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W10\Downloads\comparador_afp\"/>
    </mc:Choice>
  </mc:AlternateContent>
  <xr:revisionPtr revIDLastSave="0" documentId="13_ncr:1_{5D365721-CE98-4B74-B89D-0D1B894C503E}" xr6:coauthVersionLast="47" xr6:coauthVersionMax="47" xr10:uidLastSave="{00000000-0000-0000-0000-000000000000}"/>
  <bookViews>
    <workbookView xWindow="-120" yWindow="-120" windowWidth="21840" windowHeight="13140" firstSheet="3" activeTab="3" xr2:uid="{35A70EE4-F670-4D6B-8C01-B0B579705ADD}"/>
  </bookViews>
  <sheets>
    <sheet name="Fondo0" sheetId="1" r:id="rId1"/>
    <sheet name="Fondo1" sheetId="2" r:id="rId2"/>
    <sheet name="Fondo2" sheetId="3" r:id="rId3"/>
    <sheet name="Fondo 3" sheetId="4" r:id="rId4"/>
    <sheet name="Comparativo" sheetId="5" r:id="rId5"/>
    <sheet name="Hoja1" sheetId="6" r:id="rId6"/>
  </sheets>
  <definedNames>
    <definedName name="_xlnm._FilterDatabase" localSheetId="4" hidden="1">Comparativo!$A$2:$B$2362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8" i="4" l="1"/>
  <c r="AB178" i="4"/>
  <c r="AC178" i="4"/>
  <c r="AD178" i="4"/>
  <c r="AE178" i="4"/>
  <c r="Z178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33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34" i="4"/>
  <c r="W34" i="1"/>
  <c r="V26" i="1"/>
  <c r="V24" i="1"/>
  <c r="AF5" i="1"/>
  <c r="O5" i="1"/>
  <c r="AX26" i="5"/>
  <c r="AX25" i="5"/>
  <c r="AX24" i="5"/>
  <c r="AO5" i="5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O77" i="5" s="1"/>
  <c r="AO78" i="5" s="1"/>
  <c r="AO79" i="5" s="1"/>
  <c r="AO80" i="5" s="1"/>
  <c r="AO81" i="5" s="1"/>
  <c r="AO82" i="5" s="1"/>
  <c r="AO83" i="5" s="1"/>
  <c r="AO84" i="5" s="1"/>
  <c r="AO85" i="5" s="1"/>
  <c r="AO86" i="5" s="1"/>
  <c r="AO87" i="5" s="1"/>
  <c r="AO88" i="5" s="1"/>
  <c r="AO89" i="5" s="1"/>
  <c r="AO90" i="5" s="1"/>
  <c r="AO91" i="5" s="1"/>
  <c r="AO92" i="5" s="1"/>
  <c r="AO93" i="5" s="1"/>
  <c r="AO94" i="5" s="1"/>
  <c r="AO95" i="5" s="1"/>
  <c r="AO96" i="5" s="1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4" i="5"/>
  <c r="AY19" i="5"/>
  <c r="AZ19" i="5"/>
  <c r="BA19" i="5"/>
  <c r="BB19" i="5"/>
  <c r="AX19" i="5"/>
  <c r="AY18" i="5"/>
  <c r="AZ18" i="5"/>
  <c r="BA18" i="5"/>
  <c r="BB18" i="5"/>
  <c r="AX18" i="5"/>
  <c r="AY17" i="5"/>
  <c r="AZ17" i="5"/>
  <c r="BA17" i="5"/>
  <c r="BB17" i="5"/>
  <c r="AX17" i="5"/>
  <c r="AY16" i="5"/>
  <c r="AZ16" i="5"/>
  <c r="BA16" i="5"/>
  <c r="BB16" i="5"/>
  <c r="AX16" i="5"/>
  <c r="Z140" i="5"/>
  <c r="AY12" i="5"/>
  <c r="AZ12" i="5"/>
  <c r="BA12" i="5"/>
  <c r="BB12" i="5"/>
  <c r="AX12" i="5"/>
  <c r="AY11" i="5"/>
  <c r="AZ11" i="5"/>
  <c r="BA11" i="5"/>
  <c r="BB11" i="5"/>
  <c r="AX11" i="5"/>
  <c r="AX10" i="5"/>
  <c r="AY10" i="5"/>
  <c r="AZ10" i="5"/>
  <c r="BA10" i="5"/>
  <c r="BB10" i="5"/>
  <c r="AX9" i="5"/>
  <c r="AG5" i="5"/>
  <c r="AG6" i="5"/>
  <c r="AG7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4" i="5"/>
  <c r="S140" i="5"/>
  <c r="U140" i="5" s="1"/>
  <c r="W140" i="5" s="1"/>
  <c r="Z5" i="5"/>
  <c r="Z6" i="5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4" i="5"/>
  <c r="V34" i="5"/>
  <c r="V66" i="5"/>
  <c r="V126" i="5"/>
  <c r="V136" i="5"/>
  <c r="V144" i="5"/>
  <c r="V146" i="5"/>
  <c r="T4" i="5"/>
  <c r="T5" i="5"/>
  <c r="V5" i="5" s="1"/>
  <c r="T6" i="5"/>
  <c r="V6" i="5" s="1"/>
  <c r="T7" i="5"/>
  <c r="T8" i="5"/>
  <c r="T9" i="5"/>
  <c r="V9" i="5" s="1"/>
  <c r="T10" i="5"/>
  <c r="V10" i="5" s="1"/>
  <c r="T11" i="5"/>
  <c r="T12" i="5"/>
  <c r="T13" i="5"/>
  <c r="V13" i="5" s="1"/>
  <c r="T14" i="5"/>
  <c r="V14" i="5" s="1"/>
  <c r="T15" i="5"/>
  <c r="T16" i="5"/>
  <c r="T17" i="5"/>
  <c r="V17" i="5" s="1"/>
  <c r="T18" i="5"/>
  <c r="V18" i="5" s="1"/>
  <c r="T19" i="5"/>
  <c r="T20" i="5"/>
  <c r="T21" i="5"/>
  <c r="V21" i="5" s="1"/>
  <c r="T22" i="5"/>
  <c r="V22" i="5" s="1"/>
  <c r="T23" i="5"/>
  <c r="T24" i="5"/>
  <c r="T25" i="5"/>
  <c r="V25" i="5" s="1"/>
  <c r="T26" i="5"/>
  <c r="V26" i="5" s="1"/>
  <c r="T27" i="5"/>
  <c r="T28" i="5"/>
  <c r="T29" i="5"/>
  <c r="V29" i="5" s="1"/>
  <c r="T30" i="5"/>
  <c r="V30" i="5" s="1"/>
  <c r="T31" i="5"/>
  <c r="T32" i="5"/>
  <c r="T33" i="5"/>
  <c r="V33" i="5" s="1"/>
  <c r="T34" i="5"/>
  <c r="T35" i="5"/>
  <c r="T36" i="5"/>
  <c r="T37" i="5"/>
  <c r="V37" i="5" s="1"/>
  <c r="T38" i="5"/>
  <c r="V38" i="5" s="1"/>
  <c r="T39" i="5"/>
  <c r="T40" i="5"/>
  <c r="T41" i="5"/>
  <c r="V41" i="5" s="1"/>
  <c r="T42" i="5"/>
  <c r="V42" i="5" s="1"/>
  <c r="T43" i="5"/>
  <c r="T44" i="5"/>
  <c r="T45" i="5"/>
  <c r="V45" i="5" s="1"/>
  <c r="T46" i="5"/>
  <c r="V46" i="5" s="1"/>
  <c r="T47" i="5"/>
  <c r="T48" i="5"/>
  <c r="T49" i="5"/>
  <c r="V49" i="5" s="1"/>
  <c r="T50" i="5"/>
  <c r="V50" i="5" s="1"/>
  <c r="T51" i="5"/>
  <c r="T52" i="5"/>
  <c r="T53" i="5"/>
  <c r="V53" i="5" s="1"/>
  <c r="T54" i="5"/>
  <c r="V54" i="5" s="1"/>
  <c r="T55" i="5"/>
  <c r="T56" i="5"/>
  <c r="T57" i="5"/>
  <c r="V57" i="5" s="1"/>
  <c r="T58" i="5"/>
  <c r="V58" i="5" s="1"/>
  <c r="T59" i="5"/>
  <c r="T60" i="5"/>
  <c r="T61" i="5"/>
  <c r="V61" i="5" s="1"/>
  <c r="T62" i="5"/>
  <c r="V62" i="5" s="1"/>
  <c r="T63" i="5"/>
  <c r="T64" i="5"/>
  <c r="T65" i="5"/>
  <c r="V65" i="5" s="1"/>
  <c r="T66" i="5"/>
  <c r="T67" i="5"/>
  <c r="T68" i="5"/>
  <c r="T69" i="5"/>
  <c r="V69" i="5" s="1"/>
  <c r="T70" i="5"/>
  <c r="V70" i="5" s="1"/>
  <c r="T71" i="5"/>
  <c r="T72" i="5"/>
  <c r="T73" i="5"/>
  <c r="V73" i="5" s="1"/>
  <c r="T74" i="5"/>
  <c r="V74" i="5" s="1"/>
  <c r="T75" i="5"/>
  <c r="T76" i="5"/>
  <c r="T77" i="5"/>
  <c r="V77" i="5" s="1"/>
  <c r="T78" i="5"/>
  <c r="V78" i="5" s="1"/>
  <c r="T79" i="5"/>
  <c r="T80" i="5"/>
  <c r="T81" i="5"/>
  <c r="V81" i="5" s="1"/>
  <c r="T82" i="5"/>
  <c r="V82" i="5" s="1"/>
  <c r="T83" i="5"/>
  <c r="T84" i="5"/>
  <c r="T85" i="5"/>
  <c r="V85" i="5" s="1"/>
  <c r="T86" i="5"/>
  <c r="V86" i="5" s="1"/>
  <c r="T87" i="5"/>
  <c r="T88" i="5"/>
  <c r="T89" i="5"/>
  <c r="V89" i="5" s="1"/>
  <c r="T90" i="5"/>
  <c r="V90" i="5" s="1"/>
  <c r="T91" i="5"/>
  <c r="T92" i="5"/>
  <c r="T93" i="5"/>
  <c r="V93" i="5" s="1"/>
  <c r="T94" i="5"/>
  <c r="V94" i="5" s="1"/>
  <c r="T95" i="5"/>
  <c r="T96" i="5"/>
  <c r="T97" i="5"/>
  <c r="V97" i="5" s="1"/>
  <c r="T98" i="5"/>
  <c r="V98" i="5" s="1"/>
  <c r="T99" i="5"/>
  <c r="T100" i="5"/>
  <c r="T101" i="5"/>
  <c r="V101" i="5" s="1"/>
  <c r="T102" i="5"/>
  <c r="V102" i="5" s="1"/>
  <c r="T103" i="5"/>
  <c r="T104" i="5"/>
  <c r="T105" i="5"/>
  <c r="V105" i="5" s="1"/>
  <c r="T106" i="5"/>
  <c r="V106" i="5" s="1"/>
  <c r="T107" i="5"/>
  <c r="T108" i="5"/>
  <c r="T109" i="5"/>
  <c r="V109" i="5" s="1"/>
  <c r="T110" i="5"/>
  <c r="V110" i="5" s="1"/>
  <c r="T111" i="5"/>
  <c r="T112" i="5"/>
  <c r="T113" i="5"/>
  <c r="V113" i="5" s="1"/>
  <c r="T114" i="5"/>
  <c r="V114" i="5" s="1"/>
  <c r="T115" i="5"/>
  <c r="T116" i="5"/>
  <c r="T117" i="5"/>
  <c r="V117" i="5" s="1"/>
  <c r="T118" i="5"/>
  <c r="V118" i="5" s="1"/>
  <c r="T119" i="5"/>
  <c r="T120" i="5"/>
  <c r="V120" i="5" s="1"/>
  <c r="T121" i="5"/>
  <c r="V121" i="5" s="1"/>
  <c r="T122" i="5"/>
  <c r="V122" i="5" s="1"/>
  <c r="T123" i="5"/>
  <c r="T124" i="5"/>
  <c r="T125" i="5"/>
  <c r="V125" i="5" s="1"/>
  <c r="T126" i="5"/>
  <c r="T127" i="5"/>
  <c r="T128" i="5"/>
  <c r="V128" i="5" s="1"/>
  <c r="T129" i="5"/>
  <c r="V129" i="5" s="1"/>
  <c r="T130" i="5"/>
  <c r="V130" i="5" s="1"/>
  <c r="T131" i="5"/>
  <c r="T132" i="5"/>
  <c r="T133" i="5"/>
  <c r="T134" i="5"/>
  <c r="V134" i="5" s="1"/>
  <c r="T135" i="5"/>
  <c r="T136" i="5"/>
  <c r="T137" i="5"/>
  <c r="V137" i="5" s="1"/>
  <c r="T138" i="5"/>
  <c r="V138" i="5" s="1"/>
  <c r="T139" i="5"/>
  <c r="T140" i="5"/>
  <c r="V140" i="5" s="1"/>
  <c r="T141" i="5"/>
  <c r="T142" i="5"/>
  <c r="V142" i="5" s="1"/>
  <c r="T143" i="5"/>
  <c r="T144" i="5"/>
  <c r="T145" i="5"/>
  <c r="V145" i="5" s="1"/>
  <c r="T146" i="5"/>
  <c r="T147" i="5"/>
  <c r="T3" i="5"/>
  <c r="S4" i="5"/>
  <c r="S5" i="5"/>
  <c r="U5" i="5" s="1"/>
  <c r="W5" i="5" s="1"/>
  <c r="S6" i="5"/>
  <c r="S7" i="5"/>
  <c r="S8" i="5"/>
  <c r="U8" i="5" s="1"/>
  <c r="S9" i="5"/>
  <c r="U9" i="5" s="1"/>
  <c r="W9" i="5" s="1"/>
  <c r="S10" i="5"/>
  <c r="S11" i="5"/>
  <c r="S12" i="5"/>
  <c r="U12" i="5" s="1"/>
  <c r="S13" i="5"/>
  <c r="U13" i="5" s="1"/>
  <c r="W13" i="5" s="1"/>
  <c r="S14" i="5"/>
  <c r="S15" i="5"/>
  <c r="S16" i="5"/>
  <c r="U16" i="5" s="1"/>
  <c r="S17" i="5"/>
  <c r="U17" i="5" s="1"/>
  <c r="W17" i="5" s="1"/>
  <c r="S18" i="5"/>
  <c r="S19" i="5"/>
  <c r="S20" i="5"/>
  <c r="U20" i="5" s="1"/>
  <c r="S21" i="5"/>
  <c r="U21" i="5" s="1"/>
  <c r="W21" i="5" s="1"/>
  <c r="S22" i="5"/>
  <c r="S23" i="5"/>
  <c r="S24" i="5"/>
  <c r="U24" i="5" s="1"/>
  <c r="S25" i="5"/>
  <c r="U25" i="5" s="1"/>
  <c r="W25" i="5" s="1"/>
  <c r="S26" i="5"/>
  <c r="S27" i="5"/>
  <c r="S28" i="5"/>
  <c r="U28" i="5" s="1"/>
  <c r="S29" i="5"/>
  <c r="U29" i="5" s="1"/>
  <c r="W29" i="5" s="1"/>
  <c r="S30" i="5"/>
  <c r="S31" i="5"/>
  <c r="S32" i="5"/>
  <c r="U32" i="5" s="1"/>
  <c r="S33" i="5"/>
  <c r="U33" i="5" s="1"/>
  <c r="W33" i="5" s="1"/>
  <c r="S34" i="5"/>
  <c r="S35" i="5"/>
  <c r="S36" i="5"/>
  <c r="U36" i="5" s="1"/>
  <c r="S37" i="5"/>
  <c r="U37" i="5" s="1"/>
  <c r="W37" i="5" s="1"/>
  <c r="S38" i="5"/>
  <c r="S39" i="5"/>
  <c r="S40" i="5"/>
  <c r="U40" i="5" s="1"/>
  <c r="S41" i="5"/>
  <c r="U41" i="5" s="1"/>
  <c r="W41" i="5" s="1"/>
  <c r="S42" i="5"/>
  <c r="S43" i="5"/>
  <c r="S44" i="5"/>
  <c r="U44" i="5" s="1"/>
  <c r="S45" i="5"/>
  <c r="U45" i="5" s="1"/>
  <c r="W45" i="5" s="1"/>
  <c r="S46" i="5"/>
  <c r="S47" i="5"/>
  <c r="S48" i="5"/>
  <c r="U48" i="5" s="1"/>
  <c r="S49" i="5"/>
  <c r="U49" i="5" s="1"/>
  <c r="W49" i="5" s="1"/>
  <c r="S50" i="5"/>
  <c r="S51" i="5"/>
  <c r="S52" i="5"/>
  <c r="U52" i="5" s="1"/>
  <c r="S53" i="5"/>
  <c r="U53" i="5" s="1"/>
  <c r="W53" i="5" s="1"/>
  <c r="S54" i="5"/>
  <c r="S55" i="5"/>
  <c r="S56" i="5"/>
  <c r="U56" i="5" s="1"/>
  <c r="S57" i="5"/>
  <c r="U57" i="5" s="1"/>
  <c r="W57" i="5" s="1"/>
  <c r="S58" i="5"/>
  <c r="S59" i="5"/>
  <c r="S60" i="5"/>
  <c r="U60" i="5" s="1"/>
  <c r="S61" i="5"/>
  <c r="U61" i="5" s="1"/>
  <c r="W61" i="5" s="1"/>
  <c r="S62" i="5"/>
  <c r="S63" i="5"/>
  <c r="S64" i="5"/>
  <c r="U64" i="5" s="1"/>
  <c r="S65" i="5"/>
  <c r="U65" i="5" s="1"/>
  <c r="W65" i="5" s="1"/>
  <c r="S66" i="5"/>
  <c r="S67" i="5"/>
  <c r="S68" i="5"/>
  <c r="U68" i="5" s="1"/>
  <c r="S69" i="5"/>
  <c r="U69" i="5" s="1"/>
  <c r="W69" i="5" s="1"/>
  <c r="S70" i="5"/>
  <c r="S71" i="5"/>
  <c r="S72" i="5"/>
  <c r="U72" i="5" s="1"/>
  <c r="S73" i="5"/>
  <c r="U73" i="5" s="1"/>
  <c r="W73" i="5" s="1"/>
  <c r="S74" i="5"/>
  <c r="S75" i="5"/>
  <c r="S76" i="5"/>
  <c r="U76" i="5" s="1"/>
  <c r="S77" i="5"/>
  <c r="U77" i="5" s="1"/>
  <c r="W77" i="5" s="1"/>
  <c r="S78" i="5"/>
  <c r="S79" i="5"/>
  <c r="S80" i="5"/>
  <c r="U80" i="5" s="1"/>
  <c r="S81" i="5"/>
  <c r="U81" i="5" s="1"/>
  <c r="W81" i="5" s="1"/>
  <c r="S82" i="5"/>
  <c r="S83" i="5"/>
  <c r="S84" i="5"/>
  <c r="U84" i="5" s="1"/>
  <c r="S85" i="5"/>
  <c r="U85" i="5" s="1"/>
  <c r="W85" i="5" s="1"/>
  <c r="S86" i="5"/>
  <c r="S87" i="5"/>
  <c r="S88" i="5"/>
  <c r="U88" i="5" s="1"/>
  <c r="S89" i="5"/>
  <c r="U89" i="5" s="1"/>
  <c r="W89" i="5" s="1"/>
  <c r="S90" i="5"/>
  <c r="S91" i="5"/>
  <c r="S92" i="5"/>
  <c r="U92" i="5" s="1"/>
  <c r="S93" i="5"/>
  <c r="U93" i="5" s="1"/>
  <c r="W93" i="5" s="1"/>
  <c r="S94" i="5"/>
  <c r="S95" i="5"/>
  <c r="S96" i="5"/>
  <c r="U96" i="5" s="1"/>
  <c r="S97" i="5"/>
  <c r="U97" i="5" s="1"/>
  <c r="W97" i="5" s="1"/>
  <c r="S98" i="5"/>
  <c r="S99" i="5"/>
  <c r="S100" i="5"/>
  <c r="U100" i="5" s="1"/>
  <c r="S101" i="5"/>
  <c r="U101" i="5" s="1"/>
  <c r="W101" i="5" s="1"/>
  <c r="S102" i="5"/>
  <c r="S103" i="5"/>
  <c r="S104" i="5"/>
  <c r="U104" i="5" s="1"/>
  <c r="S105" i="5"/>
  <c r="U105" i="5" s="1"/>
  <c r="W105" i="5" s="1"/>
  <c r="S106" i="5"/>
  <c r="S107" i="5"/>
  <c r="S108" i="5"/>
  <c r="U108" i="5" s="1"/>
  <c r="S109" i="5"/>
  <c r="U109" i="5" s="1"/>
  <c r="W109" i="5" s="1"/>
  <c r="S110" i="5"/>
  <c r="S111" i="5"/>
  <c r="S112" i="5"/>
  <c r="U112" i="5" s="1"/>
  <c r="S113" i="5"/>
  <c r="U113" i="5" s="1"/>
  <c r="W113" i="5" s="1"/>
  <c r="S114" i="5"/>
  <c r="S115" i="5"/>
  <c r="S116" i="5"/>
  <c r="U116" i="5" s="1"/>
  <c r="S117" i="5"/>
  <c r="U117" i="5" s="1"/>
  <c r="W117" i="5" s="1"/>
  <c r="S118" i="5"/>
  <c r="U118" i="5" s="1"/>
  <c r="W118" i="5" s="1"/>
  <c r="S119" i="5"/>
  <c r="S120" i="5"/>
  <c r="U120" i="5" s="1"/>
  <c r="W120" i="5" s="1"/>
  <c r="S121" i="5"/>
  <c r="U121" i="5" s="1"/>
  <c r="W121" i="5" s="1"/>
  <c r="S122" i="5"/>
  <c r="U122" i="5" s="1"/>
  <c r="S123" i="5"/>
  <c r="S124" i="5"/>
  <c r="U124" i="5" s="1"/>
  <c r="S125" i="5"/>
  <c r="U125" i="5" s="1"/>
  <c r="W125" i="5" s="1"/>
  <c r="S126" i="5"/>
  <c r="U126" i="5" s="1"/>
  <c r="W126" i="5" s="1"/>
  <c r="S127" i="5"/>
  <c r="S128" i="5"/>
  <c r="U128" i="5" s="1"/>
  <c r="W128" i="5" s="1"/>
  <c r="S129" i="5"/>
  <c r="U129" i="5" s="1"/>
  <c r="W129" i="5" s="1"/>
  <c r="S130" i="5"/>
  <c r="U130" i="5" s="1"/>
  <c r="W130" i="5" s="1"/>
  <c r="S131" i="5"/>
  <c r="S132" i="5"/>
  <c r="U132" i="5" s="1"/>
  <c r="S133" i="5"/>
  <c r="S134" i="5"/>
  <c r="U134" i="5" s="1"/>
  <c r="S135" i="5"/>
  <c r="S136" i="5"/>
  <c r="U136" i="5" s="1"/>
  <c r="W136" i="5" s="1"/>
  <c r="S137" i="5"/>
  <c r="U137" i="5" s="1"/>
  <c r="W137" i="5" s="1"/>
  <c r="S138" i="5"/>
  <c r="U138" i="5" s="1"/>
  <c r="W138" i="5" s="1"/>
  <c r="S139" i="5"/>
  <c r="S141" i="5"/>
  <c r="S142" i="5"/>
  <c r="U142" i="5" s="1"/>
  <c r="W142" i="5" s="1"/>
  <c r="S143" i="5"/>
  <c r="S144" i="5"/>
  <c r="U144" i="5" s="1"/>
  <c r="W144" i="5" s="1"/>
  <c r="S145" i="5"/>
  <c r="U145" i="5" s="1"/>
  <c r="W145" i="5" s="1"/>
  <c r="S146" i="5"/>
  <c r="U146" i="5" s="1"/>
  <c r="W146" i="5" s="1"/>
  <c r="S147" i="5"/>
  <c r="S3" i="5"/>
  <c r="E3" i="5"/>
  <c r="AQ3" i="5"/>
  <c r="AR3" i="5"/>
  <c r="AS3" i="5"/>
  <c r="AP3" i="5"/>
  <c r="AH5" i="5"/>
  <c r="AI5" i="5"/>
  <c r="AJ5" i="5"/>
  <c r="AK5" i="5"/>
  <c r="AH6" i="5"/>
  <c r="AI6" i="5"/>
  <c r="AJ6" i="5"/>
  <c r="AK6" i="5"/>
  <c r="AH7" i="5"/>
  <c r="AI7" i="5"/>
  <c r="AJ7" i="5"/>
  <c r="AK7" i="5"/>
  <c r="AH8" i="5"/>
  <c r="AI8" i="5"/>
  <c r="AJ8" i="5"/>
  <c r="AK8" i="5"/>
  <c r="AH9" i="5"/>
  <c r="AI9" i="5"/>
  <c r="AJ9" i="5"/>
  <c r="AK9" i="5"/>
  <c r="AH10" i="5"/>
  <c r="AI10" i="5"/>
  <c r="AJ10" i="5"/>
  <c r="AK10" i="5"/>
  <c r="AH11" i="5"/>
  <c r="AI11" i="5"/>
  <c r="AJ11" i="5"/>
  <c r="AK11" i="5"/>
  <c r="AH12" i="5"/>
  <c r="AI12" i="5"/>
  <c r="AJ12" i="5"/>
  <c r="AK12" i="5"/>
  <c r="AH13" i="5"/>
  <c r="AI13" i="5"/>
  <c r="AJ13" i="5"/>
  <c r="AK13" i="5"/>
  <c r="AH14" i="5"/>
  <c r="AI14" i="5"/>
  <c r="AJ14" i="5"/>
  <c r="AK14" i="5"/>
  <c r="AH15" i="5"/>
  <c r="AI15" i="5"/>
  <c r="AJ15" i="5"/>
  <c r="AK15" i="5"/>
  <c r="AH16" i="5"/>
  <c r="AI16" i="5"/>
  <c r="AJ16" i="5"/>
  <c r="AK16" i="5"/>
  <c r="AH17" i="5"/>
  <c r="AI17" i="5"/>
  <c r="AJ17" i="5"/>
  <c r="AK17" i="5"/>
  <c r="AH18" i="5"/>
  <c r="AI18" i="5"/>
  <c r="AJ18" i="5"/>
  <c r="AK18" i="5"/>
  <c r="AH19" i="5"/>
  <c r="AI19" i="5"/>
  <c r="AJ19" i="5"/>
  <c r="AK19" i="5"/>
  <c r="AH20" i="5"/>
  <c r="AI20" i="5"/>
  <c r="AJ20" i="5"/>
  <c r="AK20" i="5"/>
  <c r="AH21" i="5"/>
  <c r="AI21" i="5"/>
  <c r="AJ21" i="5"/>
  <c r="AK21" i="5"/>
  <c r="AH22" i="5"/>
  <c r="AI22" i="5"/>
  <c r="AJ22" i="5"/>
  <c r="AK22" i="5"/>
  <c r="AH23" i="5"/>
  <c r="AI23" i="5"/>
  <c r="AJ23" i="5"/>
  <c r="AK23" i="5"/>
  <c r="AH24" i="5"/>
  <c r="AI24" i="5"/>
  <c r="AJ24" i="5"/>
  <c r="AK24" i="5"/>
  <c r="AH25" i="5"/>
  <c r="AI25" i="5"/>
  <c r="AJ25" i="5"/>
  <c r="AK25" i="5"/>
  <c r="AH26" i="5"/>
  <c r="AI26" i="5"/>
  <c r="AJ26" i="5"/>
  <c r="AK26" i="5"/>
  <c r="AH27" i="5"/>
  <c r="AI27" i="5"/>
  <c r="AJ27" i="5"/>
  <c r="AK27" i="5"/>
  <c r="AH28" i="5"/>
  <c r="AI28" i="5"/>
  <c r="AJ28" i="5"/>
  <c r="AK28" i="5"/>
  <c r="AH29" i="5"/>
  <c r="AI29" i="5"/>
  <c r="AJ29" i="5"/>
  <c r="AK29" i="5"/>
  <c r="AH30" i="5"/>
  <c r="AI30" i="5"/>
  <c r="AJ30" i="5"/>
  <c r="AK30" i="5"/>
  <c r="AH31" i="5"/>
  <c r="AI31" i="5"/>
  <c r="AJ31" i="5"/>
  <c r="AK31" i="5"/>
  <c r="AH32" i="5"/>
  <c r="AI32" i="5"/>
  <c r="AJ32" i="5"/>
  <c r="AK32" i="5"/>
  <c r="AH33" i="5"/>
  <c r="AI33" i="5"/>
  <c r="AJ33" i="5"/>
  <c r="AK33" i="5"/>
  <c r="AH34" i="5"/>
  <c r="AI34" i="5"/>
  <c r="AJ34" i="5"/>
  <c r="AK34" i="5"/>
  <c r="AH35" i="5"/>
  <c r="AI35" i="5"/>
  <c r="AJ35" i="5"/>
  <c r="AK35" i="5"/>
  <c r="AH36" i="5"/>
  <c r="AI36" i="5"/>
  <c r="AJ36" i="5"/>
  <c r="AK36" i="5"/>
  <c r="AH37" i="5"/>
  <c r="AI37" i="5"/>
  <c r="AJ37" i="5"/>
  <c r="AK37" i="5"/>
  <c r="AH38" i="5"/>
  <c r="AI38" i="5"/>
  <c r="AJ38" i="5"/>
  <c r="AK38" i="5"/>
  <c r="AH39" i="5"/>
  <c r="AI39" i="5"/>
  <c r="AJ39" i="5"/>
  <c r="AK39" i="5"/>
  <c r="AH40" i="5"/>
  <c r="AI40" i="5"/>
  <c r="AJ40" i="5"/>
  <c r="AK40" i="5"/>
  <c r="AH41" i="5"/>
  <c r="AI41" i="5"/>
  <c r="AJ41" i="5"/>
  <c r="AK41" i="5"/>
  <c r="AH42" i="5"/>
  <c r="AI42" i="5"/>
  <c r="AJ42" i="5"/>
  <c r="AK42" i="5"/>
  <c r="AH43" i="5"/>
  <c r="AI43" i="5"/>
  <c r="AJ43" i="5"/>
  <c r="AK43" i="5"/>
  <c r="AH44" i="5"/>
  <c r="AI44" i="5"/>
  <c r="AJ44" i="5"/>
  <c r="AK44" i="5"/>
  <c r="AH45" i="5"/>
  <c r="AI45" i="5"/>
  <c r="AJ45" i="5"/>
  <c r="AK45" i="5"/>
  <c r="AH46" i="5"/>
  <c r="AI46" i="5"/>
  <c r="AJ46" i="5"/>
  <c r="AK46" i="5"/>
  <c r="AH47" i="5"/>
  <c r="AI47" i="5"/>
  <c r="AJ47" i="5"/>
  <c r="AK47" i="5"/>
  <c r="AH48" i="5"/>
  <c r="AI48" i="5"/>
  <c r="AJ48" i="5"/>
  <c r="AK48" i="5"/>
  <c r="AH49" i="5"/>
  <c r="AI49" i="5"/>
  <c r="AJ49" i="5"/>
  <c r="AK49" i="5"/>
  <c r="AH50" i="5"/>
  <c r="AI50" i="5"/>
  <c r="AJ50" i="5"/>
  <c r="AK50" i="5"/>
  <c r="AH51" i="5"/>
  <c r="AI51" i="5"/>
  <c r="AJ51" i="5"/>
  <c r="AK51" i="5"/>
  <c r="AH52" i="5"/>
  <c r="AI52" i="5"/>
  <c r="AJ52" i="5"/>
  <c r="AK52" i="5"/>
  <c r="AH53" i="5"/>
  <c r="AI53" i="5"/>
  <c r="AJ53" i="5"/>
  <c r="AK53" i="5"/>
  <c r="AH54" i="5"/>
  <c r="AI54" i="5"/>
  <c r="AJ54" i="5"/>
  <c r="AK54" i="5"/>
  <c r="AH55" i="5"/>
  <c r="AI55" i="5"/>
  <c r="AJ55" i="5"/>
  <c r="AK55" i="5"/>
  <c r="AH56" i="5"/>
  <c r="AI56" i="5"/>
  <c r="AJ56" i="5"/>
  <c r="AK56" i="5"/>
  <c r="AH57" i="5"/>
  <c r="AI57" i="5"/>
  <c r="AJ57" i="5"/>
  <c r="AK57" i="5"/>
  <c r="AH58" i="5"/>
  <c r="AI58" i="5"/>
  <c r="AJ58" i="5"/>
  <c r="AK58" i="5"/>
  <c r="AH59" i="5"/>
  <c r="AI59" i="5"/>
  <c r="AJ59" i="5"/>
  <c r="AK59" i="5"/>
  <c r="AH60" i="5"/>
  <c r="AI60" i="5"/>
  <c r="AJ60" i="5"/>
  <c r="AK60" i="5"/>
  <c r="AH61" i="5"/>
  <c r="AI61" i="5"/>
  <c r="AJ61" i="5"/>
  <c r="AK61" i="5"/>
  <c r="AH62" i="5"/>
  <c r="AI62" i="5"/>
  <c r="AJ62" i="5"/>
  <c r="AK62" i="5"/>
  <c r="AH63" i="5"/>
  <c r="AI63" i="5"/>
  <c r="AJ63" i="5"/>
  <c r="AK63" i="5"/>
  <c r="AH64" i="5"/>
  <c r="AI64" i="5"/>
  <c r="AJ64" i="5"/>
  <c r="AK64" i="5"/>
  <c r="AH65" i="5"/>
  <c r="AI65" i="5"/>
  <c r="AJ65" i="5"/>
  <c r="AK65" i="5"/>
  <c r="AH66" i="5"/>
  <c r="AI66" i="5"/>
  <c r="AJ66" i="5"/>
  <c r="AK66" i="5"/>
  <c r="AH67" i="5"/>
  <c r="AI67" i="5"/>
  <c r="AJ67" i="5"/>
  <c r="AK67" i="5"/>
  <c r="AH68" i="5"/>
  <c r="AI68" i="5"/>
  <c r="AJ68" i="5"/>
  <c r="AK68" i="5"/>
  <c r="AH69" i="5"/>
  <c r="AI69" i="5"/>
  <c r="AJ69" i="5"/>
  <c r="AK69" i="5"/>
  <c r="AH70" i="5"/>
  <c r="AI70" i="5"/>
  <c r="AJ70" i="5"/>
  <c r="AK70" i="5"/>
  <c r="AH71" i="5"/>
  <c r="AI71" i="5"/>
  <c r="AJ71" i="5"/>
  <c r="AK71" i="5"/>
  <c r="AH72" i="5"/>
  <c r="AI72" i="5"/>
  <c r="AJ72" i="5"/>
  <c r="AK72" i="5"/>
  <c r="AH73" i="5"/>
  <c r="AI73" i="5"/>
  <c r="AJ73" i="5"/>
  <c r="AK73" i="5"/>
  <c r="AH74" i="5"/>
  <c r="AI74" i="5"/>
  <c r="AJ74" i="5"/>
  <c r="AK74" i="5"/>
  <c r="AH75" i="5"/>
  <c r="AI75" i="5"/>
  <c r="AJ75" i="5"/>
  <c r="AK75" i="5"/>
  <c r="AH76" i="5"/>
  <c r="AI76" i="5"/>
  <c r="AJ76" i="5"/>
  <c r="AK76" i="5"/>
  <c r="AH77" i="5"/>
  <c r="AI77" i="5"/>
  <c r="AJ77" i="5"/>
  <c r="AK77" i="5"/>
  <c r="AH78" i="5"/>
  <c r="AI78" i="5"/>
  <c r="AJ78" i="5"/>
  <c r="AK78" i="5"/>
  <c r="AH79" i="5"/>
  <c r="AI79" i="5"/>
  <c r="AJ79" i="5"/>
  <c r="AK79" i="5"/>
  <c r="AH80" i="5"/>
  <c r="AI80" i="5"/>
  <c r="AJ80" i="5"/>
  <c r="AK80" i="5"/>
  <c r="AH81" i="5"/>
  <c r="AI81" i="5"/>
  <c r="AJ81" i="5"/>
  <c r="AK81" i="5"/>
  <c r="AH82" i="5"/>
  <c r="AI82" i="5"/>
  <c r="AJ82" i="5"/>
  <c r="AK82" i="5"/>
  <c r="AH83" i="5"/>
  <c r="AI83" i="5"/>
  <c r="AJ83" i="5"/>
  <c r="AK83" i="5"/>
  <c r="AH84" i="5"/>
  <c r="AI84" i="5"/>
  <c r="AJ84" i="5"/>
  <c r="AK84" i="5"/>
  <c r="AH85" i="5"/>
  <c r="AI85" i="5"/>
  <c r="AJ85" i="5"/>
  <c r="AK85" i="5"/>
  <c r="AH86" i="5"/>
  <c r="AI86" i="5"/>
  <c r="AJ86" i="5"/>
  <c r="AK86" i="5"/>
  <c r="AH87" i="5"/>
  <c r="AI87" i="5"/>
  <c r="AJ87" i="5"/>
  <c r="AK87" i="5"/>
  <c r="AH88" i="5"/>
  <c r="AI88" i="5"/>
  <c r="AJ88" i="5"/>
  <c r="AK88" i="5"/>
  <c r="AH89" i="5"/>
  <c r="AI89" i="5"/>
  <c r="AJ89" i="5"/>
  <c r="AK89" i="5"/>
  <c r="AH90" i="5"/>
  <c r="AI90" i="5"/>
  <c r="AJ90" i="5"/>
  <c r="AK90" i="5"/>
  <c r="AH91" i="5"/>
  <c r="AI91" i="5"/>
  <c r="AJ91" i="5"/>
  <c r="AK91" i="5"/>
  <c r="AH92" i="5"/>
  <c r="AI92" i="5"/>
  <c r="AJ92" i="5"/>
  <c r="AK92" i="5"/>
  <c r="AH93" i="5"/>
  <c r="AI93" i="5"/>
  <c r="AJ93" i="5"/>
  <c r="AK93" i="5"/>
  <c r="AH94" i="5"/>
  <c r="AI94" i="5"/>
  <c r="AJ94" i="5"/>
  <c r="AK94" i="5"/>
  <c r="AH95" i="5"/>
  <c r="AI95" i="5"/>
  <c r="AJ95" i="5"/>
  <c r="AK95" i="5"/>
  <c r="AH96" i="5"/>
  <c r="AI96" i="5"/>
  <c r="AJ96" i="5"/>
  <c r="AK96" i="5"/>
  <c r="AH97" i="5"/>
  <c r="AI97" i="5"/>
  <c r="AJ97" i="5"/>
  <c r="AK97" i="5"/>
  <c r="AH98" i="5"/>
  <c r="AI98" i="5"/>
  <c r="AJ98" i="5"/>
  <c r="AK98" i="5"/>
  <c r="AH99" i="5"/>
  <c r="AI99" i="5"/>
  <c r="AJ99" i="5"/>
  <c r="AK99" i="5"/>
  <c r="AH100" i="5"/>
  <c r="AI100" i="5"/>
  <c r="AJ100" i="5"/>
  <c r="AK100" i="5"/>
  <c r="AH101" i="5"/>
  <c r="AI101" i="5"/>
  <c r="AJ101" i="5"/>
  <c r="AK101" i="5"/>
  <c r="AH102" i="5"/>
  <c r="AI102" i="5"/>
  <c r="AJ102" i="5"/>
  <c r="AK102" i="5"/>
  <c r="AH103" i="5"/>
  <c r="AI103" i="5"/>
  <c r="AJ103" i="5"/>
  <c r="AK103" i="5"/>
  <c r="AH104" i="5"/>
  <c r="AI104" i="5"/>
  <c r="AJ104" i="5"/>
  <c r="AK104" i="5"/>
  <c r="AH105" i="5"/>
  <c r="AI105" i="5"/>
  <c r="AJ105" i="5"/>
  <c r="AK105" i="5"/>
  <c r="AH106" i="5"/>
  <c r="AI106" i="5"/>
  <c r="AJ106" i="5"/>
  <c r="AK106" i="5"/>
  <c r="AH107" i="5"/>
  <c r="AI107" i="5"/>
  <c r="AJ107" i="5"/>
  <c r="AK107" i="5"/>
  <c r="AH108" i="5"/>
  <c r="AI108" i="5"/>
  <c r="AJ108" i="5"/>
  <c r="AK108" i="5"/>
  <c r="AH109" i="5"/>
  <c r="AI109" i="5"/>
  <c r="AJ109" i="5"/>
  <c r="AK109" i="5"/>
  <c r="AH110" i="5"/>
  <c r="AI110" i="5"/>
  <c r="AJ110" i="5"/>
  <c r="AK110" i="5"/>
  <c r="AH111" i="5"/>
  <c r="AI111" i="5"/>
  <c r="AJ111" i="5"/>
  <c r="AK111" i="5"/>
  <c r="AH112" i="5"/>
  <c r="AI112" i="5"/>
  <c r="AJ112" i="5"/>
  <c r="AK112" i="5"/>
  <c r="AH113" i="5"/>
  <c r="AI113" i="5"/>
  <c r="AJ113" i="5"/>
  <c r="AK113" i="5"/>
  <c r="AH114" i="5"/>
  <c r="AI114" i="5"/>
  <c r="AJ114" i="5"/>
  <c r="AK114" i="5"/>
  <c r="AH115" i="5"/>
  <c r="AI115" i="5"/>
  <c r="AJ115" i="5"/>
  <c r="AK115" i="5"/>
  <c r="AH116" i="5"/>
  <c r="AI116" i="5"/>
  <c r="AJ116" i="5"/>
  <c r="AK116" i="5"/>
  <c r="AH117" i="5"/>
  <c r="AI117" i="5"/>
  <c r="AJ117" i="5"/>
  <c r="AK117" i="5"/>
  <c r="AH118" i="5"/>
  <c r="AI118" i="5"/>
  <c r="AJ118" i="5"/>
  <c r="AK118" i="5"/>
  <c r="AH119" i="5"/>
  <c r="AI119" i="5"/>
  <c r="AJ119" i="5"/>
  <c r="AK119" i="5"/>
  <c r="AH120" i="5"/>
  <c r="AI120" i="5"/>
  <c r="AJ120" i="5"/>
  <c r="AK120" i="5"/>
  <c r="AH121" i="5"/>
  <c r="AI121" i="5"/>
  <c r="AJ121" i="5"/>
  <c r="AK121" i="5"/>
  <c r="AH122" i="5"/>
  <c r="AI122" i="5"/>
  <c r="AJ122" i="5"/>
  <c r="AK122" i="5"/>
  <c r="AH123" i="5"/>
  <c r="AI123" i="5"/>
  <c r="AJ123" i="5"/>
  <c r="AK123" i="5"/>
  <c r="AH124" i="5"/>
  <c r="AI124" i="5"/>
  <c r="AJ124" i="5"/>
  <c r="AK124" i="5"/>
  <c r="AH125" i="5"/>
  <c r="AI125" i="5"/>
  <c r="AJ125" i="5"/>
  <c r="AK125" i="5"/>
  <c r="AH126" i="5"/>
  <c r="AI126" i="5"/>
  <c r="AJ126" i="5"/>
  <c r="AK126" i="5"/>
  <c r="AH127" i="5"/>
  <c r="AI127" i="5"/>
  <c r="AJ127" i="5"/>
  <c r="AK127" i="5"/>
  <c r="AH128" i="5"/>
  <c r="AI128" i="5"/>
  <c r="AJ128" i="5"/>
  <c r="AK128" i="5"/>
  <c r="AH129" i="5"/>
  <c r="AI129" i="5"/>
  <c r="AJ129" i="5"/>
  <c r="AK129" i="5"/>
  <c r="AH130" i="5"/>
  <c r="AI130" i="5"/>
  <c r="AJ130" i="5"/>
  <c r="AK130" i="5"/>
  <c r="AH131" i="5"/>
  <c r="AI131" i="5"/>
  <c r="AJ131" i="5"/>
  <c r="AK131" i="5"/>
  <c r="AH132" i="5"/>
  <c r="AI132" i="5"/>
  <c r="AJ132" i="5"/>
  <c r="AK132" i="5"/>
  <c r="AH133" i="5"/>
  <c r="AI133" i="5"/>
  <c r="AJ133" i="5"/>
  <c r="AK133" i="5"/>
  <c r="AH134" i="5"/>
  <c r="AI134" i="5"/>
  <c r="AJ134" i="5"/>
  <c r="AK134" i="5"/>
  <c r="AH135" i="5"/>
  <c r="AI135" i="5"/>
  <c r="AJ135" i="5"/>
  <c r="AK135" i="5"/>
  <c r="AH136" i="5"/>
  <c r="AI136" i="5"/>
  <c r="AJ136" i="5"/>
  <c r="AK136" i="5"/>
  <c r="AH137" i="5"/>
  <c r="AI137" i="5"/>
  <c r="AJ137" i="5"/>
  <c r="AK137" i="5"/>
  <c r="AH138" i="5"/>
  <c r="AI138" i="5"/>
  <c r="AJ138" i="5"/>
  <c r="AK138" i="5"/>
  <c r="AH139" i="5"/>
  <c r="AI139" i="5"/>
  <c r="AJ139" i="5"/>
  <c r="AK139" i="5"/>
  <c r="AH140" i="5"/>
  <c r="AI140" i="5"/>
  <c r="AJ140" i="5"/>
  <c r="AK140" i="5"/>
  <c r="AH141" i="5"/>
  <c r="AI141" i="5"/>
  <c r="AJ141" i="5"/>
  <c r="AK141" i="5"/>
  <c r="AH142" i="5"/>
  <c r="AI142" i="5"/>
  <c r="AJ142" i="5"/>
  <c r="AK142" i="5"/>
  <c r="AH143" i="5"/>
  <c r="AI143" i="5"/>
  <c r="AJ143" i="5"/>
  <c r="AK143" i="5"/>
  <c r="AH144" i="5"/>
  <c r="AI144" i="5"/>
  <c r="AJ144" i="5"/>
  <c r="AK144" i="5"/>
  <c r="AH145" i="5"/>
  <c r="AI145" i="5"/>
  <c r="AJ145" i="5"/>
  <c r="AK145" i="5"/>
  <c r="AH146" i="5"/>
  <c r="AI146" i="5"/>
  <c r="AJ146" i="5"/>
  <c r="AK146" i="5"/>
  <c r="AH147" i="5"/>
  <c r="AI147" i="5"/>
  <c r="AJ147" i="5"/>
  <c r="AK147" i="5"/>
  <c r="AI4" i="5"/>
  <c r="AJ4" i="5"/>
  <c r="AK4" i="5"/>
  <c r="AH4" i="5"/>
  <c r="AX23" i="5" l="1"/>
  <c r="V141" i="5"/>
  <c r="U141" i="5"/>
  <c r="W141" i="5" s="1"/>
  <c r="U133" i="5"/>
  <c r="V133" i="5"/>
  <c r="W88" i="5"/>
  <c r="W64" i="5"/>
  <c r="W24" i="5"/>
  <c r="W134" i="5"/>
  <c r="W122" i="5"/>
  <c r="U4" i="5"/>
  <c r="U147" i="5"/>
  <c r="U143" i="5"/>
  <c r="W143" i="5" s="1"/>
  <c r="U139" i="5"/>
  <c r="W139" i="5" s="1"/>
  <c r="U135" i="5"/>
  <c r="U131" i="5"/>
  <c r="U127" i="5"/>
  <c r="W127" i="5" s="1"/>
  <c r="U123" i="5"/>
  <c r="W123" i="5" s="1"/>
  <c r="U114" i="5"/>
  <c r="W114" i="5" s="1"/>
  <c r="U110" i="5"/>
  <c r="W110" i="5" s="1"/>
  <c r="U106" i="5"/>
  <c r="W106" i="5" s="1"/>
  <c r="U102" i="5"/>
  <c r="W102" i="5" s="1"/>
  <c r="U98" i="5"/>
  <c r="W98" i="5" s="1"/>
  <c r="Z98" i="5" s="1"/>
  <c r="U94" i="5"/>
  <c r="W94" i="5" s="1"/>
  <c r="U90" i="5"/>
  <c r="W90" i="5" s="1"/>
  <c r="U86" i="5"/>
  <c r="W86" i="5" s="1"/>
  <c r="U82" i="5"/>
  <c r="W82" i="5" s="1"/>
  <c r="U78" i="5"/>
  <c r="W78" i="5" s="1"/>
  <c r="U74" i="5"/>
  <c r="W74" i="5" s="1"/>
  <c r="U70" i="5"/>
  <c r="W70" i="5" s="1"/>
  <c r="U66" i="5"/>
  <c r="W66" i="5" s="1"/>
  <c r="U62" i="5"/>
  <c r="W62" i="5" s="1"/>
  <c r="U58" i="5"/>
  <c r="W58" i="5" s="1"/>
  <c r="U54" i="5"/>
  <c r="W54" i="5" s="1"/>
  <c r="U50" i="5"/>
  <c r="W50" i="5" s="1"/>
  <c r="U46" i="5"/>
  <c r="W46" i="5" s="1"/>
  <c r="U42" i="5"/>
  <c r="W42" i="5" s="1"/>
  <c r="U38" i="5"/>
  <c r="W38" i="5" s="1"/>
  <c r="U34" i="5"/>
  <c r="W34" i="5" s="1"/>
  <c r="U30" i="5"/>
  <c r="W30" i="5" s="1"/>
  <c r="U26" i="5"/>
  <c r="W26" i="5" s="1"/>
  <c r="U22" i="5"/>
  <c r="W22" i="5" s="1"/>
  <c r="U18" i="5"/>
  <c r="W18" i="5" s="1"/>
  <c r="U14" i="5"/>
  <c r="W14" i="5" s="1"/>
  <c r="U10" i="5"/>
  <c r="W10" i="5" s="1"/>
  <c r="U6" i="5"/>
  <c r="W6" i="5" s="1"/>
  <c r="V147" i="5"/>
  <c r="V143" i="5"/>
  <c r="V139" i="5"/>
  <c r="V135" i="5"/>
  <c r="V131" i="5"/>
  <c r="V127" i="5"/>
  <c r="V123" i="5"/>
  <c r="V119" i="5"/>
  <c r="V115" i="5"/>
  <c r="V71" i="5"/>
  <c r="U119" i="5"/>
  <c r="U115" i="5"/>
  <c r="W115" i="5" s="1"/>
  <c r="U111" i="5"/>
  <c r="U107" i="5"/>
  <c r="U103" i="5"/>
  <c r="W103" i="5" s="1"/>
  <c r="U99" i="5"/>
  <c r="U95" i="5"/>
  <c r="U91" i="5"/>
  <c r="U87" i="5"/>
  <c r="W87" i="5" s="1"/>
  <c r="U83" i="5"/>
  <c r="W83" i="5" s="1"/>
  <c r="U79" i="5"/>
  <c r="U75" i="5"/>
  <c r="U71" i="5"/>
  <c r="W71" i="5" s="1"/>
  <c r="U67" i="5"/>
  <c r="W67" i="5" s="1"/>
  <c r="U63" i="5"/>
  <c r="U59" i="5"/>
  <c r="U55" i="5"/>
  <c r="U51" i="5"/>
  <c r="W51" i="5" s="1"/>
  <c r="U47" i="5"/>
  <c r="U43" i="5"/>
  <c r="U39" i="5"/>
  <c r="U35" i="5"/>
  <c r="W35" i="5" s="1"/>
  <c r="U31" i="5"/>
  <c r="U27" i="5"/>
  <c r="U23" i="5"/>
  <c r="W23" i="5" s="1"/>
  <c r="U19" i="5"/>
  <c r="W19" i="5" s="1"/>
  <c r="U15" i="5"/>
  <c r="U11" i="5"/>
  <c r="U7" i="5"/>
  <c r="W7" i="5" s="1"/>
  <c r="V4" i="5"/>
  <c r="V111" i="5"/>
  <c r="V112" i="5"/>
  <c r="W112" i="5" s="1"/>
  <c r="V99" i="5"/>
  <c r="V100" i="5"/>
  <c r="W100" i="5" s="1"/>
  <c r="V91" i="5"/>
  <c r="V92" i="5"/>
  <c r="W92" i="5" s="1"/>
  <c r="V83" i="5"/>
  <c r="V84" i="5"/>
  <c r="W84" i="5" s="1"/>
  <c r="V75" i="5"/>
  <c r="V76" i="5"/>
  <c r="W76" i="5" s="1"/>
  <c r="V67" i="5"/>
  <c r="V68" i="5"/>
  <c r="W68" i="5" s="1"/>
  <c r="V59" i="5"/>
  <c r="V60" i="5"/>
  <c r="W60" i="5" s="1"/>
  <c r="V51" i="5"/>
  <c r="V52" i="5"/>
  <c r="W52" i="5" s="1"/>
  <c r="V43" i="5"/>
  <c r="V44" i="5"/>
  <c r="W44" i="5" s="1"/>
  <c r="V39" i="5"/>
  <c r="V40" i="5"/>
  <c r="W40" i="5" s="1"/>
  <c r="V35" i="5"/>
  <c r="V36" i="5"/>
  <c r="W36" i="5" s="1"/>
  <c r="V31" i="5"/>
  <c r="V32" i="5"/>
  <c r="W32" i="5" s="1"/>
  <c r="V23" i="5"/>
  <c r="V24" i="5"/>
  <c r="V19" i="5"/>
  <c r="V20" i="5"/>
  <c r="W20" i="5" s="1"/>
  <c r="V15" i="5"/>
  <c r="V16" i="5"/>
  <c r="W16" i="5" s="1"/>
  <c r="V11" i="5"/>
  <c r="V12" i="5"/>
  <c r="W12" i="5" s="1"/>
  <c r="V7" i="5"/>
  <c r="V8" i="5"/>
  <c r="W8" i="5" s="1"/>
  <c r="V132" i="5"/>
  <c r="W132" i="5" s="1"/>
  <c r="V124" i="5"/>
  <c r="W124" i="5" s="1"/>
  <c r="V116" i="5"/>
  <c r="W116" i="5" s="1"/>
  <c r="V72" i="5"/>
  <c r="W72" i="5" s="1"/>
  <c r="V107" i="5"/>
  <c r="V108" i="5"/>
  <c r="W108" i="5" s="1"/>
  <c r="V103" i="5"/>
  <c r="V104" i="5"/>
  <c r="W104" i="5" s="1"/>
  <c r="V95" i="5"/>
  <c r="V96" i="5"/>
  <c r="W96" i="5" s="1"/>
  <c r="V87" i="5"/>
  <c r="V88" i="5"/>
  <c r="V79" i="5"/>
  <c r="V80" i="5"/>
  <c r="W80" i="5" s="1"/>
  <c r="V63" i="5"/>
  <c r="V64" i="5"/>
  <c r="V55" i="5"/>
  <c r="V56" i="5"/>
  <c r="W56" i="5" s="1"/>
  <c r="V47" i="5"/>
  <c r="V48" i="5"/>
  <c r="W48" i="5" s="1"/>
  <c r="V27" i="5"/>
  <c r="V28" i="5"/>
  <c r="W28" i="5" s="1"/>
  <c r="W133" i="5" l="1"/>
  <c r="W99" i="5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1" i="5" s="1"/>
  <c r="Z142" i="5" s="1"/>
  <c r="Z143" i="5" s="1"/>
  <c r="Z144" i="5" s="1"/>
  <c r="Z145" i="5" s="1"/>
  <c r="Z146" i="5" s="1"/>
  <c r="Z147" i="5" s="1"/>
  <c r="W39" i="5"/>
  <c r="W11" i="5"/>
  <c r="W27" i="5"/>
  <c r="W43" i="5"/>
  <c r="W59" i="5"/>
  <c r="W75" i="5"/>
  <c r="W91" i="5"/>
  <c r="W107" i="5"/>
  <c r="W131" i="5"/>
  <c r="W147" i="5"/>
  <c r="W55" i="5"/>
  <c r="W119" i="5"/>
  <c r="W15" i="5"/>
  <c r="W31" i="5"/>
  <c r="W47" i="5"/>
  <c r="W63" i="5"/>
  <c r="W79" i="5"/>
  <c r="W95" i="5"/>
  <c r="W111" i="5"/>
  <c r="W135" i="5"/>
  <c r="W4" i="5"/>
  <c r="AA4" i="5" l="1"/>
  <c r="AB4" i="5"/>
  <c r="AC4" i="5"/>
  <c r="AD4" i="5"/>
  <c r="AA5" i="5"/>
  <c r="AB5" i="5"/>
  <c r="AC5" i="5"/>
  <c r="AD5" i="5"/>
  <c r="AA6" i="5"/>
  <c r="AB6" i="5"/>
  <c r="AC6" i="5"/>
  <c r="AD6" i="5"/>
  <c r="AA7" i="5"/>
  <c r="AB7" i="5"/>
  <c r="AC7" i="5"/>
  <c r="AD7" i="5"/>
  <c r="AA8" i="5"/>
  <c r="AB8" i="5"/>
  <c r="AC8" i="5"/>
  <c r="AD8" i="5"/>
  <c r="AA9" i="5"/>
  <c r="AB9" i="5"/>
  <c r="AC9" i="5"/>
  <c r="AD9" i="5"/>
  <c r="AA10" i="5"/>
  <c r="AB10" i="5"/>
  <c r="AC10" i="5"/>
  <c r="AD10" i="5"/>
  <c r="AA11" i="5"/>
  <c r="AB11" i="5"/>
  <c r="AC11" i="5"/>
  <c r="AD11" i="5"/>
  <c r="AA12" i="5"/>
  <c r="AB12" i="5"/>
  <c r="AC12" i="5"/>
  <c r="AD12" i="5"/>
  <c r="AA13" i="5"/>
  <c r="AB13" i="5"/>
  <c r="AC13" i="5"/>
  <c r="AD13" i="5"/>
  <c r="AA14" i="5"/>
  <c r="AB14" i="5"/>
  <c r="AC14" i="5"/>
  <c r="AD14" i="5"/>
  <c r="AA15" i="5"/>
  <c r="AB15" i="5"/>
  <c r="AC15" i="5"/>
  <c r="AD15" i="5"/>
  <c r="AA16" i="5"/>
  <c r="AB16" i="5"/>
  <c r="AC16" i="5"/>
  <c r="AD16" i="5"/>
  <c r="AA17" i="5"/>
  <c r="AB17" i="5"/>
  <c r="AC17" i="5"/>
  <c r="AD17" i="5"/>
  <c r="AA18" i="5"/>
  <c r="AB18" i="5"/>
  <c r="AC18" i="5"/>
  <c r="AD18" i="5"/>
  <c r="AA19" i="5"/>
  <c r="AB19" i="5"/>
  <c r="AC19" i="5"/>
  <c r="AD19" i="5"/>
  <c r="AA20" i="5"/>
  <c r="AB20" i="5"/>
  <c r="AC20" i="5"/>
  <c r="AD20" i="5"/>
  <c r="AA21" i="5"/>
  <c r="AB21" i="5"/>
  <c r="AC21" i="5"/>
  <c r="AD21" i="5"/>
  <c r="AA22" i="5"/>
  <c r="AB22" i="5"/>
  <c r="AC22" i="5"/>
  <c r="AD22" i="5"/>
  <c r="AA23" i="5"/>
  <c r="AB23" i="5"/>
  <c r="AC23" i="5"/>
  <c r="AD23" i="5"/>
  <c r="AA24" i="5"/>
  <c r="AB24" i="5"/>
  <c r="AC24" i="5"/>
  <c r="AD24" i="5"/>
  <c r="AA25" i="5"/>
  <c r="AB25" i="5"/>
  <c r="AC25" i="5"/>
  <c r="AD25" i="5"/>
  <c r="AA26" i="5"/>
  <c r="AB26" i="5"/>
  <c r="AC26" i="5"/>
  <c r="AD26" i="5"/>
  <c r="AA27" i="5"/>
  <c r="AB27" i="5"/>
  <c r="AC27" i="5"/>
  <c r="AD27" i="5"/>
  <c r="AA28" i="5"/>
  <c r="AB28" i="5"/>
  <c r="AC28" i="5"/>
  <c r="AD28" i="5"/>
  <c r="AA29" i="5"/>
  <c r="AB29" i="5"/>
  <c r="AC29" i="5"/>
  <c r="AD29" i="5"/>
  <c r="AA30" i="5"/>
  <c r="AB30" i="5"/>
  <c r="AC30" i="5"/>
  <c r="AD30" i="5"/>
  <c r="AA31" i="5"/>
  <c r="AB31" i="5"/>
  <c r="AC31" i="5"/>
  <c r="AD31" i="5"/>
  <c r="AA32" i="5"/>
  <c r="AB32" i="5"/>
  <c r="AC32" i="5"/>
  <c r="AD32" i="5"/>
  <c r="AA33" i="5"/>
  <c r="AB33" i="5"/>
  <c r="AC33" i="5"/>
  <c r="AD33" i="5"/>
  <c r="AA34" i="5"/>
  <c r="AB34" i="5"/>
  <c r="AC34" i="5"/>
  <c r="AD34" i="5"/>
  <c r="AA35" i="5"/>
  <c r="AB35" i="5"/>
  <c r="AC35" i="5"/>
  <c r="AD35" i="5"/>
  <c r="AA36" i="5"/>
  <c r="AB36" i="5"/>
  <c r="AC36" i="5"/>
  <c r="AD36" i="5"/>
  <c r="AA37" i="5"/>
  <c r="AB37" i="5"/>
  <c r="AC37" i="5"/>
  <c r="AD37" i="5"/>
  <c r="AA38" i="5"/>
  <c r="AB38" i="5"/>
  <c r="AC38" i="5"/>
  <c r="AD38" i="5"/>
  <c r="AA39" i="5"/>
  <c r="AB39" i="5"/>
  <c r="AC39" i="5"/>
  <c r="AD39" i="5"/>
  <c r="AA40" i="5"/>
  <c r="AB40" i="5"/>
  <c r="AC40" i="5"/>
  <c r="AD40" i="5"/>
  <c r="AA41" i="5"/>
  <c r="AB41" i="5"/>
  <c r="AC41" i="5"/>
  <c r="AD41" i="5"/>
  <c r="AA42" i="5"/>
  <c r="AB42" i="5"/>
  <c r="AC42" i="5"/>
  <c r="AD42" i="5"/>
  <c r="AA43" i="5"/>
  <c r="AB43" i="5"/>
  <c r="AC43" i="5"/>
  <c r="AD43" i="5"/>
  <c r="AA44" i="5"/>
  <c r="AB44" i="5"/>
  <c r="AC44" i="5"/>
  <c r="AD44" i="5"/>
  <c r="AA45" i="5"/>
  <c r="AB45" i="5"/>
  <c r="AC45" i="5"/>
  <c r="AD45" i="5"/>
  <c r="AA46" i="5"/>
  <c r="AB46" i="5"/>
  <c r="AC46" i="5"/>
  <c r="AD46" i="5"/>
  <c r="AA47" i="5"/>
  <c r="AB47" i="5"/>
  <c r="AC47" i="5"/>
  <c r="AD47" i="5"/>
  <c r="AA48" i="5"/>
  <c r="AB48" i="5"/>
  <c r="AC48" i="5"/>
  <c r="AD48" i="5"/>
  <c r="AA49" i="5"/>
  <c r="AB49" i="5"/>
  <c r="AC49" i="5"/>
  <c r="AD49" i="5"/>
  <c r="AA50" i="5"/>
  <c r="AB50" i="5"/>
  <c r="AC50" i="5"/>
  <c r="AD50" i="5"/>
  <c r="AA51" i="5"/>
  <c r="AB51" i="5"/>
  <c r="AC51" i="5"/>
  <c r="AD51" i="5"/>
  <c r="AA52" i="5"/>
  <c r="AB52" i="5"/>
  <c r="AC52" i="5"/>
  <c r="AD52" i="5"/>
  <c r="AA53" i="5"/>
  <c r="AB53" i="5"/>
  <c r="AC53" i="5"/>
  <c r="AD53" i="5"/>
  <c r="AA54" i="5"/>
  <c r="AB54" i="5"/>
  <c r="AC54" i="5"/>
  <c r="AD54" i="5"/>
  <c r="AA55" i="5"/>
  <c r="AB55" i="5"/>
  <c r="AC55" i="5"/>
  <c r="AD55" i="5"/>
  <c r="AA56" i="5"/>
  <c r="AB56" i="5"/>
  <c r="AC56" i="5"/>
  <c r="AD56" i="5"/>
  <c r="AA57" i="5"/>
  <c r="AB57" i="5"/>
  <c r="AC57" i="5"/>
  <c r="AD57" i="5"/>
  <c r="AA58" i="5"/>
  <c r="AB58" i="5"/>
  <c r="AC58" i="5"/>
  <c r="AD58" i="5"/>
  <c r="AA59" i="5"/>
  <c r="AB59" i="5"/>
  <c r="AC59" i="5"/>
  <c r="AD59" i="5"/>
  <c r="AA60" i="5"/>
  <c r="AB60" i="5"/>
  <c r="AC60" i="5"/>
  <c r="AD60" i="5"/>
  <c r="AA61" i="5"/>
  <c r="AB61" i="5"/>
  <c r="AC61" i="5"/>
  <c r="AD61" i="5"/>
  <c r="AA62" i="5"/>
  <c r="AB62" i="5"/>
  <c r="AC62" i="5"/>
  <c r="AD62" i="5"/>
  <c r="AA63" i="5"/>
  <c r="AB63" i="5"/>
  <c r="AC63" i="5"/>
  <c r="AD63" i="5"/>
  <c r="AA64" i="5"/>
  <c r="AB64" i="5"/>
  <c r="AC64" i="5"/>
  <c r="AD64" i="5"/>
  <c r="AA65" i="5"/>
  <c r="AB65" i="5"/>
  <c r="AC65" i="5"/>
  <c r="AD65" i="5"/>
  <c r="AA66" i="5"/>
  <c r="AB66" i="5"/>
  <c r="AC66" i="5"/>
  <c r="AD66" i="5"/>
  <c r="AA67" i="5"/>
  <c r="AB67" i="5"/>
  <c r="AC67" i="5"/>
  <c r="AD67" i="5"/>
  <c r="AA68" i="5"/>
  <c r="AB68" i="5"/>
  <c r="AC68" i="5"/>
  <c r="AD68" i="5"/>
  <c r="AA69" i="5"/>
  <c r="AB69" i="5"/>
  <c r="AC69" i="5"/>
  <c r="AD69" i="5"/>
  <c r="AA70" i="5"/>
  <c r="AB70" i="5"/>
  <c r="AC70" i="5"/>
  <c r="AD70" i="5"/>
  <c r="AA71" i="5"/>
  <c r="AB71" i="5"/>
  <c r="AC71" i="5"/>
  <c r="AD71" i="5"/>
  <c r="AA72" i="5"/>
  <c r="AB72" i="5"/>
  <c r="AC72" i="5"/>
  <c r="AD72" i="5"/>
  <c r="AA73" i="5"/>
  <c r="AB73" i="5"/>
  <c r="AC73" i="5"/>
  <c r="AD73" i="5"/>
  <c r="AA74" i="5"/>
  <c r="AB74" i="5"/>
  <c r="AC74" i="5"/>
  <c r="AD74" i="5"/>
  <c r="AA75" i="5"/>
  <c r="AB75" i="5"/>
  <c r="AC75" i="5"/>
  <c r="AD75" i="5"/>
  <c r="AA76" i="5"/>
  <c r="AB76" i="5"/>
  <c r="AC76" i="5"/>
  <c r="AD76" i="5"/>
  <c r="AA77" i="5"/>
  <c r="AB77" i="5"/>
  <c r="AC77" i="5"/>
  <c r="AD77" i="5"/>
  <c r="AA78" i="5"/>
  <c r="AB78" i="5"/>
  <c r="AC78" i="5"/>
  <c r="AD78" i="5"/>
  <c r="AA79" i="5"/>
  <c r="AB79" i="5"/>
  <c r="AC79" i="5"/>
  <c r="AD79" i="5"/>
  <c r="AA80" i="5"/>
  <c r="AB80" i="5"/>
  <c r="AC80" i="5"/>
  <c r="AD80" i="5"/>
  <c r="AA81" i="5"/>
  <c r="AB81" i="5"/>
  <c r="AC81" i="5"/>
  <c r="AD81" i="5"/>
  <c r="AA82" i="5"/>
  <c r="AB82" i="5"/>
  <c r="AC82" i="5"/>
  <c r="AD82" i="5"/>
  <c r="AA83" i="5"/>
  <c r="AB83" i="5"/>
  <c r="AC83" i="5"/>
  <c r="AD83" i="5"/>
  <c r="AA84" i="5"/>
  <c r="AB84" i="5"/>
  <c r="AC84" i="5"/>
  <c r="AD84" i="5"/>
  <c r="AA85" i="5"/>
  <c r="AB85" i="5"/>
  <c r="AC85" i="5"/>
  <c r="AD85" i="5"/>
  <c r="AA86" i="5"/>
  <c r="AB86" i="5"/>
  <c r="AC86" i="5"/>
  <c r="AD86" i="5"/>
  <c r="AA87" i="5"/>
  <c r="AB87" i="5"/>
  <c r="AC87" i="5"/>
  <c r="AD87" i="5"/>
  <c r="AA88" i="5"/>
  <c r="AB88" i="5"/>
  <c r="AC88" i="5"/>
  <c r="AD88" i="5"/>
  <c r="AA89" i="5"/>
  <c r="AB89" i="5"/>
  <c r="AC89" i="5"/>
  <c r="AD89" i="5"/>
  <c r="AA90" i="5"/>
  <c r="AB90" i="5"/>
  <c r="AC90" i="5"/>
  <c r="AD90" i="5"/>
  <c r="AA91" i="5"/>
  <c r="AB91" i="5"/>
  <c r="AC91" i="5"/>
  <c r="AD91" i="5"/>
  <c r="AA92" i="5"/>
  <c r="AB92" i="5"/>
  <c r="AC92" i="5"/>
  <c r="AD92" i="5"/>
  <c r="AA93" i="5"/>
  <c r="AB93" i="5"/>
  <c r="AC93" i="5"/>
  <c r="AD93" i="5"/>
  <c r="AA94" i="5"/>
  <c r="AB94" i="5"/>
  <c r="AC94" i="5"/>
  <c r="AD94" i="5"/>
  <c r="AA95" i="5"/>
  <c r="AB95" i="5"/>
  <c r="AC95" i="5"/>
  <c r="AD95" i="5"/>
  <c r="AA96" i="5"/>
  <c r="AB96" i="5"/>
  <c r="AC96" i="5"/>
  <c r="AD96" i="5"/>
  <c r="AA97" i="5"/>
  <c r="AB97" i="5"/>
  <c r="AC97" i="5"/>
  <c r="AD97" i="5"/>
  <c r="AA98" i="5"/>
  <c r="AB98" i="5"/>
  <c r="AC98" i="5"/>
  <c r="AD98" i="5"/>
  <c r="AA99" i="5"/>
  <c r="AB99" i="5"/>
  <c r="AC99" i="5"/>
  <c r="AD99" i="5"/>
  <c r="AA100" i="5"/>
  <c r="AB100" i="5"/>
  <c r="AC100" i="5"/>
  <c r="AD100" i="5"/>
  <c r="AA101" i="5"/>
  <c r="AB101" i="5"/>
  <c r="AC101" i="5"/>
  <c r="AD101" i="5"/>
  <c r="AA102" i="5"/>
  <c r="AB102" i="5"/>
  <c r="AC102" i="5"/>
  <c r="AD102" i="5"/>
  <c r="AA103" i="5"/>
  <c r="AB103" i="5"/>
  <c r="AC103" i="5"/>
  <c r="AD103" i="5"/>
  <c r="AA104" i="5"/>
  <c r="AB104" i="5"/>
  <c r="AC104" i="5"/>
  <c r="AD104" i="5"/>
  <c r="AA105" i="5"/>
  <c r="AB105" i="5"/>
  <c r="AC105" i="5"/>
  <c r="AD105" i="5"/>
  <c r="AA106" i="5"/>
  <c r="AB106" i="5"/>
  <c r="AC106" i="5"/>
  <c r="AD106" i="5"/>
  <c r="AA107" i="5"/>
  <c r="AB107" i="5"/>
  <c r="AC107" i="5"/>
  <c r="AD107" i="5"/>
  <c r="AA108" i="5"/>
  <c r="AB108" i="5"/>
  <c r="AC108" i="5"/>
  <c r="AD108" i="5"/>
  <c r="AA109" i="5"/>
  <c r="AB109" i="5"/>
  <c r="AC109" i="5"/>
  <c r="AD109" i="5"/>
  <c r="AA110" i="5"/>
  <c r="AB110" i="5"/>
  <c r="AC110" i="5"/>
  <c r="AD110" i="5"/>
  <c r="AA111" i="5"/>
  <c r="AB111" i="5"/>
  <c r="AC111" i="5"/>
  <c r="AD111" i="5"/>
  <c r="AA112" i="5"/>
  <c r="AB112" i="5"/>
  <c r="AC112" i="5"/>
  <c r="AD112" i="5"/>
  <c r="AA113" i="5"/>
  <c r="AB113" i="5"/>
  <c r="AC113" i="5"/>
  <c r="AD113" i="5"/>
  <c r="AA114" i="5"/>
  <c r="AB114" i="5"/>
  <c r="AC114" i="5"/>
  <c r="AD114" i="5"/>
  <c r="AA115" i="5"/>
  <c r="AB115" i="5"/>
  <c r="AC115" i="5"/>
  <c r="AD115" i="5"/>
  <c r="AA116" i="5"/>
  <c r="AB116" i="5"/>
  <c r="AC116" i="5"/>
  <c r="AD116" i="5"/>
  <c r="AA117" i="5"/>
  <c r="AB117" i="5"/>
  <c r="AC117" i="5"/>
  <c r="AD117" i="5"/>
  <c r="AA118" i="5"/>
  <c r="AB118" i="5"/>
  <c r="AC118" i="5"/>
  <c r="AD118" i="5"/>
  <c r="AA119" i="5"/>
  <c r="AB119" i="5"/>
  <c r="AC119" i="5"/>
  <c r="AD119" i="5"/>
  <c r="AA120" i="5"/>
  <c r="AB120" i="5"/>
  <c r="AC120" i="5"/>
  <c r="AD120" i="5"/>
  <c r="AA121" i="5"/>
  <c r="AB121" i="5"/>
  <c r="AC121" i="5"/>
  <c r="AD121" i="5"/>
  <c r="AA122" i="5"/>
  <c r="AB122" i="5"/>
  <c r="AC122" i="5"/>
  <c r="AD122" i="5"/>
  <c r="AA123" i="5"/>
  <c r="AB123" i="5"/>
  <c r="AC123" i="5"/>
  <c r="AD123" i="5"/>
  <c r="AA124" i="5"/>
  <c r="AB124" i="5"/>
  <c r="AC124" i="5"/>
  <c r="AD124" i="5"/>
  <c r="AA125" i="5"/>
  <c r="AB125" i="5"/>
  <c r="AC125" i="5"/>
  <c r="AD125" i="5"/>
  <c r="AA126" i="5"/>
  <c r="AB126" i="5"/>
  <c r="AC126" i="5"/>
  <c r="AD126" i="5"/>
  <c r="AA127" i="5"/>
  <c r="AB127" i="5"/>
  <c r="AC127" i="5"/>
  <c r="AD127" i="5"/>
  <c r="AA128" i="5"/>
  <c r="AB128" i="5"/>
  <c r="AC128" i="5"/>
  <c r="AD128" i="5"/>
  <c r="AA129" i="5"/>
  <c r="AB129" i="5"/>
  <c r="AC129" i="5"/>
  <c r="AD129" i="5"/>
  <c r="AA130" i="5"/>
  <c r="AB130" i="5"/>
  <c r="AC130" i="5"/>
  <c r="AD130" i="5"/>
  <c r="AA131" i="5"/>
  <c r="AB131" i="5"/>
  <c r="AC131" i="5"/>
  <c r="AD131" i="5"/>
  <c r="AA132" i="5"/>
  <c r="AB132" i="5"/>
  <c r="AC132" i="5"/>
  <c r="AD132" i="5"/>
  <c r="AA133" i="5"/>
  <c r="AB133" i="5"/>
  <c r="AC133" i="5"/>
  <c r="AD133" i="5"/>
  <c r="AA134" i="5"/>
  <c r="AB134" i="5"/>
  <c r="AC134" i="5"/>
  <c r="AD134" i="5"/>
  <c r="AA135" i="5"/>
  <c r="AB135" i="5"/>
  <c r="AC135" i="5"/>
  <c r="AD135" i="5"/>
  <c r="AA136" i="5"/>
  <c r="AB136" i="5"/>
  <c r="AC136" i="5"/>
  <c r="AD136" i="5"/>
  <c r="AA137" i="5"/>
  <c r="AB137" i="5"/>
  <c r="AC137" i="5"/>
  <c r="AD137" i="5"/>
  <c r="AA138" i="5"/>
  <c r="AB138" i="5"/>
  <c r="AC138" i="5"/>
  <c r="AD138" i="5"/>
  <c r="AA139" i="5"/>
  <c r="AB139" i="5"/>
  <c r="AC139" i="5"/>
  <c r="AD139" i="5"/>
  <c r="AA140" i="5"/>
  <c r="AB140" i="5"/>
  <c r="AC140" i="5"/>
  <c r="AD140" i="5"/>
  <c r="AA141" i="5"/>
  <c r="AB141" i="5"/>
  <c r="AC141" i="5"/>
  <c r="AD141" i="5"/>
  <c r="AA142" i="5"/>
  <c r="AB142" i="5"/>
  <c r="AC142" i="5"/>
  <c r="AD142" i="5"/>
  <c r="AA143" i="5"/>
  <c r="AB143" i="5"/>
  <c r="AC143" i="5"/>
  <c r="AD143" i="5"/>
  <c r="AA144" i="5"/>
  <c r="AB144" i="5"/>
  <c r="AC144" i="5"/>
  <c r="AD144" i="5"/>
  <c r="AA145" i="5"/>
  <c r="AB145" i="5"/>
  <c r="AC145" i="5"/>
  <c r="AD145" i="5"/>
  <c r="AA146" i="5"/>
  <c r="AB146" i="5"/>
  <c r="AC146" i="5"/>
  <c r="AD146" i="5"/>
  <c r="AA147" i="5"/>
  <c r="AB147" i="5"/>
  <c r="AC147" i="5"/>
  <c r="AD147" i="5"/>
  <c r="AB3" i="5"/>
  <c r="AC3" i="5"/>
  <c r="AD3" i="5"/>
  <c r="AA3" i="5"/>
  <c r="O29" i="4"/>
  <c r="Q30" i="3"/>
  <c r="R30" i="3"/>
  <c r="S30" i="3"/>
  <c r="T30" i="3"/>
  <c r="O30" i="3"/>
  <c r="S166" i="3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R166" i="3"/>
  <c r="R167" i="3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Q166" i="3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P166" i="3"/>
  <c r="P167" i="3"/>
  <c r="P168" i="3"/>
  <c r="P169" i="3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S165" i="3"/>
  <c r="R165" i="3"/>
  <c r="Q165" i="3"/>
  <c r="P165" i="3"/>
  <c r="Q29" i="2"/>
  <c r="R29" i="2"/>
  <c r="S29" i="2"/>
  <c r="T29" i="2"/>
  <c r="O29" i="2"/>
  <c r="S96" i="2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R96" i="2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Q96" i="2"/>
  <c r="Q97" i="2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95" i="2"/>
  <c r="R95" i="2"/>
  <c r="S95" i="2"/>
  <c r="P96" i="2"/>
  <c r="P97" i="2"/>
  <c r="P98" i="2" s="1"/>
  <c r="P99" i="2" s="1"/>
  <c r="P100" i="2" s="1"/>
  <c r="P101" i="2" s="1"/>
  <c r="P102" i="2" s="1"/>
  <c r="P103" i="2" s="1"/>
  <c r="P104" i="2" s="1"/>
  <c r="P105" i="2"/>
  <c r="P106" i="2" s="1"/>
  <c r="P107" i="2" s="1"/>
  <c r="P108" i="2" s="1"/>
  <c r="P109" i="2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95" i="2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H3" i="5"/>
  <c r="I3" i="5"/>
  <c r="J3" i="5"/>
  <c r="G3" i="5"/>
  <c r="E4" i="5"/>
  <c r="F4" i="5" s="1"/>
  <c r="E5" i="5"/>
  <c r="F5" i="5" s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6" i="5" s="1"/>
  <c r="J95" i="4"/>
  <c r="Q34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AH14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R34" i="4" s="1"/>
  <c r="L72" i="4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AG14" i="4" s="1"/>
  <c r="J165" i="3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L72" i="3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5" i="2"/>
  <c r="K4" i="2"/>
  <c r="Z15" i="2"/>
  <c r="Q28" i="2" s="1"/>
  <c r="T20" i="2"/>
  <c r="AC15" i="2"/>
  <c r="AC6" i="2"/>
  <c r="AC7" i="2"/>
  <c r="AC8" i="2"/>
  <c r="AC9" i="2"/>
  <c r="T22" i="2" s="1"/>
  <c r="AC10" i="2"/>
  <c r="T23" i="2" s="1"/>
  <c r="AC11" i="2"/>
  <c r="T24" i="2" s="1"/>
  <c r="AC12" i="2"/>
  <c r="AC13" i="2"/>
  <c r="T26" i="2" s="1"/>
  <c r="AC14" i="2"/>
  <c r="T27" i="2" s="1"/>
  <c r="AC5" i="2"/>
  <c r="AB6" i="2"/>
  <c r="AB7" i="2"/>
  <c r="S20" i="2" s="1"/>
  <c r="AB8" i="2"/>
  <c r="S21" i="2" s="1"/>
  <c r="AB9" i="2"/>
  <c r="S22" i="2" s="1"/>
  <c r="AB10" i="2"/>
  <c r="AB11" i="2"/>
  <c r="S24" i="2" s="1"/>
  <c r="AB12" i="2"/>
  <c r="S25" i="2" s="1"/>
  <c r="AB13" i="2"/>
  <c r="S26" i="2" s="1"/>
  <c r="AB14" i="2"/>
  <c r="AB15" i="2"/>
  <c r="S28" i="2" s="1"/>
  <c r="AB5" i="2"/>
  <c r="Z5" i="2"/>
  <c r="Z6" i="2"/>
  <c r="Z7" i="2"/>
  <c r="Q20" i="2" s="1"/>
  <c r="Z8" i="2"/>
  <c r="Q21" i="2" s="1"/>
  <c r="Z9" i="2"/>
  <c r="Q22" i="2" s="1"/>
  <c r="Z10" i="2"/>
  <c r="Z11" i="2"/>
  <c r="Q24" i="2" s="1"/>
  <c r="Z12" i="2"/>
  <c r="Q25" i="2" s="1"/>
  <c r="Z13" i="2"/>
  <c r="Q26" i="2" s="1"/>
  <c r="Z14" i="2"/>
  <c r="Q27" i="2" s="1"/>
  <c r="AQ4" i="5" l="1"/>
  <c r="AA34" i="4"/>
  <c r="AP4" i="5"/>
  <c r="Z34" i="4"/>
  <c r="BA9" i="5"/>
  <c r="AZ9" i="5"/>
  <c r="AY9" i="5"/>
  <c r="BB9" i="5"/>
  <c r="AZ3" i="5"/>
  <c r="AZ6" i="5"/>
  <c r="AZ5" i="5"/>
  <c r="AZ4" i="5"/>
  <c r="AY6" i="5"/>
  <c r="AY5" i="5"/>
  <c r="AY3" i="5"/>
  <c r="AY4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BB5" i="5"/>
  <c r="BB4" i="5"/>
  <c r="BB3" i="5"/>
  <c r="BB6" i="5"/>
  <c r="BA4" i="5"/>
  <c r="BA3" i="5"/>
  <c r="BA5" i="5"/>
  <c r="BA6" i="5"/>
  <c r="S34" i="4"/>
  <c r="AH4" i="4"/>
  <c r="AH5" i="4"/>
  <c r="T19" i="4" s="1"/>
  <c r="AH6" i="4"/>
  <c r="AH7" i="4"/>
  <c r="T21" i="4" s="1"/>
  <c r="AH8" i="4"/>
  <c r="T22" i="4" s="1"/>
  <c r="AH9" i="4"/>
  <c r="AH10" i="4"/>
  <c r="AH11" i="4"/>
  <c r="T25" i="4" s="1"/>
  <c r="AH12" i="4"/>
  <c r="AH13" i="4"/>
  <c r="T27" i="4" s="1"/>
  <c r="J96" i="4"/>
  <c r="T34" i="4"/>
  <c r="AC34" i="4" s="1"/>
  <c r="AG4" i="4"/>
  <c r="AG5" i="4"/>
  <c r="AG6" i="4"/>
  <c r="S20" i="4" s="1"/>
  <c r="AG7" i="4"/>
  <c r="S21" i="4" s="1"/>
  <c r="AG8" i="4"/>
  <c r="AG9" i="4"/>
  <c r="AG10" i="4"/>
  <c r="AG11" i="4"/>
  <c r="S25" i="4" s="1"/>
  <c r="AG12" i="4"/>
  <c r="S26" i="4" s="1"/>
  <c r="AG13" i="4"/>
  <c r="K96" i="4"/>
  <c r="L195" i="3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AC4" i="3"/>
  <c r="J195" i="3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AA4" i="3"/>
  <c r="K164" i="3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M72" i="3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T19" i="2"/>
  <c r="S27" i="2"/>
  <c r="T28" i="2"/>
  <c r="S23" i="2"/>
  <c r="Q23" i="2"/>
  <c r="Q19" i="2"/>
  <c r="S19" i="2"/>
  <c r="T25" i="2"/>
  <c r="T21" i="2"/>
  <c r="T23" i="4" l="1"/>
  <c r="S24" i="4"/>
  <c r="S22" i="4"/>
  <c r="T26" i="4"/>
  <c r="AR4" i="5"/>
  <c r="AB34" i="4"/>
  <c r="T35" i="4"/>
  <c r="AC35" i="4" s="1"/>
  <c r="AS4" i="5"/>
  <c r="S35" i="4"/>
  <c r="AB35" i="4" s="1"/>
  <c r="F61" i="5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K97" i="4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R35" i="4"/>
  <c r="AA35" i="4" s="1"/>
  <c r="S27" i="4"/>
  <c r="S23" i="4"/>
  <c r="S19" i="4"/>
  <c r="Q35" i="4"/>
  <c r="J97" i="4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T24" i="4"/>
  <c r="T20" i="4"/>
  <c r="S28" i="4"/>
  <c r="T28" i="4"/>
  <c r="M195" i="3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AD4" i="3"/>
  <c r="K195" i="3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AB4" i="3"/>
  <c r="J207" i="3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AA5" i="3"/>
  <c r="Q20" i="3" s="1"/>
  <c r="L207" i="3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AC5" i="3"/>
  <c r="S20" i="3" s="1"/>
  <c r="AP5" i="5" l="1"/>
  <c r="Z35" i="4"/>
  <c r="R36" i="4"/>
  <c r="AA36" i="4" s="1"/>
  <c r="AQ5" i="5"/>
  <c r="S36" i="4"/>
  <c r="AB36" i="4" s="1"/>
  <c r="AR5" i="5"/>
  <c r="T36" i="4"/>
  <c r="AC36" i="4" s="1"/>
  <c r="AS5" i="5"/>
  <c r="F109" i="5"/>
  <c r="F110" i="5" s="1"/>
  <c r="F111" i="5" s="1"/>
  <c r="F112" i="5" s="1"/>
  <c r="F113" i="5" s="1"/>
  <c r="F114" i="5" s="1"/>
  <c r="J125" i="4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AE4" i="4"/>
  <c r="Q36" i="4"/>
  <c r="Z36" i="4" s="1"/>
  <c r="K125" i="4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AF4" i="4"/>
  <c r="L219" i="3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AC6" i="3"/>
  <c r="S21" i="3" s="1"/>
  <c r="K207" i="3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AB5" i="3"/>
  <c r="R20" i="3" s="1"/>
  <c r="J219" i="3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AA6" i="3"/>
  <c r="Q21" i="3" s="1"/>
  <c r="M207" i="3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AD5" i="3"/>
  <c r="T20" i="3" s="1"/>
  <c r="T37" i="4" l="1"/>
  <c r="AC37" i="4" s="1"/>
  <c r="AS6" i="5"/>
  <c r="S37" i="4"/>
  <c r="AB37" i="4" s="1"/>
  <c r="AR6" i="5"/>
  <c r="Q37" i="4"/>
  <c r="Z37" i="4" s="1"/>
  <c r="AP6" i="5"/>
  <c r="R37" i="4"/>
  <c r="AA37" i="4" s="1"/>
  <c r="AQ6" i="5"/>
  <c r="AX4" i="5"/>
  <c r="AX6" i="5"/>
  <c r="AX5" i="5"/>
  <c r="AX3" i="5"/>
  <c r="K137" i="4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AF5" i="4"/>
  <c r="R19" i="4" s="1"/>
  <c r="J137" i="4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AE5" i="4"/>
  <c r="Q19" i="4" s="1"/>
  <c r="M219" i="3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AD6" i="3"/>
  <c r="T21" i="3" s="1"/>
  <c r="K219" i="3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AB6" i="3"/>
  <c r="R21" i="3" s="1"/>
  <c r="J231" i="3"/>
  <c r="J232" i="3" s="1"/>
  <c r="J233" i="3" s="1"/>
  <c r="J234" i="3" s="1"/>
  <c r="J235" i="3" s="1"/>
  <c r="J236" i="3" s="1"/>
  <c r="J237" i="3" s="1"/>
  <c r="J238" i="3" s="1"/>
  <c r="J239" i="3" s="1"/>
  <c r="AA7" i="3"/>
  <c r="Q22" i="3" s="1"/>
  <c r="L231" i="3"/>
  <c r="L232" i="3" s="1"/>
  <c r="L233" i="3" s="1"/>
  <c r="L234" i="3" s="1"/>
  <c r="L235" i="3" s="1"/>
  <c r="L236" i="3" s="1"/>
  <c r="L237" i="3" s="1"/>
  <c r="L238" i="3" s="1"/>
  <c r="L239" i="3" s="1"/>
  <c r="AC7" i="3"/>
  <c r="S22" i="3" s="1"/>
  <c r="R38" i="4" l="1"/>
  <c r="AA38" i="4" s="1"/>
  <c r="AQ7" i="5"/>
  <c r="Q38" i="4"/>
  <c r="Z38" i="4" s="1"/>
  <c r="AP7" i="5"/>
  <c r="S38" i="4"/>
  <c r="AB38" i="4" s="1"/>
  <c r="AR7" i="5"/>
  <c r="T38" i="4"/>
  <c r="AC38" i="4" s="1"/>
  <c r="AS7" i="5"/>
  <c r="K149" i="4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AF6" i="4"/>
  <c r="R20" i="4" s="1"/>
  <c r="J149" i="4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AE6" i="4"/>
  <c r="Q20" i="4" s="1"/>
  <c r="L240" i="3"/>
  <c r="L241" i="3" s="1"/>
  <c r="L242" i="3" s="1"/>
  <c r="K231" i="3"/>
  <c r="K232" i="3" s="1"/>
  <c r="K233" i="3" s="1"/>
  <c r="K234" i="3" s="1"/>
  <c r="K235" i="3" s="1"/>
  <c r="K236" i="3" s="1"/>
  <c r="K237" i="3" s="1"/>
  <c r="K238" i="3" s="1"/>
  <c r="K239" i="3" s="1"/>
  <c r="AB7" i="3"/>
  <c r="R22" i="3" s="1"/>
  <c r="J240" i="3"/>
  <c r="J241" i="3" s="1"/>
  <c r="J242" i="3" s="1"/>
  <c r="M231" i="3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AD7" i="3"/>
  <c r="T22" i="3" s="1"/>
  <c r="S39" i="4" l="1"/>
  <c r="AB39" i="4" s="1"/>
  <c r="AR8" i="5"/>
  <c r="Q39" i="4"/>
  <c r="Z39" i="4" s="1"/>
  <c r="AP8" i="5"/>
  <c r="T39" i="4"/>
  <c r="AC39" i="4" s="1"/>
  <c r="AS8" i="5"/>
  <c r="R39" i="4"/>
  <c r="AA39" i="4" s="1"/>
  <c r="AQ8" i="5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AE7" i="4"/>
  <c r="Q21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AF7" i="4"/>
  <c r="R21" i="4" s="1"/>
  <c r="M243" i="3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AD8" i="3"/>
  <c r="T23" i="3" s="1"/>
  <c r="K240" i="3"/>
  <c r="K241" i="3" s="1"/>
  <c r="K242" i="3" s="1"/>
  <c r="J243" i="3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AA8" i="3"/>
  <c r="Q23" i="3" s="1"/>
  <c r="L243" i="3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AC8" i="3"/>
  <c r="S23" i="3" s="1"/>
  <c r="R40" i="4" l="1"/>
  <c r="AA40" i="4" s="1"/>
  <c r="AQ9" i="5"/>
  <c r="T40" i="4"/>
  <c r="AC40" i="4" s="1"/>
  <c r="AS9" i="5"/>
  <c r="Q40" i="4"/>
  <c r="Z40" i="4" s="1"/>
  <c r="AP9" i="5"/>
  <c r="S40" i="4"/>
  <c r="AB40" i="4" s="1"/>
  <c r="AR9" i="5"/>
  <c r="K173" i="4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AF8" i="4"/>
  <c r="R22" i="4" s="1"/>
  <c r="J173" i="4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AE8" i="4"/>
  <c r="Q22" i="4" s="1"/>
  <c r="L255" i="3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AC9" i="3"/>
  <c r="S24" i="3" s="1"/>
  <c r="K243" i="3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AB8" i="3"/>
  <c r="R23" i="3" s="1"/>
  <c r="J255" i="3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AA9" i="3"/>
  <c r="Q24" i="3" s="1"/>
  <c r="M255" i="3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AD9" i="3"/>
  <c r="T24" i="3" s="1"/>
  <c r="S41" i="4" l="1"/>
  <c r="AB41" i="4" s="1"/>
  <c r="AR10" i="5"/>
  <c r="Q41" i="4"/>
  <c r="Z41" i="4" s="1"/>
  <c r="AP10" i="5"/>
  <c r="T41" i="4"/>
  <c r="AC41" i="4" s="1"/>
  <c r="AS10" i="5"/>
  <c r="AQ10" i="5"/>
  <c r="R41" i="4"/>
  <c r="AA41" i="4" s="1"/>
  <c r="K185" i="4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AF9" i="4"/>
  <c r="R23" i="4" s="1"/>
  <c r="J185" i="4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AE9" i="4"/>
  <c r="Q23" i="4" s="1"/>
  <c r="M267" i="3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AD10" i="3"/>
  <c r="T25" i="3" s="1"/>
  <c r="K255" i="3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AB9" i="3"/>
  <c r="R24" i="3" s="1"/>
  <c r="J267" i="3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AA10" i="3"/>
  <c r="Q25" i="3" s="1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AC10" i="3"/>
  <c r="S25" i="3" s="1"/>
  <c r="R42" i="4" l="1"/>
  <c r="AA42" i="4" s="1"/>
  <c r="AQ11" i="5"/>
  <c r="T42" i="4"/>
  <c r="AC42" i="4" s="1"/>
  <c r="AS11" i="5"/>
  <c r="Q42" i="4"/>
  <c r="Z42" i="4" s="1"/>
  <c r="AP11" i="5"/>
  <c r="S42" i="4"/>
  <c r="AB42" i="4" s="1"/>
  <c r="AR11" i="5"/>
  <c r="J197" i="4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AE10" i="4"/>
  <c r="Q24" i="4" s="1"/>
  <c r="K197" i="4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AF10" i="4"/>
  <c r="R24" i="4" s="1"/>
  <c r="L279" i="3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AC11" i="3"/>
  <c r="S26" i="3" s="1"/>
  <c r="K267" i="3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AB10" i="3"/>
  <c r="R25" i="3" s="1"/>
  <c r="J279" i="3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AA11" i="3"/>
  <c r="Q26" i="3" s="1"/>
  <c r="M279" i="3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AD11" i="3"/>
  <c r="T26" i="3" s="1"/>
  <c r="S43" i="4" l="1"/>
  <c r="AB43" i="4" s="1"/>
  <c r="AR12" i="5"/>
  <c r="Q43" i="4"/>
  <c r="Z43" i="4" s="1"/>
  <c r="AP12" i="5"/>
  <c r="T43" i="4"/>
  <c r="AC43" i="4" s="1"/>
  <c r="AS12" i="5"/>
  <c r="R43" i="4"/>
  <c r="AA43" i="4" s="1"/>
  <c r="AQ12" i="5"/>
  <c r="K209" i="4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AF11" i="4"/>
  <c r="R25" i="4" s="1"/>
  <c r="J209" i="4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AE11" i="4"/>
  <c r="Q25" i="4" s="1"/>
  <c r="M291" i="3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AD12" i="3"/>
  <c r="T27" i="3" s="1"/>
  <c r="K279" i="3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AB11" i="3"/>
  <c r="R26" i="3" s="1"/>
  <c r="J291" i="3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AA12" i="3"/>
  <c r="Q27" i="3" s="1"/>
  <c r="L291" i="3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AC12" i="3"/>
  <c r="S27" i="3" s="1"/>
  <c r="T44" i="4" l="1"/>
  <c r="AC44" i="4" s="1"/>
  <c r="AS13" i="5"/>
  <c r="R44" i="4"/>
  <c r="AA44" i="4" s="1"/>
  <c r="AQ13" i="5"/>
  <c r="Q44" i="4"/>
  <c r="Z44" i="4" s="1"/>
  <c r="AP13" i="5"/>
  <c r="S44" i="4"/>
  <c r="AB44" i="4" s="1"/>
  <c r="AR13" i="5"/>
  <c r="K221" i="4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AF12" i="4"/>
  <c r="R26" i="4" s="1"/>
  <c r="J221" i="4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AE12" i="4"/>
  <c r="Q26" i="4" s="1"/>
  <c r="L303" i="3"/>
  <c r="L304" i="3" s="1"/>
  <c r="L305" i="3" s="1"/>
  <c r="L306" i="3" s="1"/>
  <c r="L307" i="3" s="1"/>
  <c r="L308" i="3" s="1"/>
  <c r="AC14" i="3" s="1"/>
  <c r="S29" i="3" s="1"/>
  <c r="AC13" i="3"/>
  <c r="S28" i="3" s="1"/>
  <c r="K291" i="3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AB12" i="3"/>
  <c r="R27" i="3" s="1"/>
  <c r="J303" i="3"/>
  <c r="J304" i="3" s="1"/>
  <c r="J305" i="3" s="1"/>
  <c r="J306" i="3" s="1"/>
  <c r="J307" i="3" s="1"/>
  <c r="J308" i="3" s="1"/>
  <c r="AA14" i="3" s="1"/>
  <c r="Q29" i="3" s="1"/>
  <c r="AA13" i="3"/>
  <c r="Q28" i="3" s="1"/>
  <c r="M303" i="3"/>
  <c r="M304" i="3" s="1"/>
  <c r="M305" i="3" s="1"/>
  <c r="M306" i="3" s="1"/>
  <c r="M307" i="3" s="1"/>
  <c r="M308" i="3" s="1"/>
  <c r="AD14" i="3" s="1"/>
  <c r="T29" i="3" s="1"/>
  <c r="AD13" i="3"/>
  <c r="T28" i="3" s="1"/>
  <c r="S45" i="4" l="1"/>
  <c r="AB45" i="4" s="1"/>
  <c r="AR14" i="5"/>
  <c r="Q45" i="4"/>
  <c r="Z45" i="4" s="1"/>
  <c r="AP14" i="5"/>
  <c r="R45" i="4"/>
  <c r="AA45" i="4" s="1"/>
  <c r="AQ14" i="5"/>
  <c r="T45" i="4"/>
  <c r="AC45" i="4" s="1"/>
  <c r="AS14" i="5"/>
  <c r="J233" i="4"/>
  <c r="J234" i="4" s="1"/>
  <c r="J235" i="4" s="1"/>
  <c r="J236" i="4" s="1"/>
  <c r="J237" i="4" s="1"/>
  <c r="J238" i="4" s="1"/>
  <c r="AE14" i="4" s="1"/>
  <c r="Q28" i="4" s="1"/>
  <c r="AE13" i="4"/>
  <c r="Q27" i="4" s="1"/>
  <c r="K233" i="4"/>
  <c r="K234" i="4" s="1"/>
  <c r="K235" i="4" s="1"/>
  <c r="K236" i="4" s="1"/>
  <c r="K237" i="4" s="1"/>
  <c r="K238" i="4" s="1"/>
  <c r="AF14" i="4" s="1"/>
  <c r="AF13" i="4"/>
  <c r="R27" i="4" s="1"/>
  <c r="K303" i="3"/>
  <c r="K304" i="3" s="1"/>
  <c r="K305" i="3" s="1"/>
  <c r="K306" i="3" s="1"/>
  <c r="K307" i="3" s="1"/>
  <c r="K308" i="3" s="1"/>
  <c r="AB14" i="3" s="1"/>
  <c r="R29" i="3" s="1"/>
  <c r="AB13" i="3"/>
  <c r="R28" i="3" s="1"/>
  <c r="R28" i="4" l="1"/>
  <c r="T46" i="4"/>
  <c r="AC46" i="4" s="1"/>
  <c r="AS15" i="5"/>
  <c r="R46" i="4"/>
  <c r="AA46" i="4" s="1"/>
  <c r="AQ15" i="5"/>
  <c r="Q46" i="4"/>
  <c r="Z46" i="4" s="1"/>
  <c r="AP15" i="5"/>
  <c r="S46" i="4"/>
  <c r="AB46" i="4" s="1"/>
  <c r="AR15" i="5"/>
  <c r="Q47" i="4" l="1"/>
  <c r="Z47" i="4" s="1"/>
  <c r="AP16" i="5"/>
  <c r="S47" i="4"/>
  <c r="AB47" i="4" s="1"/>
  <c r="AR16" i="5"/>
  <c r="R47" i="4"/>
  <c r="AA47" i="4" s="1"/>
  <c r="AQ16" i="5"/>
  <c r="T47" i="4"/>
  <c r="AC47" i="4" s="1"/>
  <c r="AS16" i="5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4" i="2"/>
  <c r="L5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4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P5" i="1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V30" i="1"/>
  <c r="X34" i="1"/>
  <c r="Y34" i="1"/>
  <c r="V34" i="1"/>
  <c r="T34" i="1"/>
  <c r="V33" i="1"/>
  <c r="Q5" i="1"/>
  <c r="R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T48" i="4" l="1"/>
  <c r="AC48" i="4" s="1"/>
  <c r="AS17" i="5"/>
  <c r="R48" i="4"/>
  <c r="AA48" i="4" s="1"/>
  <c r="AQ17" i="5"/>
  <c r="S48" i="4"/>
  <c r="AB48" i="4" s="1"/>
  <c r="AR17" i="5"/>
  <c r="Q48" i="4"/>
  <c r="Z48" i="4" s="1"/>
  <c r="AP17" i="5"/>
  <c r="K125" i="2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AA5" i="2"/>
  <c r="AI4" i="1"/>
  <c r="AH4" i="1"/>
  <c r="AG4" i="1"/>
  <c r="AF4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AI14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AH14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AG14" i="1" s="1"/>
  <c r="AF14" i="1"/>
  <c r="K121" i="1"/>
  <c r="J121" i="1"/>
  <c r="I121" i="1"/>
  <c r="H121" i="1"/>
  <c r="Q49" i="4" l="1"/>
  <c r="Z49" i="4" s="1"/>
  <c r="AP18" i="5"/>
  <c r="R49" i="4"/>
  <c r="AA49" i="4" s="1"/>
  <c r="AQ18" i="5"/>
  <c r="S49" i="4"/>
  <c r="AB49" i="4" s="1"/>
  <c r="AR18" i="5"/>
  <c r="T49" i="4"/>
  <c r="AC49" i="4" s="1"/>
  <c r="AS18" i="5"/>
  <c r="K137" i="2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AA6" i="2"/>
  <c r="R19" i="2" s="1"/>
  <c r="AI12" i="1"/>
  <c r="AG10" i="1"/>
  <c r="AG6" i="1"/>
  <c r="AI8" i="1"/>
  <c r="AG13" i="1"/>
  <c r="W33" i="1" s="1"/>
  <c r="AG9" i="1"/>
  <c r="W29" i="1" s="1"/>
  <c r="AG5" i="1"/>
  <c r="W24" i="1" s="1"/>
  <c r="AH12" i="1"/>
  <c r="AH8" i="1"/>
  <c r="AI11" i="1"/>
  <c r="AI7" i="1"/>
  <c r="AH9" i="1"/>
  <c r="AH5" i="1"/>
  <c r="X24" i="1" s="1"/>
  <c r="AG12" i="1"/>
  <c r="AG8" i="1"/>
  <c r="AH11" i="1"/>
  <c r="AH7" i="1"/>
  <c r="AI10" i="1"/>
  <c r="AI6" i="1"/>
  <c r="AH13" i="1"/>
  <c r="X32" i="1" s="1"/>
  <c r="AG11" i="1"/>
  <c r="AG7" i="1"/>
  <c r="AH10" i="1"/>
  <c r="AH6" i="1"/>
  <c r="X25" i="1" s="1"/>
  <c r="AI13" i="1"/>
  <c r="Y32" i="1" s="1"/>
  <c r="AI9" i="1"/>
  <c r="AI5" i="1"/>
  <c r="Y24" i="1" s="1"/>
  <c r="AF11" i="1"/>
  <c r="AF7" i="1"/>
  <c r="AF10" i="1"/>
  <c r="AF6" i="1"/>
  <c r="AF13" i="1"/>
  <c r="AF9" i="1"/>
  <c r="AF12" i="1"/>
  <c r="AF8" i="1"/>
  <c r="T50" i="4" l="1"/>
  <c r="AC50" i="4" s="1"/>
  <c r="AS19" i="5"/>
  <c r="R50" i="4"/>
  <c r="AA50" i="4" s="1"/>
  <c r="AQ19" i="5"/>
  <c r="S50" i="4"/>
  <c r="AB50" i="4" s="1"/>
  <c r="AR19" i="5"/>
  <c r="Q50" i="4"/>
  <c r="Z50" i="4" s="1"/>
  <c r="AP19" i="5"/>
  <c r="K149" i="2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AA7" i="2"/>
  <c r="R20" i="2" s="1"/>
  <c r="V27" i="1"/>
  <c r="W30" i="1"/>
  <c r="V25" i="1"/>
  <c r="V31" i="1"/>
  <c r="Y27" i="1"/>
  <c r="Y28" i="1"/>
  <c r="W26" i="1"/>
  <c r="X29" i="1"/>
  <c r="X28" i="1"/>
  <c r="W32" i="1"/>
  <c r="X26" i="1"/>
  <c r="Y30" i="1"/>
  <c r="W28" i="1"/>
  <c r="X30" i="1"/>
  <c r="W25" i="1"/>
  <c r="X27" i="1"/>
  <c r="Y26" i="1"/>
  <c r="X31" i="1"/>
  <c r="Y25" i="1"/>
  <c r="X33" i="1"/>
  <c r="W31" i="1"/>
  <c r="Y31" i="1"/>
  <c r="Y29" i="1"/>
  <c r="W27" i="1"/>
  <c r="Y33" i="1"/>
  <c r="V29" i="1"/>
  <c r="V28" i="1"/>
  <c r="V32" i="1"/>
  <c r="S51" i="4" l="1"/>
  <c r="AB51" i="4" s="1"/>
  <c r="AR20" i="5"/>
  <c r="Q51" i="4"/>
  <c r="Z51" i="4" s="1"/>
  <c r="AP20" i="5"/>
  <c r="R51" i="4"/>
  <c r="AA51" i="4" s="1"/>
  <c r="AQ20" i="5"/>
  <c r="T51" i="4"/>
  <c r="AC51" i="4" s="1"/>
  <c r="AS20" i="5"/>
  <c r="K161" i="2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AA8" i="2"/>
  <c r="R21" i="2" s="1"/>
  <c r="T52" i="4" l="1"/>
  <c r="AC52" i="4" s="1"/>
  <c r="AS21" i="5"/>
  <c r="Q52" i="4"/>
  <c r="Z52" i="4" s="1"/>
  <c r="AP21" i="5"/>
  <c r="R52" i="4"/>
  <c r="AA52" i="4" s="1"/>
  <c r="AQ21" i="5"/>
  <c r="S52" i="4"/>
  <c r="AB52" i="4" s="1"/>
  <c r="AR21" i="5"/>
  <c r="K173" i="2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AA9" i="2"/>
  <c r="S53" i="4" l="1"/>
  <c r="AB53" i="4" s="1"/>
  <c r="AR22" i="5"/>
  <c r="R53" i="4"/>
  <c r="AA53" i="4" s="1"/>
  <c r="AQ22" i="5"/>
  <c r="Q53" i="4"/>
  <c r="Z53" i="4" s="1"/>
  <c r="AP22" i="5"/>
  <c r="T53" i="4"/>
  <c r="AC53" i="4" s="1"/>
  <c r="AS22" i="5"/>
  <c r="R22" i="2"/>
  <c r="K185" i="2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AA10" i="2"/>
  <c r="R23" i="2" s="1"/>
  <c r="T54" i="4" l="1"/>
  <c r="AC54" i="4" s="1"/>
  <c r="AS23" i="5"/>
  <c r="R54" i="4"/>
  <c r="AA54" i="4" s="1"/>
  <c r="AQ23" i="5"/>
  <c r="Q54" i="4"/>
  <c r="Z54" i="4" s="1"/>
  <c r="AP23" i="5"/>
  <c r="S54" i="4"/>
  <c r="AB54" i="4" s="1"/>
  <c r="AR23" i="5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AA11" i="2"/>
  <c r="R24" i="2" s="1"/>
  <c r="S55" i="4" l="1"/>
  <c r="AB55" i="4" s="1"/>
  <c r="AR24" i="5"/>
  <c r="R55" i="4"/>
  <c r="AA55" i="4" s="1"/>
  <c r="AQ24" i="5"/>
  <c r="Q55" i="4"/>
  <c r="Z55" i="4" s="1"/>
  <c r="AP24" i="5"/>
  <c r="T55" i="4"/>
  <c r="AC55" i="4" s="1"/>
  <c r="AS24" i="5"/>
  <c r="K209" i="2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AA12" i="2"/>
  <c r="R25" i="2" s="1"/>
  <c r="Q56" i="4" l="1"/>
  <c r="Z56" i="4" s="1"/>
  <c r="AP25" i="5"/>
  <c r="T56" i="4"/>
  <c r="AC56" i="4" s="1"/>
  <c r="AS25" i="5"/>
  <c r="R56" i="4"/>
  <c r="AA56" i="4" s="1"/>
  <c r="AQ25" i="5"/>
  <c r="S56" i="4"/>
  <c r="AB56" i="4" s="1"/>
  <c r="AR25" i="5"/>
  <c r="K221" i="2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AA13" i="2"/>
  <c r="S57" i="4" l="1"/>
  <c r="AB57" i="4" s="1"/>
  <c r="AR26" i="5"/>
  <c r="T57" i="4"/>
  <c r="AC57" i="4" s="1"/>
  <c r="AS26" i="5"/>
  <c r="R57" i="4"/>
  <c r="AA57" i="4" s="1"/>
  <c r="AQ26" i="5"/>
  <c r="Q57" i="4"/>
  <c r="Z57" i="4" s="1"/>
  <c r="AP26" i="5"/>
  <c r="R26" i="2"/>
  <c r="K233" i="2"/>
  <c r="K234" i="2" s="1"/>
  <c r="K235" i="2" s="1"/>
  <c r="K236" i="2" s="1"/>
  <c r="K237" i="2" s="1"/>
  <c r="K238" i="2" s="1"/>
  <c r="AA14" i="2"/>
  <c r="R27" i="2" s="1"/>
  <c r="Q58" i="4" l="1"/>
  <c r="Z58" i="4" s="1"/>
  <c r="AP27" i="5"/>
  <c r="R58" i="4"/>
  <c r="AA58" i="4" s="1"/>
  <c r="AQ27" i="5"/>
  <c r="T58" i="4"/>
  <c r="AC58" i="4" s="1"/>
  <c r="AS27" i="5"/>
  <c r="S58" i="4"/>
  <c r="AB58" i="4" s="1"/>
  <c r="AR27" i="5"/>
  <c r="AA15" i="2"/>
  <c r="R28" i="2" s="1"/>
  <c r="S59" i="4" l="1"/>
  <c r="AB59" i="4" s="1"/>
  <c r="AR28" i="5"/>
  <c r="R59" i="4"/>
  <c r="AA59" i="4" s="1"/>
  <c r="AQ28" i="5"/>
  <c r="T59" i="4"/>
  <c r="AC59" i="4" s="1"/>
  <c r="AS28" i="5"/>
  <c r="Q59" i="4"/>
  <c r="Z59" i="4" s="1"/>
  <c r="AP28" i="5"/>
  <c r="T60" i="4" l="1"/>
  <c r="AC60" i="4" s="1"/>
  <c r="AS29" i="5"/>
  <c r="R60" i="4"/>
  <c r="AA60" i="4" s="1"/>
  <c r="AQ29" i="5"/>
  <c r="Q60" i="4"/>
  <c r="Z60" i="4" s="1"/>
  <c r="AP29" i="5"/>
  <c r="S60" i="4"/>
  <c r="AB60" i="4" s="1"/>
  <c r="AR29" i="5"/>
  <c r="S61" i="4" l="1"/>
  <c r="AB61" i="4" s="1"/>
  <c r="AR30" i="5"/>
  <c r="Q61" i="4"/>
  <c r="Z61" i="4" s="1"/>
  <c r="AP30" i="5"/>
  <c r="R61" i="4"/>
  <c r="AA61" i="4" s="1"/>
  <c r="AQ30" i="5"/>
  <c r="T61" i="4"/>
  <c r="AC61" i="4" s="1"/>
  <c r="AS30" i="5"/>
  <c r="R62" i="4" l="1"/>
  <c r="AA62" i="4" s="1"/>
  <c r="AQ31" i="5"/>
  <c r="T62" i="4"/>
  <c r="AC62" i="4" s="1"/>
  <c r="AS31" i="5"/>
  <c r="Q62" i="4"/>
  <c r="Z62" i="4" s="1"/>
  <c r="AP31" i="5"/>
  <c r="S62" i="4"/>
  <c r="AB62" i="4" s="1"/>
  <c r="AR31" i="5"/>
  <c r="S63" i="4" l="1"/>
  <c r="AB63" i="4" s="1"/>
  <c r="AR32" i="5"/>
  <c r="Q63" i="4"/>
  <c r="Z63" i="4" s="1"/>
  <c r="AP32" i="5"/>
  <c r="T63" i="4"/>
  <c r="AC63" i="4" s="1"/>
  <c r="AS32" i="5"/>
  <c r="R63" i="4"/>
  <c r="AA63" i="4" s="1"/>
  <c r="AQ32" i="5"/>
  <c r="Q64" i="4" l="1"/>
  <c r="Z64" i="4" s="1"/>
  <c r="AP33" i="5"/>
  <c r="R64" i="4"/>
  <c r="AA64" i="4" s="1"/>
  <c r="AQ33" i="5"/>
  <c r="T64" i="4"/>
  <c r="AC64" i="4" s="1"/>
  <c r="AS33" i="5"/>
  <c r="S64" i="4"/>
  <c r="AB64" i="4" s="1"/>
  <c r="AR33" i="5"/>
  <c r="R65" i="4" l="1"/>
  <c r="AA65" i="4" s="1"/>
  <c r="AQ34" i="5"/>
  <c r="S65" i="4"/>
  <c r="AB65" i="4" s="1"/>
  <c r="AR34" i="5"/>
  <c r="T65" i="4"/>
  <c r="AC65" i="4" s="1"/>
  <c r="AS34" i="5"/>
  <c r="Q65" i="4"/>
  <c r="Z65" i="4" s="1"/>
  <c r="AP34" i="5"/>
  <c r="T66" i="4" l="1"/>
  <c r="AC66" i="4" s="1"/>
  <c r="AS35" i="5"/>
  <c r="Q66" i="4"/>
  <c r="Z66" i="4" s="1"/>
  <c r="AP35" i="5"/>
  <c r="S66" i="4"/>
  <c r="AB66" i="4" s="1"/>
  <c r="AR35" i="5"/>
  <c r="AQ35" i="5"/>
  <c r="R66" i="4"/>
  <c r="AA66" i="4" s="1"/>
  <c r="R67" i="4" l="1"/>
  <c r="AA67" i="4" s="1"/>
  <c r="AQ36" i="5"/>
  <c r="S67" i="4"/>
  <c r="AB67" i="4" s="1"/>
  <c r="AR36" i="5"/>
  <c r="Q67" i="4"/>
  <c r="Z67" i="4" s="1"/>
  <c r="AP36" i="5"/>
  <c r="T67" i="4"/>
  <c r="AC67" i="4" s="1"/>
  <c r="AS36" i="5"/>
  <c r="S68" i="4" l="1"/>
  <c r="AB68" i="4" s="1"/>
  <c r="AR37" i="5"/>
  <c r="T68" i="4"/>
  <c r="AC68" i="4" s="1"/>
  <c r="AS37" i="5"/>
  <c r="Q68" i="4"/>
  <c r="Z68" i="4" s="1"/>
  <c r="AP37" i="5"/>
  <c r="R68" i="4"/>
  <c r="AA68" i="4" s="1"/>
  <c r="AQ37" i="5"/>
  <c r="R69" i="4" l="1"/>
  <c r="AA69" i="4" s="1"/>
  <c r="AQ38" i="5"/>
  <c r="T69" i="4"/>
  <c r="AC69" i="4" s="1"/>
  <c r="AS38" i="5"/>
  <c r="Q69" i="4"/>
  <c r="Z69" i="4" s="1"/>
  <c r="AP38" i="5"/>
  <c r="S69" i="4"/>
  <c r="AB69" i="4" s="1"/>
  <c r="AR38" i="5"/>
  <c r="Q70" i="4" l="1"/>
  <c r="Z70" i="4" s="1"/>
  <c r="AP39" i="5"/>
  <c r="S70" i="4"/>
  <c r="AB70" i="4" s="1"/>
  <c r="AR39" i="5"/>
  <c r="T70" i="4"/>
  <c r="AC70" i="4" s="1"/>
  <c r="AS39" i="5"/>
  <c r="R70" i="4"/>
  <c r="AA70" i="4" s="1"/>
  <c r="AQ39" i="5"/>
  <c r="R71" i="4" l="1"/>
  <c r="AA71" i="4" s="1"/>
  <c r="AQ40" i="5"/>
  <c r="T71" i="4"/>
  <c r="AC71" i="4" s="1"/>
  <c r="AS40" i="5"/>
  <c r="S71" i="4"/>
  <c r="AB71" i="4" s="1"/>
  <c r="AR40" i="5"/>
  <c r="Q71" i="4"/>
  <c r="Z71" i="4" s="1"/>
  <c r="AP40" i="5"/>
  <c r="S72" i="4" l="1"/>
  <c r="AB72" i="4" s="1"/>
  <c r="AR41" i="5"/>
  <c r="T72" i="4"/>
  <c r="AC72" i="4" s="1"/>
  <c r="AS41" i="5"/>
  <c r="Q72" i="4"/>
  <c r="Z72" i="4" s="1"/>
  <c r="AP41" i="5"/>
  <c r="R72" i="4"/>
  <c r="AA72" i="4" s="1"/>
  <c r="AQ41" i="5"/>
  <c r="Q73" i="4" l="1"/>
  <c r="Z73" i="4" s="1"/>
  <c r="AP42" i="5"/>
  <c r="T73" i="4"/>
  <c r="AC73" i="4" s="1"/>
  <c r="AS42" i="5"/>
  <c r="R73" i="4"/>
  <c r="AA73" i="4" s="1"/>
  <c r="AQ42" i="5"/>
  <c r="S73" i="4"/>
  <c r="AB73" i="4" s="1"/>
  <c r="AR42" i="5"/>
  <c r="R74" i="4" l="1"/>
  <c r="AA74" i="4" s="1"/>
  <c r="AQ43" i="5"/>
  <c r="S74" i="4"/>
  <c r="AB74" i="4" s="1"/>
  <c r="AR43" i="5"/>
  <c r="T74" i="4"/>
  <c r="AC74" i="4" s="1"/>
  <c r="AS43" i="5"/>
  <c r="Q74" i="4"/>
  <c r="Z74" i="4" s="1"/>
  <c r="AP43" i="5"/>
  <c r="T75" i="4" l="1"/>
  <c r="AC75" i="4" s="1"/>
  <c r="AS44" i="5"/>
  <c r="Q75" i="4"/>
  <c r="Z75" i="4" s="1"/>
  <c r="AP44" i="5"/>
  <c r="S75" i="4"/>
  <c r="AB75" i="4" s="1"/>
  <c r="AR44" i="5"/>
  <c r="R75" i="4"/>
  <c r="AA75" i="4" s="1"/>
  <c r="AQ44" i="5"/>
  <c r="AQ45" i="5" l="1"/>
  <c r="R76" i="4"/>
  <c r="AA76" i="4" s="1"/>
  <c r="AP45" i="5"/>
  <c r="Q76" i="4"/>
  <c r="Z76" i="4" s="1"/>
  <c r="S76" i="4"/>
  <c r="AB76" i="4" s="1"/>
  <c r="AR45" i="5"/>
  <c r="T76" i="4"/>
  <c r="AC76" i="4" s="1"/>
  <c r="AS45" i="5"/>
  <c r="T77" i="4" l="1"/>
  <c r="AC77" i="4" s="1"/>
  <c r="AS46" i="5"/>
  <c r="Q77" i="4"/>
  <c r="Z77" i="4" s="1"/>
  <c r="AP46" i="5"/>
  <c r="S77" i="4"/>
  <c r="AB77" i="4" s="1"/>
  <c r="AR46" i="5"/>
  <c r="R77" i="4"/>
  <c r="AA77" i="4" s="1"/>
  <c r="AQ46" i="5"/>
  <c r="R78" i="4" l="1"/>
  <c r="AA78" i="4" s="1"/>
  <c r="AQ47" i="5"/>
  <c r="S78" i="4"/>
  <c r="AB78" i="4" s="1"/>
  <c r="AR47" i="5"/>
  <c r="Q78" i="4"/>
  <c r="Z78" i="4" s="1"/>
  <c r="AP47" i="5"/>
  <c r="T78" i="4"/>
  <c r="AC78" i="4" s="1"/>
  <c r="AS47" i="5"/>
  <c r="Q79" i="4" l="1"/>
  <c r="Z79" i="4" s="1"/>
  <c r="AP48" i="5"/>
  <c r="S79" i="4"/>
  <c r="AB79" i="4" s="1"/>
  <c r="AR48" i="5"/>
  <c r="T79" i="4"/>
  <c r="AC79" i="4" s="1"/>
  <c r="AS48" i="5"/>
  <c r="R79" i="4"/>
  <c r="AA79" i="4" s="1"/>
  <c r="AQ48" i="5"/>
  <c r="R80" i="4" l="1"/>
  <c r="AA80" i="4" s="1"/>
  <c r="AQ49" i="5"/>
  <c r="T80" i="4"/>
  <c r="AC80" i="4" s="1"/>
  <c r="AS49" i="5"/>
  <c r="S80" i="4"/>
  <c r="AB80" i="4" s="1"/>
  <c r="AR49" i="5"/>
  <c r="Q80" i="4"/>
  <c r="Z80" i="4" s="1"/>
  <c r="AP49" i="5"/>
  <c r="S81" i="4" l="1"/>
  <c r="AB81" i="4" s="1"/>
  <c r="AR50" i="5"/>
  <c r="T81" i="4"/>
  <c r="AC81" i="4" s="1"/>
  <c r="AS50" i="5"/>
  <c r="Q81" i="4"/>
  <c r="Z81" i="4" s="1"/>
  <c r="AP50" i="5"/>
  <c r="R81" i="4"/>
  <c r="AA81" i="4" s="1"/>
  <c r="AQ50" i="5"/>
  <c r="Q82" i="4" l="1"/>
  <c r="Z82" i="4" s="1"/>
  <c r="AP51" i="5"/>
  <c r="R82" i="4"/>
  <c r="AA82" i="4" s="1"/>
  <c r="AQ51" i="5"/>
  <c r="T82" i="4"/>
  <c r="AC82" i="4" s="1"/>
  <c r="AS51" i="5"/>
  <c r="S82" i="4"/>
  <c r="AB82" i="4" s="1"/>
  <c r="AR51" i="5"/>
  <c r="S83" i="4" l="1"/>
  <c r="AB83" i="4" s="1"/>
  <c r="AR52" i="5"/>
  <c r="T83" i="4"/>
  <c r="AC83" i="4" s="1"/>
  <c r="AS52" i="5"/>
  <c r="R83" i="4"/>
  <c r="AA83" i="4" s="1"/>
  <c r="AQ52" i="5"/>
  <c r="Q83" i="4"/>
  <c r="Z83" i="4" s="1"/>
  <c r="AP52" i="5"/>
  <c r="Q84" i="4" l="1"/>
  <c r="Z84" i="4" s="1"/>
  <c r="AP53" i="5"/>
  <c r="R84" i="4"/>
  <c r="AA84" i="4" s="1"/>
  <c r="AQ53" i="5"/>
  <c r="T84" i="4"/>
  <c r="AC84" i="4" s="1"/>
  <c r="AS53" i="5"/>
  <c r="S84" i="4"/>
  <c r="AB84" i="4" s="1"/>
  <c r="AR53" i="5"/>
  <c r="T85" i="4" l="1"/>
  <c r="AC85" i="4" s="1"/>
  <c r="AS54" i="5"/>
  <c r="R85" i="4"/>
  <c r="AA85" i="4" s="1"/>
  <c r="AQ54" i="5"/>
  <c r="S85" i="4"/>
  <c r="AB85" i="4" s="1"/>
  <c r="AR54" i="5"/>
  <c r="Q85" i="4"/>
  <c r="Z85" i="4" s="1"/>
  <c r="AP54" i="5"/>
  <c r="Q86" i="4" l="1"/>
  <c r="Z86" i="4" s="1"/>
  <c r="AP55" i="5"/>
  <c r="S86" i="4"/>
  <c r="AB86" i="4" s="1"/>
  <c r="AR55" i="5"/>
  <c r="R86" i="4"/>
  <c r="AA86" i="4" s="1"/>
  <c r="AQ55" i="5"/>
  <c r="T86" i="4"/>
  <c r="AC86" i="4" s="1"/>
  <c r="AS55" i="5"/>
  <c r="R87" i="4" l="1"/>
  <c r="AA87" i="4" s="1"/>
  <c r="AQ56" i="5"/>
  <c r="T87" i="4"/>
  <c r="AC87" i="4" s="1"/>
  <c r="AS56" i="5"/>
  <c r="S87" i="4"/>
  <c r="AB87" i="4" s="1"/>
  <c r="AR56" i="5"/>
  <c r="Q87" i="4"/>
  <c r="Z87" i="4" s="1"/>
  <c r="AP56" i="5"/>
  <c r="S88" i="4" l="1"/>
  <c r="AB88" i="4" s="1"/>
  <c r="AR57" i="5"/>
  <c r="T88" i="4"/>
  <c r="AC88" i="4" s="1"/>
  <c r="AS57" i="5"/>
  <c r="Q88" i="4"/>
  <c r="Z88" i="4" s="1"/>
  <c r="AP57" i="5"/>
  <c r="R88" i="4"/>
  <c r="AA88" i="4" s="1"/>
  <c r="AQ57" i="5"/>
  <c r="Q89" i="4" l="1"/>
  <c r="Z89" i="4" s="1"/>
  <c r="AP58" i="5"/>
  <c r="T89" i="4"/>
  <c r="AC89" i="4" s="1"/>
  <c r="AS58" i="5"/>
  <c r="R89" i="4"/>
  <c r="AA89" i="4" s="1"/>
  <c r="AQ58" i="5"/>
  <c r="S89" i="4"/>
  <c r="AB89" i="4" s="1"/>
  <c r="AR58" i="5"/>
  <c r="S90" i="4" l="1"/>
  <c r="AB90" i="4" s="1"/>
  <c r="AR59" i="5"/>
  <c r="R90" i="4"/>
  <c r="AA90" i="4" s="1"/>
  <c r="AQ59" i="5"/>
  <c r="T90" i="4"/>
  <c r="AC90" i="4" s="1"/>
  <c r="AS59" i="5"/>
  <c r="Q90" i="4"/>
  <c r="Z90" i="4" s="1"/>
  <c r="AP59" i="5"/>
  <c r="Q91" i="4" l="1"/>
  <c r="Z91" i="4" s="1"/>
  <c r="AP60" i="5"/>
  <c r="T91" i="4"/>
  <c r="AC91" i="4" s="1"/>
  <c r="AS60" i="5"/>
  <c r="R91" i="4"/>
  <c r="AA91" i="4" s="1"/>
  <c r="AQ60" i="5"/>
  <c r="S91" i="4"/>
  <c r="AB91" i="4" s="1"/>
  <c r="AR60" i="5"/>
  <c r="R92" i="4" l="1"/>
  <c r="AA92" i="4" s="1"/>
  <c r="AQ61" i="5"/>
  <c r="T92" i="4"/>
  <c r="AC92" i="4" s="1"/>
  <c r="AS61" i="5"/>
  <c r="S92" i="4"/>
  <c r="AB92" i="4" s="1"/>
  <c r="AR61" i="5"/>
  <c r="Q92" i="4"/>
  <c r="Z92" i="4" s="1"/>
  <c r="AP61" i="5"/>
  <c r="Q93" i="4" l="1"/>
  <c r="Z93" i="4" s="1"/>
  <c r="AP62" i="5"/>
  <c r="T93" i="4"/>
  <c r="AC93" i="4" s="1"/>
  <c r="AS62" i="5"/>
  <c r="S93" i="4"/>
  <c r="AB93" i="4" s="1"/>
  <c r="AR62" i="5"/>
  <c r="R93" i="4"/>
  <c r="AA93" i="4" s="1"/>
  <c r="AQ62" i="5"/>
  <c r="S94" i="4" l="1"/>
  <c r="AB94" i="4" s="1"/>
  <c r="AR63" i="5"/>
  <c r="T94" i="4"/>
  <c r="AC94" i="4" s="1"/>
  <c r="AS63" i="5"/>
  <c r="R94" i="4"/>
  <c r="AA94" i="4" s="1"/>
  <c r="AQ63" i="5"/>
  <c r="Q94" i="4"/>
  <c r="Z94" i="4" s="1"/>
  <c r="AP63" i="5"/>
  <c r="Q95" i="4" l="1"/>
  <c r="Z95" i="4" s="1"/>
  <c r="AP64" i="5"/>
  <c r="T95" i="4"/>
  <c r="AC95" i="4" s="1"/>
  <c r="AS64" i="5"/>
  <c r="R95" i="4"/>
  <c r="AA95" i="4" s="1"/>
  <c r="AQ64" i="5"/>
  <c r="S95" i="4"/>
  <c r="AB95" i="4" s="1"/>
  <c r="AR64" i="5"/>
  <c r="T96" i="4" l="1"/>
  <c r="AC96" i="4" s="1"/>
  <c r="AS65" i="5"/>
  <c r="R96" i="4"/>
  <c r="AA96" i="4" s="1"/>
  <c r="AQ65" i="5"/>
  <c r="S96" i="4"/>
  <c r="AB96" i="4" s="1"/>
  <c r="AR65" i="5"/>
  <c r="Q96" i="4"/>
  <c r="Z96" i="4" s="1"/>
  <c r="AP65" i="5"/>
  <c r="Q97" i="4" l="1"/>
  <c r="Z97" i="4" s="1"/>
  <c r="AP66" i="5"/>
  <c r="S97" i="4"/>
  <c r="AB97" i="4" s="1"/>
  <c r="AR66" i="5"/>
  <c r="R97" i="4"/>
  <c r="AA97" i="4" s="1"/>
  <c r="AQ66" i="5"/>
  <c r="T97" i="4"/>
  <c r="AC97" i="4" s="1"/>
  <c r="AS66" i="5"/>
  <c r="T98" i="4" l="1"/>
  <c r="AC98" i="4" s="1"/>
  <c r="AS67" i="5"/>
  <c r="R98" i="4"/>
  <c r="AA98" i="4" s="1"/>
  <c r="AQ67" i="5"/>
  <c r="S98" i="4"/>
  <c r="AB98" i="4" s="1"/>
  <c r="AR67" i="5"/>
  <c r="Q98" i="4"/>
  <c r="Z98" i="4" s="1"/>
  <c r="AP67" i="5"/>
  <c r="S99" i="4" l="1"/>
  <c r="AB99" i="4" s="1"/>
  <c r="AR68" i="5"/>
  <c r="R99" i="4"/>
  <c r="AA99" i="4" s="1"/>
  <c r="AQ68" i="5"/>
  <c r="Q99" i="4"/>
  <c r="Z99" i="4" s="1"/>
  <c r="AP68" i="5"/>
  <c r="T99" i="4"/>
  <c r="AC99" i="4" s="1"/>
  <c r="AS68" i="5"/>
  <c r="T100" i="4" l="1"/>
  <c r="AC100" i="4" s="1"/>
  <c r="AS69" i="5"/>
  <c r="AP69" i="5"/>
  <c r="Q100" i="4"/>
  <c r="Z100" i="4" s="1"/>
  <c r="AQ69" i="5"/>
  <c r="R100" i="4"/>
  <c r="AA100" i="4" s="1"/>
  <c r="S100" i="4"/>
  <c r="AB100" i="4" s="1"/>
  <c r="AR69" i="5"/>
  <c r="S101" i="4" l="1"/>
  <c r="AB101" i="4" s="1"/>
  <c r="AR70" i="5"/>
  <c r="R101" i="4"/>
  <c r="AA101" i="4" s="1"/>
  <c r="AQ70" i="5"/>
  <c r="Q101" i="4"/>
  <c r="Z101" i="4" s="1"/>
  <c r="AP70" i="5"/>
  <c r="T101" i="4"/>
  <c r="AC101" i="4" s="1"/>
  <c r="AS70" i="5"/>
  <c r="T102" i="4" l="1"/>
  <c r="AC102" i="4" s="1"/>
  <c r="AS71" i="5"/>
  <c r="R102" i="4"/>
  <c r="AA102" i="4" s="1"/>
  <c r="AQ71" i="5"/>
  <c r="Q102" i="4"/>
  <c r="Z102" i="4" s="1"/>
  <c r="AP71" i="5"/>
  <c r="S102" i="4"/>
  <c r="AB102" i="4" s="1"/>
  <c r="AR71" i="5"/>
  <c r="S103" i="4" l="1"/>
  <c r="AB103" i="4" s="1"/>
  <c r="AR72" i="5"/>
  <c r="Q103" i="4"/>
  <c r="Z103" i="4" s="1"/>
  <c r="AP72" i="5"/>
  <c r="R103" i="4"/>
  <c r="AA103" i="4" s="1"/>
  <c r="AQ72" i="5"/>
  <c r="T103" i="4"/>
  <c r="AC103" i="4" s="1"/>
  <c r="AS72" i="5"/>
  <c r="R104" i="4" l="1"/>
  <c r="AA104" i="4" s="1"/>
  <c r="AQ73" i="5"/>
  <c r="T104" i="4"/>
  <c r="AC104" i="4" s="1"/>
  <c r="AS73" i="5"/>
  <c r="Q104" i="4"/>
  <c r="Z104" i="4" s="1"/>
  <c r="AP73" i="5"/>
  <c r="S104" i="4"/>
  <c r="AB104" i="4" s="1"/>
  <c r="AR73" i="5"/>
  <c r="Q105" i="4" l="1"/>
  <c r="Z105" i="4" s="1"/>
  <c r="AP74" i="5"/>
  <c r="S105" i="4"/>
  <c r="AB105" i="4" s="1"/>
  <c r="AR74" i="5"/>
  <c r="T105" i="4"/>
  <c r="AC105" i="4" s="1"/>
  <c r="AS74" i="5"/>
  <c r="R105" i="4"/>
  <c r="AA105" i="4" s="1"/>
  <c r="AQ74" i="5"/>
  <c r="R106" i="4" l="1"/>
  <c r="AA106" i="4" s="1"/>
  <c r="AQ75" i="5"/>
  <c r="S106" i="4"/>
  <c r="AB106" i="4" s="1"/>
  <c r="AR75" i="5"/>
  <c r="T106" i="4"/>
  <c r="AC106" i="4" s="1"/>
  <c r="AS75" i="5"/>
  <c r="Q106" i="4"/>
  <c r="Z106" i="4" s="1"/>
  <c r="AP75" i="5"/>
  <c r="T107" i="4" l="1"/>
  <c r="AC107" i="4" s="1"/>
  <c r="AS76" i="5"/>
  <c r="Q107" i="4"/>
  <c r="Z107" i="4" s="1"/>
  <c r="AP76" i="5"/>
  <c r="S107" i="4"/>
  <c r="AB107" i="4" s="1"/>
  <c r="AR76" i="5"/>
  <c r="R107" i="4"/>
  <c r="AA107" i="4" s="1"/>
  <c r="AQ76" i="5"/>
  <c r="R108" i="4" l="1"/>
  <c r="AA108" i="4" s="1"/>
  <c r="AQ77" i="5"/>
  <c r="Q108" i="4"/>
  <c r="Z108" i="4" s="1"/>
  <c r="AP77" i="5"/>
  <c r="S108" i="4"/>
  <c r="AB108" i="4" s="1"/>
  <c r="AR77" i="5"/>
  <c r="T108" i="4"/>
  <c r="AC108" i="4" s="1"/>
  <c r="AS77" i="5"/>
  <c r="S109" i="4" l="1"/>
  <c r="AB109" i="4" s="1"/>
  <c r="AR78" i="5"/>
  <c r="T109" i="4"/>
  <c r="AC109" i="4" s="1"/>
  <c r="AS78" i="5"/>
  <c r="AP78" i="5"/>
  <c r="Q109" i="4"/>
  <c r="Z109" i="4" s="1"/>
  <c r="R109" i="4"/>
  <c r="AA109" i="4" s="1"/>
  <c r="AQ78" i="5"/>
  <c r="R110" i="4" l="1"/>
  <c r="AA110" i="4" s="1"/>
  <c r="AQ79" i="5"/>
  <c r="Q110" i="4"/>
  <c r="Z110" i="4" s="1"/>
  <c r="AP79" i="5"/>
  <c r="T110" i="4"/>
  <c r="AC110" i="4" s="1"/>
  <c r="AS79" i="5"/>
  <c r="S110" i="4"/>
  <c r="AB110" i="4" s="1"/>
  <c r="AR79" i="5"/>
  <c r="T111" i="4" l="1"/>
  <c r="AC111" i="4" s="1"/>
  <c r="AS80" i="5"/>
  <c r="Q111" i="4"/>
  <c r="Z111" i="4" s="1"/>
  <c r="AP80" i="5"/>
  <c r="S111" i="4"/>
  <c r="AB111" i="4" s="1"/>
  <c r="AR80" i="5"/>
  <c r="R111" i="4"/>
  <c r="AA111" i="4" s="1"/>
  <c r="AQ80" i="5"/>
  <c r="AQ81" i="5" l="1"/>
  <c r="R112" i="4"/>
  <c r="AA112" i="4" s="1"/>
  <c r="AP81" i="5"/>
  <c r="Q112" i="4"/>
  <c r="Z112" i="4" s="1"/>
  <c r="S112" i="4"/>
  <c r="AB112" i="4" s="1"/>
  <c r="AR81" i="5"/>
  <c r="T112" i="4"/>
  <c r="AC112" i="4" s="1"/>
  <c r="AS81" i="5"/>
  <c r="T113" i="4" l="1"/>
  <c r="AC113" i="4" s="1"/>
  <c r="AS82" i="5"/>
  <c r="S113" i="4"/>
  <c r="AB113" i="4" s="1"/>
  <c r="AR82" i="5"/>
  <c r="R113" i="4"/>
  <c r="AA113" i="4" s="1"/>
  <c r="AQ82" i="5"/>
  <c r="Q113" i="4"/>
  <c r="Z113" i="4" s="1"/>
  <c r="AP82" i="5"/>
  <c r="Q114" i="4" l="1"/>
  <c r="Z114" i="4" s="1"/>
  <c r="AP83" i="5"/>
  <c r="R114" i="4"/>
  <c r="AA114" i="4" s="1"/>
  <c r="AQ83" i="5"/>
  <c r="S114" i="4"/>
  <c r="AB114" i="4" s="1"/>
  <c r="AR83" i="5"/>
  <c r="T114" i="4"/>
  <c r="AC114" i="4" s="1"/>
  <c r="AS83" i="5"/>
  <c r="S115" i="4" l="1"/>
  <c r="AB115" i="4" s="1"/>
  <c r="AR84" i="5"/>
  <c r="T115" i="4"/>
  <c r="AC115" i="4" s="1"/>
  <c r="AS84" i="5"/>
  <c r="R115" i="4"/>
  <c r="AA115" i="4" s="1"/>
  <c r="AQ84" i="5"/>
  <c r="Q115" i="4"/>
  <c r="Z115" i="4" s="1"/>
  <c r="AP84" i="5"/>
  <c r="R116" i="4" l="1"/>
  <c r="AA116" i="4" s="1"/>
  <c r="AQ85" i="5"/>
  <c r="T116" i="4"/>
  <c r="AC116" i="4" s="1"/>
  <c r="AS85" i="5"/>
  <c r="Q116" i="4"/>
  <c r="Z116" i="4" s="1"/>
  <c r="AP85" i="5"/>
  <c r="S116" i="4"/>
  <c r="AB116" i="4" s="1"/>
  <c r="AR85" i="5"/>
  <c r="T117" i="4" l="1"/>
  <c r="AC117" i="4" s="1"/>
  <c r="AS86" i="5"/>
  <c r="S117" i="4"/>
  <c r="AB117" i="4" s="1"/>
  <c r="AR86" i="5"/>
  <c r="Q117" i="4"/>
  <c r="Z117" i="4" s="1"/>
  <c r="AP86" i="5"/>
  <c r="R117" i="4"/>
  <c r="AA117" i="4" s="1"/>
  <c r="AQ86" i="5"/>
  <c r="R118" i="4" l="1"/>
  <c r="AA118" i="4" s="1"/>
  <c r="AQ87" i="5"/>
  <c r="Q118" i="4"/>
  <c r="Z118" i="4" s="1"/>
  <c r="AP87" i="5"/>
  <c r="S118" i="4"/>
  <c r="AB118" i="4" s="1"/>
  <c r="AR87" i="5"/>
  <c r="T118" i="4"/>
  <c r="AC118" i="4" s="1"/>
  <c r="AS87" i="5"/>
  <c r="Q119" i="4" l="1"/>
  <c r="Z119" i="4" s="1"/>
  <c r="AP88" i="5"/>
  <c r="S119" i="4"/>
  <c r="AB119" i="4" s="1"/>
  <c r="AR88" i="5"/>
  <c r="T119" i="4"/>
  <c r="AC119" i="4" s="1"/>
  <c r="AS88" i="5"/>
  <c r="R119" i="4"/>
  <c r="AA119" i="4" s="1"/>
  <c r="AQ88" i="5"/>
  <c r="T120" i="4" l="1"/>
  <c r="AC120" i="4" s="1"/>
  <c r="AS89" i="5"/>
  <c r="R120" i="4"/>
  <c r="AA120" i="4" s="1"/>
  <c r="AQ89" i="5"/>
  <c r="S120" i="4"/>
  <c r="AB120" i="4" s="1"/>
  <c r="AR89" i="5"/>
  <c r="Q120" i="4"/>
  <c r="Z120" i="4" s="1"/>
  <c r="AP89" i="5"/>
  <c r="Q121" i="4" l="1"/>
  <c r="Z121" i="4" s="1"/>
  <c r="AP90" i="5"/>
  <c r="R121" i="4"/>
  <c r="AA121" i="4" s="1"/>
  <c r="AQ90" i="5"/>
  <c r="S121" i="4"/>
  <c r="AB121" i="4" s="1"/>
  <c r="AR90" i="5"/>
  <c r="T121" i="4"/>
  <c r="AC121" i="4" s="1"/>
  <c r="AS90" i="5"/>
  <c r="T122" i="4" l="1"/>
  <c r="AC122" i="4" s="1"/>
  <c r="AS91" i="5"/>
  <c r="S122" i="4"/>
  <c r="AB122" i="4" s="1"/>
  <c r="AR91" i="5"/>
  <c r="R122" i="4"/>
  <c r="AA122" i="4" s="1"/>
  <c r="AQ91" i="5"/>
  <c r="Q122" i="4"/>
  <c r="Z122" i="4" s="1"/>
  <c r="AP91" i="5"/>
  <c r="R123" i="4" l="1"/>
  <c r="AA123" i="4" s="1"/>
  <c r="AQ92" i="5"/>
  <c r="Q123" i="4"/>
  <c r="Z123" i="4" s="1"/>
  <c r="AP92" i="5"/>
  <c r="S123" i="4"/>
  <c r="AB123" i="4" s="1"/>
  <c r="AR92" i="5"/>
  <c r="T123" i="4"/>
  <c r="AC123" i="4" s="1"/>
  <c r="AS92" i="5"/>
  <c r="S124" i="4" l="1"/>
  <c r="AB124" i="4" s="1"/>
  <c r="AR93" i="5"/>
  <c r="T124" i="4"/>
  <c r="AC124" i="4" s="1"/>
  <c r="AS93" i="5"/>
  <c r="Q124" i="4"/>
  <c r="Z124" i="4" s="1"/>
  <c r="AP93" i="5"/>
  <c r="R124" i="4"/>
  <c r="AA124" i="4" s="1"/>
  <c r="AQ93" i="5"/>
  <c r="R125" i="4" l="1"/>
  <c r="AA125" i="4" s="1"/>
  <c r="AQ94" i="5"/>
  <c r="T125" i="4"/>
  <c r="AC125" i="4" s="1"/>
  <c r="AS94" i="5"/>
  <c r="Q125" i="4"/>
  <c r="Z125" i="4" s="1"/>
  <c r="AP94" i="5"/>
  <c r="S125" i="4"/>
  <c r="AB125" i="4" s="1"/>
  <c r="AR94" i="5"/>
  <c r="AP95" i="5" l="1"/>
  <c r="Q126" i="4"/>
  <c r="Z126" i="4" s="1"/>
  <c r="T126" i="4"/>
  <c r="AC126" i="4" s="1"/>
  <c r="AS95" i="5"/>
  <c r="S126" i="4"/>
  <c r="AB126" i="4" s="1"/>
  <c r="AR95" i="5"/>
  <c r="R126" i="4"/>
  <c r="AA126" i="4" s="1"/>
  <c r="AQ95" i="5"/>
  <c r="R127" i="4" l="1"/>
  <c r="AA127" i="4" s="1"/>
  <c r="AQ96" i="5"/>
  <c r="T127" i="4"/>
  <c r="AC127" i="4" s="1"/>
  <c r="AS96" i="5"/>
  <c r="Q127" i="4"/>
  <c r="Z127" i="4" s="1"/>
  <c r="AP96" i="5"/>
  <c r="S127" i="4"/>
  <c r="AB127" i="4" s="1"/>
  <c r="AR96" i="5"/>
  <c r="Q128" i="4" l="1"/>
  <c r="Z128" i="4" s="1"/>
  <c r="AP97" i="5"/>
  <c r="S128" i="4"/>
  <c r="AB128" i="4" s="1"/>
  <c r="AR97" i="5"/>
  <c r="T128" i="4"/>
  <c r="AC128" i="4" s="1"/>
  <c r="AS97" i="5"/>
  <c r="R128" i="4"/>
  <c r="AA128" i="4" s="1"/>
  <c r="AQ97" i="5"/>
  <c r="R129" i="4" l="1"/>
  <c r="AA129" i="4" s="1"/>
  <c r="AQ98" i="5"/>
  <c r="T129" i="4"/>
  <c r="AC129" i="4" s="1"/>
  <c r="AS98" i="5"/>
  <c r="S129" i="4"/>
  <c r="AB129" i="4" s="1"/>
  <c r="AR98" i="5"/>
  <c r="Q129" i="4"/>
  <c r="Z129" i="4" s="1"/>
  <c r="AP98" i="5"/>
  <c r="Q130" i="4" l="1"/>
  <c r="Z130" i="4" s="1"/>
  <c r="AP99" i="5"/>
  <c r="T130" i="4"/>
  <c r="AC130" i="4" s="1"/>
  <c r="AS99" i="5"/>
  <c r="S130" i="4"/>
  <c r="AB130" i="4" s="1"/>
  <c r="AR99" i="5"/>
  <c r="R130" i="4"/>
  <c r="AA130" i="4" s="1"/>
  <c r="AQ99" i="5"/>
  <c r="R131" i="4" l="1"/>
  <c r="AA131" i="4" s="1"/>
  <c r="AQ100" i="5"/>
  <c r="T131" i="4"/>
  <c r="AC131" i="4" s="1"/>
  <c r="AS100" i="5"/>
  <c r="S131" i="4"/>
  <c r="AB131" i="4" s="1"/>
  <c r="AR100" i="5"/>
  <c r="Q131" i="4"/>
  <c r="Z131" i="4" s="1"/>
  <c r="AP100" i="5"/>
  <c r="T132" i="4" l="1"/>
  <c r="AC132" i="4" s="1"/>
  <c r="AS101" i="5"/>
  <c r="S132" i="4"/>
  <c r="AB132" i="4" s="1"/>
  <c r="AR101" i="5"/>
  <c r="Q132" i="4"/>
  <c r="Z132" i="4" s="1"/>
  <c r="AP101" i="5"/>
  <c r="R132" i="4"/>
  <c r="AA132" i="4" s="1"/>
  <c r="AQ101" i="5"/>
  <c r="Q133" i="4" l="1"/>
  <c r="Z133" i="4" s="1"/>
  <c r="AP102" i="5"/>
  <c r="S133" i="4"/>
  <c r="AB133" i="4" s="1"/>
  <c r="AR102" i="5"/>
  <c r="R133" i="4"/>
  <c r="AA133" i="4" s="1"/>
  <c r="AQ102" i="5"/>
  <c r="T133" i="4"/>
  <c r="AC133" i="4" s="1"/>
  <c r="AS102" i="5"/>
  <c r="T134" i="4" l="1"/>
  <c r="AC134" i="4" s="1"/>
  <c r="AS103" i="5"/>
  <c r="S134" i="4"/>
  <c r="AB134" i="4" s="1"/>
  <c r="AR103" i="5"/>
  <c r="R134" i="4"/>
  <c r="AA134" i="4" s="1"/>
  <c r="AQ103" i="5"/>
  <c r="Q134" i="4"/>
  <c r="Z134" i="4" s="1"/>
  <c r="AP103" i="5"/>
  <c r="Q135" i="4" l="1"/>
  <c r="Z135" i="4" s="1"/>
  <c r="AP104" i="5"/>
  <c r="R135" i="4"/>
  <c r="AA135" i="4" s="1"/>
  <c r="AQ104" i="5"/>
  <c r="S135" i="4"/>
  <c r="AB135" i="4" s="1"/>
  <c r="AR104" i="5"/>
  <c r="T135" i="4"/>
  <c r="AC135" i="4" s="1"/>
  <c r="AS104" i="5"/>
  <c r="T136" i="4" l="1"/>
  <c r="AC136" i="4" s="1"/>
  <c r="AS105" i="5"/>
  <c r="S136" i="4"/>
  <c r="AB136" i="4" s="1"/>
  <c r="AR105" i="5"/>
  <c r="AQ105" i="5"/>
  <c r="R136" i="4"/>
  <c r="AA136" i="4" s="1"/>
  <c r="Q136" i="4"/>
  <c r="Z136" i="4" s="1"/>
  <c r="AP105" i="5"/>
  <c r="Q137" i="4" l="1"/>
  <c r="Z137" i="4" s="1"/>
  <c r="AP106" i="5"/>
  <c r="S137" i="4"/>
  <c r="AB137" i="4" s="1"/>
  <c r="AR106" i="5"/>
  <c r="R137" i="4"/>
  <c r="AA137" i="4" s="1"/>
  <c r="AQ106" i="5"/>
  <c r="T137" i="4"/>
  <c r="AC137" i="4" s="1"/>
  <c r="AS106" i="5"/>
  <c r="R138" i="4" l="1"/>
  <c r="AA138" i="4" s="1"/>
  <c r="AQ107" i="5"/>
  <c r="T138" i="4"/>
  <c r="AC138" i="4" s="1"/>
  <c r="AS107" i="5"/>
  <c r="S138" i="4"/>
  <c r="AB138" i="4" s="1"/>
  <c r="AR107" i="5"/>
  <c r="Q138" i="4"/>
  <c r="Z138" i="4" s="1"/>
  <c r="AP107" i="5"/>
  <c r="Q139" i="4" l="1"/>
  <c r="Z139" i="4" s="1"/>
  <c r="AP108" i="5"/>
  <c r="T139" i="4"/>
  <c r="AC139" i="4" s="1"/>
  <c r="AS108" i="5"/>
  <c r="S139" i="4"/>
  <c r="AB139" i="4" s="1"/>
  <c r="AR108" i="5"/>
  <c r="R139" i="4"/>
  <c r="AA139" i="4" s="1"/>
  <c r="AQ108" i="5"/>
  <c r="R140" i="4" l="1"/>
  <c r="AA140" i="4" s="1"/>
  <c r="AQ109" i="5"/>
  <c r="T140" i="4"/>
  <c r="AC140" i="4" s="1"/>
  <c r="AS109" i="5"/>
  <c r="S140" i="4"/>
  <c r="AB140" i="4" s="1"/>
  <c r="AR109" i="5"/>
  <c r="Q140" i="4"/>
  <c r="Z140" i="4" s="1"/>
  <c r="AP109" i="5"/>
  <c r="S141" i="4" l="1"/>
  <c r="AB141" i="4" s="1"/>
  <c r="AR110" i="5"/>
  <c r="T141" i="4"/>
  <c r="AC141" i="4" s="1"/>
  <c r="AS110" i="5"/>
  <c r="Q141" i="4"/>
  <c r="Z141" i="4" s="1"/>
  <c r="AP110" i="5"/>
  <c r="R141" i="4"/>
  <c r="AA141" i="4" s="1"/>
  <c r="AQ110" i="5"/>
  <c r="R142" i="4" l="1"/>
  <c r="AA142" i="4" s="1"/>
  <c r="AQ111" i="5"/>
  <c r="T142" i="4"/>
  <c r="AC142" i="4" s="1"/>
  <c r="AS111" i="5"/>
  <c r="Q142" i="4"/>
  <c r="Z142" i="4" s="1"/>
  <c r="AP111" i="5"/>
  <c r="S142" i="4"/>
  <c r="AB142" i="4" s="1"/>
  <c r="AR111" i="5"/>
  <c r="AP112" i="5" l="1"/>
  <c r="Q143" i="4"/>
  <c r="Z143" i="4" s="1"/>
  <c r="T143" i="4"/>
  <c r="AC143" i="4" s="1"/>
  <c r="AS112" i="5"/>
  <c r="S143" i="4"/>
  <c r="AB143" i="4" s="1"/>
  <c r="AR112" i="5"/>
  <c r="R143" i="4"/>
  <c r="AA143" i="4" s="1"/>
  <c r="AQ112" i="5"/>
  <c r="T144" i="4" l="1"/>
  <c r="AC144" i="4" s="1"/>
  <c r="AS113" i="5"/>
  <c r="Q144" i="4"/>
  <c r="Z144" i="4" s="1"/>
  <c r="AP113" i="5"/>
  <c r="R144" i="4"/>
  <c r="AA144" i="4" s="1"/>
  <c r="AQ113" i="5"/>
  <c r="S144" i="4"/>
  <c r="AB144" i="4" s="1"/>
  <c r="AR113" i="5"/>
  <c r="S145" i="4" l="1"/>
  <c r="AB145" i="4" s="1"/>
  <c r="AR114" i="5"/>
  <c r="R145" i="4"/>
  <c r="AA145" i="4" s="1"/>
  <c r="AQ114" i="5"/>
  <c r="Q145" i="4"/>
  <c r="Z145" i="4" s="1"/>
  <c r="AP114" i="5"/>
  <c r="T145" i="4"/>
  <c r="AC145" i="4" s="1"/>
  <c r="AS114" i="5"/>
  <c r="T146" i="4" l="1"/>
  <c r="AC146" i="4" s="1"/>
  <c r="AS115" i="5"/>
  <c r="Q146" i="4"/>
  <c r="Z146" i="4" s="1"/>
  <c r="AP115" i="5"/>
  <c r="R146" i="4"/>
  <c r="AA146" i="4" s="1"/>
  <c r="AQ115" i="5"/>
  <c r="S146" i="4"/>
  <c r="AB146" i="4" s="1"/>
  <c r="AR115" i="5"/>
  <c r="R147" i="4" l="1"/>
  <c r="AA147" i="4" s="1"/>
  <c r="AQ116" i="5"/>
  <c r="S147" i="4"/>
  <c r="AB147" i="4" s="1"/>
  <c r="AR116" i="5"/>
  <c r="Q147" i="4"/>
  <c r="Z147" i="4" s="1"/>
  <c r="AP116" i="5"/>
  <c r="T147" i="4"/>
  <c r="AC147" i="4" s="1"/>
  <c r="AS116" i="5"/>
  <c r="T148" i="4" l="1"/>
  <c r="AC148" i="4" s="1"/>
  <c r="AS117" i="5"/>
  <c r="AP117" i="5"/>
  <c r="Q148" i="4"/>
  <c r="Z148" i="4" s="1"/>
  <c r="S148" i="4"/>
  <c r="AB148" i="4" s="1"/>
  <c r="AR117" i="5"/>
  <c r="AQ117" i="5"/>
  <c r="R148" i="4"/>
  <c r="AA148" i="4" s="1"/>
  <c r="R149" i="4" l="1"/>
  <c r="AA149" i="4" s="1"/>
  <c r="AQ118" i="5"/>
  <c r="S149" i="4"/>
  <c r="AB149" i="4" s="1"/>
  <c r="AR118" i="5"/>
  <c r="Q149" i="4"/>
  <c r="Z149" i="4" s="1"/>
  <c r="AP118" i="5"/>
  <c r="T149" i="4"/>
  <c r="AC149" i="4" s="1"/>
  <c r="AS118" i="5"/>
  <c r="Q150" i="4" l="1"/>
  <c r="Z150" i="4" s="1"/>
  <c r="AP119" i="5"/>
  <c r="S150" i="4"/>
  <c r="AB150" i="4" s="1"/>
  <c r="AR119" i="5"/>
  <c r="T150" i="4"/>
  <c r="AC150" i="4" s="1"/>
  <c r="AS119" i="5"/>
  <c r="R150" i="4"/>
  <c r="AA150" i="4" s="1"/>
  <c r="AQ119" i="5"/>
  <c r="T151" i="4" l="1"/>
  <c r="AC151" i="4" s="1"/>
  <c r="AS120" i="5"/>
  <c r="S151" i="4"/>
  <c r="AB151" i="4" s="1"/>
  <c r="AR120" i="5"/>
  <c r="R151" i="4"/>
  <c r="AA151" i="4" s="1"/>
  <c r="AQ120" i="5"/>
  <c r="Q151" i="4"/>
  <c r="Z151" i="4" s="1"/>
  <c r="AP120" i="5"/>
  <c r="R152" i="4" l="1"/>
  <c r="AA152" i="4" s="1"/>
  <c r="AQ121" i="5"/>
  <c r="S152" i="4"/>
  <c r="AB152" i="4" s="1"/>
  <c r="AR121" i="5"/>
  <c r="Q152" i="4"/>
  <c r="Z152" i="4" s="1"/>
  <c r="AP121" i="5"/>
  <c r="T152" i="4"/>
  <c r="AC152" i="4" s="1"/>
  <c r="AS121" i="5"/>
  <c r="T153" i="4" l="1"/>
  <c r="AC153" i="4" s="1"/>
  <c r="AS122" i="5"/>
  <c r="S153" i="4"/>
  <c r="AB153" i="4" s="1"/>
  <c r="AR122" i="5"/>
  <c r="Q153" i="4"/>
  <c r="Z153" i="4" s="1"/>
  <c r="AP122" i="5"/>
  <c r="R153" i="4"/>
  <c r="AA153" i="4" s="1"/>
  <c r="AQ122" i="5"/>
  <c r="R154" i="4" l="1"/>
  <c r="AA154" i="4" s="1"/>
  <c r="AQ123" i="5"/>
  <c r="S154" i="4"/>
  <c r="AB154" i="4" s="1"/>
  <c r="AR123" i="5"/>
  <c r="Q154" i="4"/>
  <c r="Z154" i="4" s="1"/>
  <c r="AP123" i="5"/>
  <c r="T154" i="4"/>
  <c r="AC154" i="4" s="1"/>
  <c r="AS123" i="5"/>
  <c r="T155" i="4" l="1"/>
  <c r="AC155" i="4" s="1"/>
  <c r="AS124" i="5"/>
  <c r="S155" i="4"/>
  <c r="AB155" i="4" s="1"/>
  <c r="AR124" i="5"/>
  <c r="Q155" i="4"/>
  <c r="Z155" i="4" s="1"/>
  <c r="AP124" i="5"/>
  <c r="R155" i="4"/>
  <c r="AA155" i="4" s="1"/>
  <c r="AQ124" i="5"/>
  <c r="R156" i="4" l="1"/>
  <c r="AA156" i="4" s="1"/>
  <c r="AQ125" i="5"/>
  <c r="S156" i="4"/>
  <c r="AB156" i="4" s="1"/>
  <c r="AR125" i="5"/>
  <c r="Q156" i="4"/>
  <c r="Z156" i="4" s="1"/>
  <c r="AP125" i="5"/>
  <c r="T156" i="4"/>
  <c r="AC156" i="4" s="1"/>
  <c r="AS125" i="5"/>
  <c r="T157" i="4" l="1"/>
  <c r="AC157" i="4" s="1"/>
  <c r="AS126" i="5"/>
  <c r="Q157" i="4"/>
  <c r="Z157" i="4" s="1"/>
  <c r="AP126" i="5"/>
  <c r="S157" i="4"/>
  <c r="AB157" i="4" s="1"/>
  <c r="AR126" i="5"/>
  <c r="R157" i="4"/>
  <c r="AA157" i="4" s="1"/>
  <c r="AQ126" i="5"/>
  <c r="R158" i="4" l="1"/>
  <c r="AA158" i="4" s="1"/>
  <c r="AQ127" i="5"/>
  <c r="S158" i="4"/>
  <c r="AB158" i="4" s="1"/>
  <c r="AR127" i="5"/>
  <c r="Q158" i="4"/>
  <c r="Z158" i="4" s="1"/>
  <c r="AP127" i="5"/>
  <c r="T158" i="4"/>
  <c r="AC158" i="4" s="1"/>
  <c r="AS127" i="5"/>
  <c r="T159" i="4" l="1"/>
  <c r="AC159" i="4" s="1"/>
  <c r="AS128" i="5"/>
  <c r="Q159" i="4"/>
  <c r="Z159" i="4" s="1"/>
  <c r="AP128" i="5"/>
  <c r="S159" i="4"/>
  <c r="AB159" i="4" s="1"/>
  <c r="AR128" i="5"/>
  <c r="R159" i="4"/>
  <c r="AA159" i="4" s="1"/>
  <c r="AQ128" i="5"/>
  <c r="S160" i="4" l="1"/>
  <c r="AB160" i="4" s="1"/>
  <c r="AR129" i="5"/>
  <c r="R160" i="4"/>
  <c r="AA160" i="4" s="1"/>
  <c r="AQ129" i="5"/>
  <c r="Q160" i="4"/>
  <c r="Z160" i="4" s="1"/>
  <c r="AP129" i="5"/>
  <c r="T160" i="4"/>
  <c r="AC160" i="4" s="1"/>
  <c r="AS129" i="5"/>
  <c r="T161" i="4" l="1"/>
  <c r="AC161" i="4" s="1"/>
  <c r="AS130" i="5"/>
  <c r="Q161" i="4"/>
  <c r="Z161" i="4" s="1"/>
  <c r="AP130" i="5"/>
  <c r="R161" i="4"/>
  <c r="AA161" i="4" s="1"/>
  <c r="AQ130" i="5"/>
  <c r="S161" i="4"/>
  <c r="AB161" i="4" s="1"/>
  <c r="AR130" i="5"/>
  <c r="R162" i="4" l="1"/>
  <c r="AA162" i="4" s="1"/>
  <c r="AQ131" i="5"/>
  <c r="S162" i="4"/>
  <c r="AB162" i="4" s="1"/>
  <c r="AR131" i="5"/>
  <c r="Q162" i="4"/>
  <c r="Z162" i="4" s="1"/>
  <c r="AP131" i="5"/>
  <c r="T162" i="4"/>
  <c r="AC162" i="4" s="1"/>
  <c r="AS131" i="5"/>
  <c r="T163" i="4" l="1"/>
  <c r="AC163" i="4" s="1"/>
  <c r="AS132" i="5"/>
  <c r="Q163" i="4"/>
  <c r="Z163" i="4" s="1"/>
  <c r="AP132" i="5"/>
  <c r="S163" i="4"/>
  <c r="AB163" i="4" s="1"/>
  <c r="AR132" i="5"/>
  <c r="R163" i="4"/>
  <c r="AA163" i="4" s="1"/>
  <c r="AQ132" i="5"/>
  <c r="R164" i="4" l="1"/>
  <c r="AA164" i="4" s="1"/>
  <c r="AQ133" i="5"/>
  <c r="Q164" i="4"/>
  <c r="Z164" i="4" s="1"/>
  <c r="AP133" i="5"/>
  <c r="S164" i="4"/>
  <c r="AB164" i="4" s="1"/>
  <c r="AR133" i="5"/>
  <c r="T164" i="4"/>
  <c r="AC164" i="4" s="1"/>
  <c r="AS133" i="5"/>
  <c r="Q165" i="4" l="1"/>
  <c r="Z165" i="4" s="1"/>
  <c r="AP134" i="5"/>
  <c r="T165" i="4"/>
  <c r="AC165" i="4" s="1"/>
  <c r="AS134" i="5"/>
  <c r="S165" i="4"/>
  <c r="AB165" i="4" s="1"/>
  <c r="AR134" i="5"/>
  <c r="R165" i="4"/>
  <c r="AA165" i="4" s="1"/>
  <c r="AQ134" i="5"/>
  <c r="R166" i="4" l="1"/>
  <c r="AA166" i="4" s="1"/>
  <c r="AQ135" i="5"/>
  <c r="T166" i="4"/>
  <c r="AC166" i="4" s="1"/>
  <c r="AS135" i="5"/>
  <c r="S166" i="4"/>
  <c r="AB166" i="4" s="1"/>
  <c r="AR135" i="5"/>
  <c r="Q166" i="4"/>
  <c r="Z166" i="4" s="1"/>
  <c r="AP135" i="5"/>
  <c r="S167" i="4" l="1"/>
  <c r="AB167" i="4" s="1"/>
  <c r="AR136" i="5"/>
  <c r="T167" i="4"/>
  <c r="AC167" i="4" s="1"/>
  <c r="AS136" i="5"/>
  <c r="Q167" i="4"/>
  <c r="Z167" i="4" s="1"/>
  <c r="AP136" i="5"/>
  <c r="R167" i="4"/>
  <c r="AA167" i="4" s="1"/>
  <c r="AQ136" i="5"/>
  <c r="R168" i="4" l="1"/>
  <c r="AA168" i="4" s="1"/>
  <c r="AQ137" i="5"/>
  <c r="T168" i="4"/>
  <c r="AC168" i="4" s="1"/>
  <c r="AS137" i="5"/>
  <c r="AP137" i="5"/>
  <c r="Q168" i="4"/>
  <c r="Z168" i="4" s="1"/>
  <c r="S168" i="4"/>
  <c r="AB168" i="4" s="1"/>
  <c r="AR137" i="5"/>
  <c r="S169" i="4" l="1"/>
  <c r="AB169" i="4" s="1"/>
  <c r="AR138" i="5"/>
  <c r="T169" i="4"/>
  <c r="AC169" i="4" s="1"/>
  <c r="AS138" i="5"/>
  <c r="Q169" i="4"/>
  <c r="Z169" i="4" s="1"/>
  <c r="AP138" i="5"/>
  <c r="R169" i="4"/>
  <c r="AA169" i="4" s="1"/>
  <c r="AQ138" i="5"/>
  <c r="R170" i="4" l="1"/>
  <c r="AA170" i="4" s="1"/>
  <c r="AQ139" i="5"/>
  <c r="T170" i="4"/>
  <c r="AC170" i="4" s="1"/>
  <c r="AS139" i="5"/>
  <c r="Q170" i="4"/>
  <c r="Z170" i="4" s="1"/>
  <c r="AP139" i="5"/>
  <c r="S170" i="4"/>
  <c r="AB170" i="4" s="1"/>
  <c r="AR139" i="5"/>
  <c r="S171" i="4" l="1"/>
  <c r="AB171" i="4" s="1"/>
  <c r="AR140" i="5"/>
  <c r="Q171" i="4"/>
  <c r="Z171" i="4" s="1"/>
  <c r="AP140" i="5"/>
  <c r="T171" i="4"/>
  <c r="AC171" i="4" s="1"/>
  <c r="AS140" i="5"/>
  <c r="R171" i="4"/>
  <c r="AA171" i="4" s="1"/>
  <c r="AQ140" i="5"/>
  <c r="T172" i="4" l="1"/>
  <c r="AC172" i="4" s="1"/>
  <c r="AS141" i="5"/>
  <c r="Q172" i="4"/>
  <c r="Z172" i="4" s="1"/>
  <c r="AP141" i="5"/>
  <c r="AQ141" i="5"/>
  <c r="R172" i="4"/>
  <c r="AA172" i="4" s="1"/>
  <c r="S172" i="4"/>
  <c r="AB172" i="4" s="1"/>
  <c r="AR141" i="5"/>
  <c r="R173" i="4" l="1"/>
  <c r="AA173" i="4" s="1"/>
  <c r="AQ142" i="5"/>
  <c r="S173" i="4"/>
  <c r="AB173" i="4" s="1"/>
  <c r="AR142" i="5"/>
  <c r="Q173" i="4"/>
  <c r="Z173" i="4" s="1"/>
  <c r="AP142" i="5"/>
  <c r="T173" i="4"/>
  <c r="AC173" i="4" s="1"/>
  <c r="AS142" i="5"/>
  <c r="S174" i="4" l="1"/>
  <c r="AB174" i="4" s="1"/>
  <c r="AR143" i="5"/>
  <c r="T174" i="4"/>
  <c r="AC174" i="4" s="1"/>
  <c r="AS143" i="5"/>
  <c r="Q174" i="4"/>
  <c r="Z174" i="4" s="1"/>
  <c r="AP143" i="5"/>
  <c r="R174" i="4"/>
  <c r="AA174" i="4" s="1"/>
  <c r="AQ143" i="5"/>
  <c r="R175" i="4" l="1"/>
  <c r="AA175" i="4" s="1"/>
  <c r="AQ144" i="5"/>
  <c r="Q175" i="4"/>
  <c r="Z175" i="4" s="1"/>
  <c r="AP144" i="5"/>
  <c r="T175" i="4"/>
  <c r="AC175" i="4" s="1"/>
  <c r="AS144" i="5"/>
  <c r="S175" i="4"/>
  <c r="AB175" i="4" s="1"/>
  <c r="AR144" i="5"/>
  <c r="Q176" i="4" l="1"/>
  <c r="Z176" i="4" s="1"/>
  <c r="AP145" i="5"/>
  <c r="T176" i="4"/>
  <c r="AC176" i="4" s="1"/>
  <c r="AS145" i="5"/>
  <c r="S176" i="4"/>
  <c r="AB176" i="4" s="1"/>
  <c r="AR145" i="5"/>
  <c r="R176" i="4"/>
  <c r="AA176" i="4" s="1"/>
  <c r="AQ145" i="5"/>
  <c r="S177" i="4" l="1"/>
  <c r="AB177" i="4" s="1"/>
  <c r="AR146" i="5"/>
  <c r="R177" i="4"/>
  <c r="AA177" i="4" s="1"/>
  <c r="AQ146" i="5"/>
  <c r="T177" i="4"/>
  <c r="AC177" i="4" s="1"/>
  <c r="AS146" i="5"/>
  <c r="Q177" i="4"/>
  <c r="Z177" i="4" s="1"/>
  <c r="AP146" i="5"/>
  <c r="Q29" i="4" l="1"/>
  <c r="AP147" i="5"/>
  <c r="T29" i="4"/>
  <c r="AS147" i="5"/>
  <c r="R29" i="4"/>
  <c r="AQ147" i="5"/>
  <c r="S29" i="4"/>
  <c r="AR147" i="5"/>
  <c r="BA23" i="5" l="1"/>
  <c r="BA24" i="5"/>
  <c r="BA25" i="5"/>
  <c r="BA26" i="5"/>
  <c r="AZ24" i="5"/>
  <c r="AZ25" i="5"/>
  <c r="AZ26" i="5"/>
  <c r="AZ23" i="5"/>
  <c r="BB26" i="5"/>
  <c r="BB23" i="5"/>
  <c r="BB24" i="5"/>
  <c r="BB25" i="5"/>
  <c r="AY25" i="5"/>
  <c r="AY26" i="5"/>
  <c r="AY23" i="5"/>
  <c r="AY24" i="5"/>
</calcChain>
</file>

<file path=xl/sharedStrings.xml><?xml version="1.0" encoding="utf-8"?>
<sst xmlns="http://schemas.openxmlformats.org/spreadsheetml/2006/main" count="196" uniqueCount="27">
  <si>
    <t>Valor Cuota</t>
  </si>
  <si>
    <t>Fecha</t>
  </si>
  <si>
    <t xml:space="preserve">Habitat </t>
  </si>
  <si>
    <t>Integra</t>
  </si>
  <si>
    <t>Prima</t>
  </si>
  <si>
    <t>Profuturo</t>
  </si>
  <si>
    <t>Comisiones</t>
  </si>
  <si>
    <t>Habitat</t>
  </si>
  <si>
    <t>Fondo 0</t>
  </si>
  <si>
    <t>Habitat 3/</t>
  </si>
  <si>
    <t>Año</t>
  </si>
  <si>
    <t>CAGR</t>
  </si>
  <si>
    <t>29/11/024</t>
  </si>
  <si>
    <t>Sample Time</t>
  </si>
  <si>
    <t>AGG</t>
  </si>
  <si>
    <t xml:space="preserve">Precio </t>
  </si>
  <si>
    <t>SPY</t>
  </si>
  <si>
    <t>Comparativo Fondo 1</t>
  </si>
  <si>
    <t>Comparativo Fondo 2</t>
  </si>
  <si>
    <t>Comparativo Fondo 3</t>
  </si>
  <si>
    <t>Comparativo Fondo 0</t>
  </si>
  <si>
    <t>Rendimiento acumulado</t>
  </si>
  <si>
    <t>5 años</t>
  </si>
  <si>
    <t>1 año</t>
  </si>
  <si>
    <t>YTD</t>
  </si>
  <si>
    <t>Comparativo</t>
  </si>
  <si>
    <t>Promedios AFPs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</si>
</sst>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5C]#,##0.00"/>
    <numFmt numFmtId="165" formatCode="0.0%"/>
    <numFmt numFmtId="166" formatCode="0.0000%"/>
    <numFmt numFmtId="167" formatCode="_-[$$-45C]* #,##0.00_-;\-[$$-45C]* #,##0.00_-;_-[$$-45C]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Raleway"/>
    </font>
    <font>
      <sz val="11"/>
      <color theme="2" tint="-0.499984740745262"/>
      <name val="Raleway"/>
    </font>
    <font>
      <sz val="11"/>
      <color theme="0"/>
      <name val="Raleway"/>
    </font>
    <font>
      <b/>
      <sz val="11"/>
      <color theme="0"/>
      <name val="Raleway"/>
    </font>
    <font>
      <b/>
      <sz val="14"/>
      <color theme="0"/>
      <name val="Raleway"/>
    </font>
  </fonts>
  <fills count="5">
    <fill>
      <patternFill patternType="none"/>
    </fill>
    <fill>
      <patternFill patternType="gray125"/>
    </fill>
    <fill>
      <patternFill patternType="solid">
        <fgColor rgb="FF0068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10" fontId="3" fillId="0" borderId="1" xfId="1" applyNumberFormat="1" applyFont="1" applyBorder="1"/>
    <xf numFmtId="0" fontId="3" fillId="0" borderId="0" xfId="0" applyFont="1"/>
    <xf numFmtId="10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0" fontId="3" fillId="0" borderId="0" xfId="1" applyNumberFormat="1" applyFont="1"/>
    <xf numFmtId="14" fontId="0" fillId="0" borderId="0" xfId="0" applyNumberFormat="1"/>
    <xf numFmtId="0" fontId="0" fillId="0" borderId="1" xfId="0" applyBorder="1"/>
    <xf numFmtId="165" fontId="3" fillId="0" borderId="1" xfId="1" applyNumberFormat="1" applyFont="1" applyBorder="1" applyAlignment="1">
      <alignment horizontal="center"/>
    </xf>
    <xf numFmtId="10" fontId="3" fillId="0" borderId="0" xfId="1" applyNumberFormat="1" applyFont="1" applyBorder="1"/>
    <xf numFmtId="14" fontId="3" fillId="0" borderId="0" xfId="0" applyNumberFormat="1" applyFont="1"/>
    <xf numFmtId="167" fontId="3" fillId="0" borderId="1" xfId="0" applyNumberFormat="1" applyFont="1" applyBorder="1"/>
    <xf numFmtId="164" fontId="3" fillId="0" borderId="1" xfId="0" applyNumberFormat="1" applyFont="1" applyBorder="1"/>
    <xf numFmtId="14" fontId="3" fillId="0" borderId="3" xfId="0" applyNumberFormat="1" applyFont="1" applyBorder="1"/>
    <xf numFmtId="0" fontId="3" fillId="0" borderId="3" xfId="0" applyFont="1" applyBorder="1"/>
    <xf numFmtId="14" fontId="0" fillId="0" borderId="1" xfId="0" applyNumberFormat="1" applyBorder="1"/>
    <xf numFmtId="0" fontId="2" fillId="0" borderId="0" xfId="0" applyFont="1"/>
    <xf numFmtId="0" fontId="5" fillId="0" borderId="0" xfId="0" applyFont="1"/>
    <xf numFmtId="166" fontId="3" fillId="0" borderId="0" xfId="1" applyNumberFormat="1" applyFont="1"/>
    <xf numFmtId="0" fontId="6" fillId="2" borderId="1" xfId="0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7" fillId="2" borderId="1" xfId="1" applyNumberFormat="1" applyFont="1" applyFill="1" applyBorder="1"/>
    <xf numFmtId="9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0" fontId="7" fillId="2" borderId="0" xfId="1" applyNumberFormat="1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/>
    <xf numFmtId="14" fontId="3" fillId="3" borderId="1" xfId="0" applyNumberFormat="1" applyFont="1" applyFill="1" applyBorder="1"/>
    <xf numFmtId="9" fontId="0" fillId="3" borderId="0" xfId="0" applyNumberFormat="1" applyFill="1"/>
    <xf numFmtId="10" fontId="0" fillId="3" borderId="0" xfId="1" applyNumberFormat="1" applyFont="1" applyFill="1"/>
    <xf numFmtId="14" fontId="3" fillId="3" borderId="3" xfId="0" applyNumberFormat="1" applyFont="1" applyFill="1" applyBorder="1"/>
    <xf numFmtId="0" fontId="0" fillId="4" borderId="0" xfId="0" applyFill="1"/>
    <xf numFmtId="0" fontId="3" fillId="4" borderId="1" xfId="0" applyFont="1" applyFill="1" applyBorder="1"/>
    <xf numFmtId="0" fontId="3" fillId="4" borderId="0" xfId="0" applyFont="1" applyFill="1"/>
    <xf numFmtId="14" fontId="3" fillId="4" borderId="1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14" fontId="3" fillId="4" borderId="3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Border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686B"/>
      <color rgb="FF156082"/>
      <color rgb="FF5FB797"/>
      <color rgb="FF789352"/>
      <color rgb="FFE5EF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Fondo0!$O$3</c:f>
              <c:strCache>
                <c:ptCount val="1"/>
                <c:pt idx="0">
                  <c:v>Habitat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Fondo0!$O$4:$O$115</c:f>
              <c:numCache>
                <c:formatCode>General</c:formatCode>
                <c:ptCount val="112"/>
                <c:pt idx="0">
                  <c:v>100</c:v>
                </c:pt>
                <c:pt idx="1">
                  <c:v>100.13662924270834</c:v>
                </c:pt>
                <c:pt idx="2">
                  <c:v>97.416016488719109</c:v>
                </c:pt>
                <c:pt idx="3">
                  <c:v>100.10062589272843</c:v>
                </c:pt>
                <c:pt idx="4">
                  <c:v>98.287069664564171</c:v>
                </c:pt>
                <c:pt idx="5">
                  <c:v>97.522230876254639</c:v>
                </c:pt>
                <c:pt idx="6">
                  <c:v>97.502439119591131</c:v>
                </c:pt>
                <c:pt idx="7">
                  <c:v>98.881592853987669</c:v>
                </c:pt>
                <c:pt idx="8">
                  <c:v>97.803609853755361</c:v>
                </c:pt>
                <c:pt idx="9">
                  <c:v>99.62649410171916</c:v>
                </c:pt>
                <c:pt idx="10">
                  <c:v>102.13883841861761</c:v>
                </c:pt>
                <c:pt idx="11">
                  <c:v>103.16201451905258</c:v>
                </c:pt>
                <c:pt idx="12">
                  <c:v>103.9602835552929</c:v>
                </c:pt>
                <c:pt idx="13">
                  <c:v>104.39297851894977</c:v>
                </c:pt>
                <c:pt idx="14">
                  <c:v>103.94824942139932</c:v>
                </c:pt>
                <c:pt idx="15">
                  <c:v>104.78775327493435</c:v>
                </c:pt>
                <c:pt idx="16">
                  <c:v>105.60465816909441</c:v>
                </c:pt>
                <c:pt idx="17">
                  <c:v>105.94963974907908</c:v>
                </c:pt>
                <c:pt idx="18">
                  <c:v>105.42803074908051</c:v>
                </c:pt>
                <c:pt idx="19">
                  <c:v>106.30400026794192</c:v>
                </c:pt>
                <c:pt idx="20">
                  <c:v>107.09662472813049</c:v>
                </c:pt>
                <c:pt idx="21">
                  <c:v>107.04410444245542</c:v>
                </c:pt>
                <c:pt idx="22">
                  <c:v>108.38405850036882</c:v>
                </c:pt>
                <c:pt idx="23">
                  <c:v>107.16473729832704</c:v>
                </c:pt>
                <c:pt idx="24">
                  <c:v>108.51179069502658</c:v>
                </c:pt>
                <c:pt idx="25">
                  <c:v>108.13372640837331</c:v>
                </c:pt>
                <c:pt idx="26">
                  <c:v>107.56345619790721</c:v>
                </c:pt>
                <c:pt idx="27">
                  <c:v>107.74839714675336</c:v>
                </c:pt>
                <c:pt idx="28">
                  <c:v>107.98950695985508</c:v>
                </c:pt>
                <c:pt idx="29">
                  <c:v>107.39674651554667</c:v>
                </c:pt>
                <c:pt idx="30">
                  <c:v>107.47787617509141</c:v>
                </c:pt>
                <c:pt idx="31">
                  <c:v>105.65170991883761</c:v>
                </c:pt>
                <c:pt idx="32">
                  <c:v>105.41054786685899</c:v>
                </c:pt>
                <c:pt idx="33">
                  <c:v>105.76756298830476</c:v>
                </c:pt>
                <c:pt idx="34">
                  <c:v>107.45351262764247</c:v>
                </c:pt>
                <c:pt idx="35">
                  <c:v>108.68612219832049</c:v>
                </c:pt>
                <c:pt idx="36">
                  <c:v>108.43057991725949</c:v>
                </c:pt>
                <c:pt idx="37">
                  <c:v>109.03896391357512</c:v>
                </c:pt>
                <c:pt idx="38">
                  <c:v>107.45518923515719</c:v>
                </c:pt>
                <c:pt idx="39">
                  <c:v>110.32512207960896</c:v>
                </c:pt>
                <c:pt idx="40">
                  <c:v>110.03099636200109</c:v>
                </c:pt>
                <c:pt idx="41">
                  <c:v>107.44457506968931</c:v>
                </c:pt>
                <c:pt idx="42">
                  <c:v>108.1949411683802</c:v>
                </c:pt>
                <c:pt idx="43">
                  <c:v>109.63450229717155</c:v>
                </c:pt>
                <c:pt idx="44">
                  <c:v>108.33529509157898</c:v>
                </c:pt>
                <c:pt idx="45">
                  <c:v>111.29225238015661</c:v>
                </c:pt>
                <c:pt idx="46">
                  <c:v>109.6518415140979</c:v>
                </c:pt>
                <c:pt idx="47">
                  <c:v>107.42935859614185</c:v>
                </c:pt>
                <c:pt idx="48">
                  <c:v>108.01789258333392</c:v>
                </c:pt>
                <c:pt idx="49">
                  <c:v>110.07940514048347</c:v>
                </c:pt>
                <c:pt idx="50">
                  <c:v>108.60518811131965</c:v>
                </c:pt>
                <c:pt idx="51">
                  <c:v>105.4732494974066</c:v>
                </c:pt>
                <c:pt idx="52">
                  <c:v>106.00500882796374</c:v>
                </c:pt>
                <c:pt idx="53">
                  <c:v>105.62026229120083</c:v>
                </c:pt>
                <c:pt idx="54">
                  <c:v>104.35019355140655</c:v>
                </c:pt>
                <c:pt idx="55">
                  <c:v>104.06024324145064</c:v>
                </c:pt>
                <c:pt idx="56">
                  <c:v>104.35843429589117</c:v>
                </c:pt>
                <c:pt idx="57">
                  <c:v>104.07361122597297</c:v>
                </c:pt>
                <c:pt idx="58">
                  <c:v>103.57462274312785</c:v>
                </c:pt>
                <c:pt idx="59">
                  <c:v>103.45018429572725</c:v>
                </c:pt>
                <c:pt idx="60">
                  <c:v>100.48958702667738</c:v>
                </c:pt>
                <c:pt idx="61">
                  <c:v>99.570053092288759</c:v>
                </c:pt>
                <c:pt idx="62">
                  <c:v>98.62762347018446</c:v>
                </c:pt>
                <c:pt idx="63">
                  <c:v>97.586151547522178</c:v>
                </c:pt>
                <c:pt idx="64">
                  <c:v>93.242236508365337</c:v>
                </c:pt>
                <c:pt idx="65">
                  <c:v>92.231617657600566</c:v>
                </c:pt>
                <c:pt idx="66">
                  <c:v>91.065857270505475</c:v>
                </c:pt>
                <c:pt idx="67">
                  <c:v>94.32238807152811</c:v>
                </c:pt>
                <c:pt idx="68">
                  <c:v>92.603700662981737</c:v>
                </c:pt>
                <c:pt idx="69">
                  <c:v>94.183150494117399</c:v>
                </c:pt>
                <c:pt idx="70">
                  <c:v>97.909602766109273</c:v>
                </c:pt>
                <c:pt idx="71">
                  <c:v>100.24525159940285</c:v>
                </c:pt>
                <c:pt idx="72">
                  <c:v>102.03990502117284</c:v>
                </c:pt>
                <c:pt idx="73">
                  <c:v>98.620351890699169</c:v>
                </c:pt>
                <c:pt idx="74">
                  <c:v>102.48124752511785</c:v>
                </c:pt>
                <c:pt idx="75">
                  <c:v>99.511795637121196</c:v>
                </c:pt>
                <c:pt idx="76">
                  <c:v>97.378664236675974</c:v>
                </c:pt>
                <c:pt idx="77">
                  <c:v>99.77416517057695</c:v>
                </c:pt>
                <c:pt idx="78">
                  <c:v>96.740256480395317</c:v>
                </c:pt>
                <c:pt idx="79">
                  <c:v>96.956300655610448</c:v>
                </c:pt>
                <c:pt idx="80">
                  <c:v>100.88632781720385</c:v>
                </c:pt>
                <c:pt idx="81">
                  <c:v>102.10887346845469</c:v>
                </c:pt>
                <c:pt idx="82">
                  <c:v>101.80665143784552</c:v>
                </c:pt>
                <c:pt idx="83">
                  <c:v>103.46201745922863</c:v>
                </c:pt>
                <c:pt idx="84">
                  <c:v>105.39348352370133</c:v>
                </c:pt>
                <c:pt idx="85">
                  <c:v>107.36017820645483</c:v>
                </c:pt>
                <c:pt idx="86">
                  <c:v>109.17975695307233</c:v>
                </c:pt>
                <c:pt idx="87">
                  <c:v>111.18171357054953</c:v>
                </c:pt>
                <c:pt idx="88">
                  <c:v>112.55380377511368</c:v>
                </c:pt>
                <c:pt idx="89">
                  <c:v>110.55967681523113</c:v>
                </c:pt>
                <c:pt idx="90">
                  <c:v>108.33556243983399</c:v>
                </c:pt>
                <c:pt idx="91">
                  <c:v>107.79657167092357</c:v>
                </c:pt>
                <c:pt idx="92">
                  <c:v>111.43673050103995</c:v>
                </c:pt>
                <c:pt idx="93">
                  <c:v>112.90813550063146</c:v>
                </c:pt>
                <c:pt idx="94">
                  <c:v>110.77788841305983</c:v>
                </c:pt>
                <c:pt idx="95">
                  <c:v>112.07133939146493</c:v>
                </c:pt>
                <c:pt idx="96">
                  <c:v>114.3762153524149</c:v>
                </c:pt>
                <c:pt idx="97">
                  <c:v>114.00970858984439</c:v>
                </c:pt>
                <c:pt idx="98">
                  <c:v>114.83228473917177</c:v>
                </c:pt>
                <c:pt idx="99">
                  <c:v>112.39137248608753</c:v>
                </c:pt>
                <c:pt idx="100">
                  <c:v>116.3956545592812</c:v>
                </c:pt>
                <c:pt idx="101">
                  <c:v>116.02560508323965</c:v>
                </c:pt>
                <c:pt idx="102">
                  <c:v>117.3595554952332</c:v>
                </c:pt>
                <c:pt idx="103">
                  <c:v>116.16659478349978</c:v>
                </c:pt>
                <c:pt idx="104">
                  <c:v>116.39095435568284</c:v>
                </c:pt>
                <c:pt idx="105">
                  <c:v>117.0455057281374</c:v>
                </c:pt>
                <c:pt idx="106">
                  <c:v>118.73266178278328</c:v>
                </c:pt>
                <c:pt idx="107">
                  <c:v>120.50019727529848</c:v>
                </c:pt>
                <c:pt idx="108">
                  <c:v>121.06129203139085</c:v>
                </c:pt>
                <c:pt idx="109">
                  <c:v>121.40471077949164</c:v>
                </c:pt>
                <c:pt idx="110">
                  <c:v>123.30064190309122</c:v>
                </c:pt>
                <c:pt idx="111">
                  <c:v>123.66774678885554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4-4A61-9220-A9A1DB19940D}"/>
            </c:ext>
          </c:extLst>
        </c:ser>
        <c:ser>
          <c:idx val="1"/>
          <c:order val="1"/>
          <c:tx>
            <c:strRef>
              <c:f>Fondo0!$P$3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rgbClr val="5FB797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Fondo0!$P$4:$P$115</c:f>
              <c:numCache>
                <c:formatCode>General</c:formatCode>
                <c:ptCount val="112"/>
                <c:pt idx="0">
                  <c:v>100</c:v>
                </c:pt>
                <c:pt idx="1">
                  <c:v>100.24153362354998</c:v>
                </c:pt>
                <c:pt idx="2">
                  <c:v>97.619936434100424</c:v>
                </c:pt>
                <c:pt idx="3">
                  <c:v>100.40219273844487</c:v>
                </c:pt>
                <c:pt idx="4">
                  <c:v>98.596269258177315</c:v>
                </c:pt>
                <c:pt idx="5">
                  <c:v>97.876606659339643</c:v>
                </c:pt>
                <c:pt idx="6">
                  <c:v>97.968870776785664</c:v>
                </c:pt>
                <c:pt idx="7">
                  <c:v>99.414051095391372</c:v>
                </c:pt>
                <c:pt idx="8">
                  <c:v>98.348817874300224</c:v>
                </c:pt>
                <c:pt idx="9">
                  <c:v>100.23589028111815</c:v>
                </c:pt>
                <c:pt idx="10">
                  <c:v>102.83370595581816</c:v>
                </c:pt>
                <c:pt idx="11">
                  <c:v>103.92199252845238</c:v>
                </c:pt>
                <c:pt idx="12">
                  <c:v>104.74239543227189</c:v>
                </c:pt>
                <c:pt idx="13">
                  <c:v>105.16726736962816</c:v>
                </c:pt>
                <c:pt idx="14">
                  <c:v>104.72500518402684</c:v>
                </c:pt>
                <c:pt idx="15">
                  <c:v>105.59215880784345</c:v>
                </c:pt>
                <c:pt idx="16">
                  <c:v>106.4029062598437</c:v>
                </c:pt>
                <c:pt idx="17">
                  <c:v>106.74719887251855</c:v>
                </c:pt>
                <c:pt idx="18">
                  <c:v>106.24003900135372</c:v>
                </c:pt>
                <c:pt idx="19">
                  <c:v>107.14097993486504</c:v>
                </c:pt>
                <c:pt idx="20">
                  <c:v>107.948914902474</c:v>
                </c:pt>
                <c:pt idx="21">
                  <c:v>107.89785063289624</c:v>
                </c:pt>
                <c:pt idx="22">
                  <c:v>109.14956083918572</c:v>
                </c:pt>
                <c:pt idx="23">
                  <c:v>107.92334124320614</c:v>
                </c:pt>
                <c:pt idx="24">
                  <c:v>109.21314628264129</c:v>
                </c:pt>
                <c:pt idx="25">
                  <c:v>108.76870129358188</c:v>
                </c:pt>
                <c:pt idx="26">
                  <c:v>108.20531675901729</c:v>
                </c:pt>
                <c:pt idx="27">
                  <c:v>108.40658307736516</c:v>
                </c:pt>
                <c:pt idx="28">
                  <c:v>108.66113734454653</c:v>
                </c:pt>
                <c:pt idx="29">
                  <c:v>108.08925229629669</c:v>
                </c:pt>
                <c:pt idx="30">
                  <c:v>108.18548150839671</c:v>
                </c:pt>
                <c:pt idx="31">
                  <c:v>106.35060738361487</c:v>
                </c:pt>
                <c:pt idx="32">
                  <c:v>106.11285066145426</c:v>
                </c:pt>
                <c:pt idx="33">
                  <c:v>106.47642252508813</c:v>
                </c:pt>
                <c:pt idx="34">
                  <c:v>108.16068136202085</c:v>
                </c:pt>
                <c:pt idx="35">
                  <c:v>109.41108987538846</c:v>
                </c:pt>
                <c:pt idx="36">
                  <c:v>109.17541293429542</c:v>
                </c:pt>
                <c:pt idx="37">
                  <c:v>109.79834356512379</c:v>
                </c:pt>
                <c:pt idx="38">
                  <c:v>108.23376756176272</c:v>
                </c:pt>
                <c:pt idx="39">
                  <c:v>111.14490168125033</c:v>
                </c:pt>
                <c:pt idx="40">
                  <c:v>110.81246673494665</c:v>
                </c:pt>
                <c:pt idx="41">
                  <c:v>108.16840378891921</c:v>
                </c:pt>
                <c:pt idx="42">
                  <c:v>108.92301249156277</c:v>
                </c:pt>
                <c:pt idx="43">
                  <c:v>110.35137047702695</c:v>
                </c:pt>
                <c:pt idx="44">
                  <c:v>108.98874188207209</c:v>
                </c:pt>
                <c:pt idx="45">
                  <c:v>111.94974626680062</c:v>
                </c:pt>
                <c:pt idx="46">
                  <c:v>110.24858426076216</c:v>
                </c:pt>
                <c:pt idx="47">
                  <c:v>108.05197455562961</c:v>
                </c:pt>
                <c:pt idx="48">
                  <c:v>108.65217433442567</c:v>
                </c:pt>
                <c:pt idx="49">
                  <c:v>110.77049017202923</c:v>
                </c:pt>
                <c:pt idx="50">
                  <c:v>109.35111894659565</c:v>
                </c:pt>
                <c:pt idx="51">
                  <c:v>106.24075216945836</c:v>
                </c:pt>
                <c:pt idx="52">
                  <c:v>106.76334455438977</c:v>
                </c:pt>
                <c:pt idx="53">
                  <c:v>106.37752152695535</c:v>
                </c:pt>
                <c:pt idx="54">
                  <c:v>104.99193271201469</c:v>
                </c:pt>
                <c:pt idx="55">
                  <c:v>104.67551157875036</c:v>
                </c:pt>
                <c:pt idx="56">
                  <c:v>104.8904744008474</c:v>
                </c:pt>
                <c:pt idx="57">
                  <c:v>104.53251999508336</c:v>
                </c:pt>
                <c:pt idx="58">
                  <c:v>104.04929486914027</c:v>
                </c:pt>
                <c:pt idx="59">
                  <c:v>103.80447704337496</c:v>
                </c:pt>
                <c:pt idx="60">
                  <c:v>100.8327404811628</c:v>
                </c:pt>
                <c:pt idx="61">
                  <c:v>99.86824574580389</c:v>
                </c:pt>
                <c:pt idx="62">
                  <c:v>98.935118996300901</c:v>
                </c:pt>
                <c:pt idx="63">
                  <c:v>97.913989989432935</c:v>
                </c:pt>
                <c:pt idx="64">
                  <c:v>93.556671988154235</c:v>
                </c:pt>
                <c:pt idx="65">
                  <c:v>92.483711171278969</c:v>
                </c:pt>
                <c:pt idx="66">
                  <c:v>91.311887489249344</c:v>
                </c:pt>
                <c:pt idx="67">
                  <c:v>94.633543846259869</c:v>
                </c:pt>
                <c:pt idx="68">
                  <c:v>92.934973747952469</c:v>
                </c:pt>
                <c:pt idx="69">
                  <c:v>94.593417984154343</c:v>
                </c:pt>
                <c:pt idx="70">
                  <c:v>98.42580139549662</c:v>
                </c:pt>
                <c:pt idx="71">
                  <c:v>100.84654433894792</c:v>
                </c:pt>
                <c:pt idx="72">
                  <c:v>102.64982007098365</c:v>
                </c:pt>
                <c:pt idx="73">
                  <c:v>99.189661548472557</c:v>
                </c:pt>
                <c:pt idx="74">
                  <c:v>103.02758812576947</c:v>
                </c:pt>
                <c:pt idx="75">
                  <c:v>100.02083763045289</c:v>
                </c:pt>
                <c:pt idx="76">
                  <c:v>97.849187044158867</c:v>
                </c:pt>
                <c:pt idx="77">
                  <c:v>100.20116539029081</c:v>
                </c:pt>
                <c:pt idx="78">
                  <c:v>97.125878863091685</c:v>
                </c:pt>
                <c:pt idx="79">
                  <c:v>97.351672545911413</c:v>
                </c:pt>
                <c:pt idx="80">
                  <c:v>101.36145925470991</c:v>
                </c:pt>
                <c:pt idx="81">
                  <c:v>102.77005378874766</c:v>
                </c:pt>
                <c:pt idx="82">
                  <c:v>102.5469594085957</c:v>
                </c:pt>
                <c:pt idx="83">
                  <c:v>104.21429838572416</c:v>
                </c:pt>
                <c:pt idx="84">
                  <c:v>106.12864250691766</c:v>
                </c:pt>
                <c:pt idx="85">
                  <c:v>108.0601441838358</c:v>
                </c:pt>
                <c:pt idx="86">
                  <c:v>109.88198155681528</c:v>
                </c:pt>
                <c:pt idx="87">
                  <c:v>112.02636083065711</c:v>
                </c:pt>
                <c:pt idx="88">
                  <c:v>113.34340839379242</c:v>
                </c:pt>
                <c:pt idx="89">
                  <c:v>111.39234260599638</c:v>
                </c:pt>
                <c:pt idx="90">
                  <c:v>109.14630454340522</c:v>
                </c:pt>
                <c:pt idx="91">
                  <c:v>108.56471793974812</c:v>
                </c:pt>
                <c:pt idx="92">
                  <c:v>112.22157176214805</c:v>
                </c:pt>
                <c:pt idx="93">
                  <c:v>113.6592223269629</c:v>
                </c:pt>
                <c:pt idx="94">
                  <c:v>111.47507218698222</c:v>
                </c:pt>
                <c:pt idx="95">
                  <c:v>112.77583081202947</c:v>
                </c:pt>
                <c:pt idx="96">
                  <c:v>115.11614837183441</c:v>
                </c:pt>
                <c:pt idx="97">
                  <c:v>114.76263319095511</c:v>
                </c:pt>
                <c:pt idx="98">
                  <c:v>115.64729369324927</c:v>
                </c:pt>
                <c:pt idx="99">
                  <c:v>113.22527940810271</c:v>
                </c:pt>
                <c:pt idx="100">
                  <c:v>117.2945503863485</c:v>
                </c:pt>
                <c:pt idx="101">
                  <c:v>116.93817333063126</c:v>
                </c:pt>
                <c:pt idx="102">
                  <c:v>118.32654922857077</c:v>
                </c:pt>
                <c:pt idx="103">
                  <c:v>117.15160299439344</c:v>
                </c:pt>
                <c:pt idx="104">
                  <c:v>117.43472519004611</c:v>
                </c:pt>
                <c:pt idx="105">
                  <c:v>118.14101966094606</c:v>
                </c:pt>
                <c:pt idx="106">
                  <c:v>119.87905551217877</c:v>
                </c:pt>
                <c:pt idx="107">
                  <c:v>121.69608119612926</c:v>
                </c:pt>
                <c:pt idx="108">
                  <c:v>122.30065361515793</c:v>
                </c:pt>
                <c:pt idx="109">
                  <c:v>122.66929527269215</c:v>
                </c:pt>
                <c:pt idx="110">
                  <c:v>124.61530780613495</c:v>
                </c:pt>
                <c:pt idx="111">
                  <c:v>125.01549920547133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4-4A61-9220-A9A1DB19940D}"/>
            </c:ext>
          </c:extLst>
        </c:ser>
        <c:ser>
          <c:idx val="2"/>
          <c:order val="2"/>
          <c:tx>
            <c:strRef>
              <c:f>Fondo0!$Q$3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rgbClr val="00686B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Fondo0!$Q$4:$Q$115</c:f>
              <c:numCache>
                <c:formatCode>General</c:formatCode>
                <c:ptCount val="112"/>
                <c:pt idx="0">
                  <c:v>100</c:v>
                </c:pt>
                <c:pt idx="1">
                  <c:v>100.20203404166666</c:v>
                </c:pt>
                <c:pt idx="2">
                  <c:v>97.493287199875823</c:v>
                </c:pt>
                <c:pt idx="3">
                  <c:v>100.13540219593284</c:v>
                </c:pt>
                <c:pt idx="4">
                  <c:v>98.228678788238497</c:v>
                </c:pt>
                <c:pt idx="5">
                  <c:v>97.544350542341746</c:v>
                </c:pt>
                <c:pt idx="6">
                  <c:v>97.705354950197702</c:v>
                </c:pt>
                <c:pt idx="7">
                  <c:v>99.131578267338853</c:v>
                </c:pt>
                <c:pt idx="8">
                  <c:v>98.030569231827883</c:v>
                </c:pt>
                <c:pt idx="9">
                  <c:v>99.829150797649461</c:v>
                </c:pt>
                <c:pt idx="10">
                  <c:v>102.30257111647556</c:v>
                </c:pt>
                <c:pt idx="11">
                  <c:v>103.26604556682922</c:v>
                </c:pt>
                <c:pt idx="12">
                  <c:v>104.05272592961495</c:v>
                </c:pt>
                <c:pt idx="13">
                  <c:v>104.44039177859148</c:v>
                </c:pt>
                <c:pt idx="14">
                  <c:v>103.97576505495398</c:v>
                </c:pt>
                <c:pt idx="15">
                  <c:v>104.74832211526684</c:v>
                </c:pt>
                <c:pt idx="16">
                  <c:v>105.45440642557354</c:v>
                </c:pt>
                <c:pt idx="17">
                  <c:v>105.70789500141164</c:v>
                </c:pt>
                <c:pt idx="18">
                  <c:v>105.1177780558571</c:v>
                </c:pt>
                <c:pt idx="19">
                  <c:v>105.94047344331078</c:v>
                </c:pt>
                <c:pt idx="20">
                  <c:v>106.64374040416102</c:v>
                </c:pt>
                <c:pt idx="21">
                  <c:v>106.5034578556089</c:v>
                </c:pt>
                <c:pt idx="22">
                  <c:v>107.65877836206678</c:v>
                </c:pt>
                <c:pt idx="23">
                  <c:v>106.38796106809347</c:v>
                </c:pt>
                <c:pt idx="24">
                  <c:v>107.61375969676824</c:v>
                </c:pt>
                <c:pt idx="25">
                  <c:v>107.14793293381673</c:v>
                </c:pt>
                <c:pt idx="26">
                  <c:v>106.53988555808941</c:v>
                </c:pt>
                <c:pt idx="27">
                  <c:v>106.72165662188767</c:v>
                </c:pt>
                <c:pt idx="28">
                  <c:v>106.97014804389964</c:v>
                </c:pt>
                <c:pt idx="29">
                  <c:v>106.37259015956246</c:v>
                </c:pt>
                <c:pt idx="30">
                  <c:v>106.45138245999772</c:v>
                </c:pt>
                <c:pt idx="31">
                  <c:v>104.62617026459678</c:v>
                </c:pt>
                <c:pt idx="32">
                  <c:v>104.36851017039083</c:v>
                </c:pt>
                <c:pt idx="33">
                  <c:v>104.70530617310871</c:v>
                </c:pt>
                <c:pt idx="34">
                  <c:v>106.35237799574784</c:v>
                </c:pt>
                <c:pt idx="35">
                  <c:v>107.553312516095</c:v>
                </c:pt>
                <c:pt idx="36">
                  <c:v>107.2807557362041</c:v>
                </c:pt>
                <c:pt idx="37">
                  <c:v>107.87302719839303</c:v>
                </c:pt>
                <c:pt idx="38">
                  <c:v>106.2868177924899</c:v>
                </c:pt>
                <c:pt idx="39">
                  <c:v>109.10215560760126</c:v>
                </c:pt>
                <c:pt idx="40">
                  <c:v>108.81282618107589</c:v>
                </c:pt>
                <c:pt idx="41">
                  <c:v>106.20728647776461</c:v>
                </c:pt>
                <c:pt idx="42">
                  <c:v>106.93207908368464</c:v>
                </c:pt>
                <c:pt idx="43">
                  <c:v>108.32281939605137</c:v>
                </c:pt>
                <c:pt idx="44">
                  <c:v>107.00183735909361</c:v>
                </c:pt>
                <c:pt idx="45">
                  <c:v>109.92386006251833</c:v>
                </c:pt>
                <c:pt idx="46">
                  <c:v>108.25699919298901</c:v>
                </c:pt>
                <c:pt idx="47">
                  <c:v>106.08069081909535</c:v>
                </c:pt>
                <c:pt idx="48">
                  <c:v>106.65699239381189</c:v>
                </c:pt>
                <c:pt idx="49">
                  <c:v>108.69580376504683</c:v>
                </c:pt>
                <c:pt idx="50">
                  <c:v>107.27213491992238</c:v>
                </c:pt>
                <c:pt idx="51">
                  <c:v>104.19055407510876</c:v>
                </c:pt>
                <c:pt idx="52">
                  <c:v>104.60669957230441</c:v>
                </c:pt>
                <c:pt idx="53">
                  <c:v>104.14135155516344</c:v>
                </c:pt>
                <c:pt idx="54">
                  <c:v>102.71288543380642</c:v>
                </c:pt>
                <c:pt idx="55">
                  <c:v>102.43222448687382</c:v>
                </c:pt>
                <c:pt idx="56">
                  <c:v>102.61910471459097</c:v>
                </c:pt>
                <c:pt idx="57">
                  <c:v>102.17688591968539</c:v>
                </c:pt>
                <c:pt idx="58">
                  <c:v>101.60302078429876</c:v>
                </c:pt>
                <c:pt idx="59">
                  <c:v>101.35714857066046</c:v>
                </c:pt>
                <c:pt idx="60">
                  <c:v>98.421673883443432</c:v>
                </c:pt>
                <c:pt idx="61">
                  <c:v>97.471238663067481</c:v>
                </c:pt>
                <c:pt idx="62">
                  <c:v>96.555789507382784</c:v>
                </c:pt>
                <c:pt idx="63">
                  <c:v>95.542465740213103</c:v>
                </c:pt>
                <c:pt idx="64">
                  <c:v>91.277496432102183</c:v>
                </c:pt>
                <c:pt idx="65">
                  <c:v>90.236507497999852</c:v>
                </c:pt>
                <c:pt idx="66">
                  <c:v>89.013669297765077</c:v>
                </c:pt>
                <c:pt idx="67">
                  <c:v>92.288939568990671</c:v>
                </c:pt>
                <c:pt idx="68">
                  <c:v>90.63317287062759</c:v>
                </c:pt>
                <c:pt idx="69">
                  <c:v>92.197719616866678</c:v>
                </c:pt>
                <c:pt idx="70">
                  <c:v>95.954932213505643</c:v>
                </c:pt>
                <c:pt idx="71">
                  <c:v>98.292446913421699</c:v>
                </c:pt>
                <c:pt idx="72">
                  <c:v>100.06380640778232</c:v>
                </c:pt>
                <c:pt idx="73">
                  <c:v>96.667662398023396</c:v>
                </c:pt>
                <c:pt idx="74">
                  <c:v>100.48788616856311</c:v>
                </c:pt>
                <c:pt idx="75">
                  <c:v>97.587986462854914</c:v>
                </c:pt>
                <c:pt idx="76">
                  <c:v>95.508055568345057</c:v>
                </c:pt>
                <c:pt idx="77">
                  <c:v>97.884533428277479</c:v>
                </c:pt>
                <c:pt idx="78">
                  <c:v>94.966395548422028</c:v>
                </c:pt>
                <c:pt idx="79">
                  <c:v>95.184449983228347</c:v>
                </c:pt>
                <c:pt idx="80">
                  <c:v>99.088242557237962</c:v>
                </c:pt>
                <c:pt idx="81">
                  <c:v>100.40893958753304</c:v>
                </c:pt>
                <c:pt idx="82">
                  <c:v>100.03594480410008</c:v>
                </c:pt>
                <c:pt idx="83">
                  <c:v>101.48200321771061</c:v>
                </c:pt>
                <c:pt idx="84">
                  <c:v>103.36597438991328</c:v>
                </c:pt>
                <c:pt idx="85">
                  <c:v>105.30834004765322</c:v>
                </c:pt>
                <c:pt idx="86">
                  <c:v>107.02704836774052</c:v>
                </c:pt>
                <c:pt idx="87">
                  <c:v>108.95008531696374</c:v>
                </c:pt>
                <c:pt idx="88">
                  <c:v>110.23284938085943</c:v>
                </c:pt>
                <c:pt idx="89">
                  <c:v>108.28807590827114</c:v>
                </c:pt>
                <c:pt idx="90">
                  <c:v>106.07532704175358</c:v>
                </c:pt>
                <c:pt idx="91">
                  <c:v>105.57929902842284</c:v>
                </c:pt>
                <c:pt idx="92">
                  <c:v>109.15112521241187</c:v>
                </c:pt>
                <c:pt idx="93">
                  <c:v>110.58110168704722</c:v>
                </c:pt>
                <c:pt idx="94">
                  <c:v>108.49508940727466</c:v>
                </c:pt>
                <c:pt idx="95">
                  <c:v>109.71588431850536</c:v>
                </c:pt>
                <c:pt idx="96">
                  <c:v>111.90175745076132</c:v>
                </c:pt>
                <c:pt idx="97">
                  <c:v>111.49910704986574</c:v>
                </c:pt>
                <c:pt idx="98">
                  <c:v>112.27834589778229</c:v>
                </c:pt>
                <c:pt idx="99">
                  <c:v>109.88328305376615</c:v>
                </c:pt>
                <c:pt idx="100">
                  <c:v>113.78937147400298</c:v>
                </c:pt>
                <c:pt idx="101">
                  <c:v>113.43160910324018</c:v>
                </c:pt>
                <c:pt idx="102">
                  <c:v>114.74433536303884</c:v>
                </c:pt>
                <c:pt idx="103">
                  <c:v>113.56798386451642</c:v>
                </c:pt>
                <c:pt idx="104">
                  <c:v>113.79294801671347</c:v>
                </c:pt>
                <c:pt idx="105">
                  <c:v>114.45748512404494</c:v>
                </c:pt>
                <c:pt idx="106">
                  <c:v>116.10985381501324</c:v>
                </c:pt>
                <c:pt idx="107">
                  <c:v>117.82683682311698</c:v>
                </c:pt>
                <c:pt idx="108">
                  <c:v>118.36673082389355</c:v>
                </c:pt>
                <c:pt idx="109">
                  <c:v>118.69975234208452</c:v>
                </c:pt>
                <c:pt idx="110">
                  <c:v>120.53824796345251</c:v>
                </c:pt>
                <c:pt idx="111">
                  <c:v>120.88430548707613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4-4A61-9220-A9A1DB19940D}"/>
            </c:ext>
          </c:extLst>
        </c:ser>
        <c:ser>
          <c:idx val="3"/>
          <c:order val="3"/>
          <c:tx>
            <c:strRef>
              <c:f>Fondo0!$R$3</c:f>
              <c:strCache>
                <c:ptCount val="1"/>
                <c:pt idx="0">
                  <c:v>Profuturo</c:v>
                </c:pt>
              </c:strCache>
            </c:strRef>
          </c:tx>
          <c:spPr>
            <a:ln w="38100" cap="rnd">
              <a:solidFill>
                <a:srgbClr val="789352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Fondo0!$R$4:$R$115</c:f>
              <c:numCache>
                <c:formatCode>General</c:formatCode>
                <c:ptCount val="112"/>
                <c:pt idx="0">
                  <c:v>100</c:v>
                </c:pt>
                <c:pt idx="1">
                  <c:v>100.26815116553331</c:v>
                </c:pt>
                <c:pt idx="2">
                  <c:v>97.664269100764173</c:v>
                </c:pt>
                <c:pt idx="3">
                  <c:v>100.43514026982743</c:v>
                </c:pt>
                <c:pt idx="4">
                  <c:v>98.704937171393041</c:v>
                </c:pt>
                <c:pt idx="5">
                  <c:v>98.049146962767281</c:v>
                </c:pt>
                <c:pt idx="6">
                  <c:v>98.124857185444029</c:v>
                </c:pt>
                <c:pt idx="7">
                  <c:v>99.562229294168318</c:v>
                </c:pt>
                <c:pt idx="8">
                  <c:v>98.487360435088661</c:v>
                </c:pt>
                <c:pt idx="9">
                  <c:v>100.37907128105692</c:v>
                </c:pt>
                <c:pt idx="10">
                  <c:v>103.00511794544079</c:v>
                </c:pt>
                <c:pt idx="11">
                  <c:v>104.10497128430941</c:v>
                </c:pt>
                <c:pt idx="12">
                  <c:v>104.94509746859079</c:v>
                </c:pt>
                <c:pt idx="13">
                  <c:v>105.3790559147174</c:v>
                </c:pt>
                <c:pt idx="14">
                  <c:v>104.94075530641598</c:v>
                </c:pt>
                <c:pt idx="15">
                  <c:v>105.81300676111599</c:v>
                </c:pt>
                <c:pt idx="16">
                  <c:v>106.61612345101322</c:v>
                </c:pt>
                <c:pt idx="17">
                  <c:v>106.96250830228516</c:v>
                </c:pt>
                <c:pt idx="18">
                  <c:v>106.44972514648056</c:v>
                </c:pt>
                <c:pt idx="19">
                  <c:v>107.33365369463144</c:v>
                </c:pt>
                <c:pt idx="20">
                  <c:v>108.1383914871936</c:v>
                </c:pt>
                <c:pt idx="21">
                  <c:v>108.10273081878788</c:v>
                </c:pt>
                <c:pt idx="22">
                  <c:v>109.39461673039213</c:v>
                </c:pt>
                <c:pt idx="23">
                  <c:v>108.17885399822232</c:v>
                </c:pt>
                <c:pt idx="24">
                  <c:v>109.50916960840277</c:v>
                </c:pt>
                <c:pt idx="25">
                  <c:v>109.09593080273994</c:v>
                </c:pt>
                <c:pt idx="26">
                  <c:v>108.56347496364594</c:v>
                </c:pt>
                <c:pt idx="27">
                  <c:v>108.81173030187252</c:v>
                </c:pt>
                <c:pt idx="28">
                  <c:v>109.116334901269</c:v>
                </c:pt>
                <c:pt idx="29">
                  <c:v>108.57416029624963</c:v>
                </c:pt>
                <c:pt idx="30">
                  <c:v>108.70823320682558</c:v>
                </c:pt>
                <c:pt idx="31">
                  <c:v>106.91231842705045</c:v>
                </c:pt>
                <c:pt idx="32">
                  <c:v>106.70802424071334</c:v>
                </c:pt>
                <c:pt idx="33">
                  <c:v>107.10275664529551</c:v>
                </c:pt>
                <c:pt idx="34">
                  <c:v>108.83920492644945</c:v>
                </c:pt>
                <c:pt idx="35">
                  <c:v>110.12515953324844</c:v>
                </c:pt>
                <c:pt idx="36">
                  <c:v>109.9136855728938</c:v>
                </c:pt>
                <c:pt idx="37">
                  <c:v>110.56612682670618</c:v>
                </c:pt>
                <c:pt idx="38">
                  <c:v>108.99893849801097</c:v>
                </c:pt>
                <c:pt idx="39">
                  <c:v>111.95251957737614</c:v>
                </c:pt>
                <c:pt idx="40">
                  <c:v>111.66806519912066</c:v>
                </c:pt>
                <c:pt idx="41">
                  <c:v>109.05599254852528</c:v>
                </c:pt>
                <c:pt idx="42">
                  <c:v>109.84256467505344</c:v>
                </c:pt>
                <c:pt idx="43">
                  <c:v>111.33009345415154</c:v>
                </c:pt>
                <c:pt idx="44">
                  <c:v>110.01294827815377</c:v>
                </c:pt>
                <c:pt idx="45">
                  <c:v>113.06361328880908</c:v>
                </c:pt>
                <c:pt idx="46">
                  <c:v>111.40620928250783</c:v>
                </c:pt>
                <c:pt idx="47">
                  <c:v>109.22163699303353</c:v>
                </c:pt>
                <c:pt idx="48">
                  <c:v>109.84071320517587</c:v>
                </c:pt>
                <c:pt idx="49">
                  <c:v>112.00525570250196</c:v>
                </c:pt>
                <c:pt idx="50">
                  <c:v>110.5623314610895</c:v>
                </c:pt>
                <c:pt idx="51">
                  <c:v>107.44063133955514</c:v>
                </c:pt>
                <c:pt idx="52">
                  <c:v>108.00595599735378</c:v>
                </c:pt>
                <c:pt idx="53">
                  <c:v>107.6283948958923</c:v>
                </c:pt>
                <c:pt idx="54">
                  <c:v>106.23054062958806</c:v>
                </c:pt>
                <c:pt idx="55">
                  <c:v>105.87861821086777</c:v>
                </c:pt>
                <c:pt idx="56">
                  <c:v>106.12950433007538</c:v>
                </c:pt>
                <c:pt idx="57">
                  <c:v>105.80549164428405</c:v>
                </c:pt>
                <c:pt idx="58">
                  <c:v>105.33305468973323</c:v>
                </c:pt>
                <c:pt idx="59">
                  <c:v>105.12290479928087</c:v>
                </c:pt>
                <c:pt idx="60">
                  <c:v>102.16405058322023</c:v>
                </c:pt>
                <c:pt idx="61">
                  <c:v>101.2560736591209</c:v>
                </c:pt>
                <c:pt idx="62">
                  <c:v>100.34458534069462</c:v>
                </c:pt>
                <c:pt idx="63">
                  <c:v>99.33362227426629</c:v>
                </c:pt>
                <c:pt idx="64">
                  <c:v>94.925494040673328</c:v>
                </c:pt>
                <c:pt idx="65">
                  <c:v>93.918357629531826</c:v>
                </c:pt>
                <c:pt idx="66">
                  <c:v>92.722236597325448</c:v>
                </c:pt>
                <c:pt idx="67">
                  <c:v>96.090159306673868</c:v>
                </c:pt>
                <c:pt idx="68">
                  <c:v>94.384749730093588</c:v>
                </c:pt>
                <c:pt idx="69">
                  <c:v>96.128250994260057</c:v>
                </c:pt>
                <c:pt idx="70">
                  <c:v>99.948518801407474</c:v>
                </c:pt>
                <c:pt idx="71">
                  <c:v>102.3565492855292</c:v>
                </c:pt>
                <c:pt idx="72">
                  <c:v>104.07562383389028</c:v>
                </c:pt>
                <c:pt idx="73">
                  <c:v>100.51181911138357</c:v>
                </c:pt>
                <c:pt idx="74">
                  <c:v>104.4770410872928</c:v>
                </c:pt>
                <c:pt idx="75">
                  <c:v>101.44555707472294</c:v>
                </c:pt>
                <c:pt idx="76">
                  <c:v>99.293313060390929</c:v>
                </c:pt>
                <c:pt idx="77">
                  <c:v>101.80849867684815</c:v>
                </c:pt>
                <c:pt idx="78">
                  <c:v>98.79413141346545</c:v>
                </c:pt>
                <c:pt idx="79">
                  <c:v>99.090319008212404</c:v>
                </c:pt>
                <c:pt idx="80">
                  <c:v>103.1944464066604</c:v>
                </c:pt>
                <c:pt idx="81">
                  <c:v>104.66719160635154</c:v>
                </c:pt>
                <c:pt idx="82">
                  <c:v>104.46508496914228</c:v>
                </c:pt>
                <c:pt idx="83">
                  <c:v>106.20341532032239</c:v>
                </c:pt>
                <c:pt idx="84">
                  <c:v>108.17243359189298</c:v>
                </c:pt>
                <c:pt idx="85">
                  <c:v>110.22955669276269</c:v>
                </c:pt>
                <c:pt idx="86">
                  <c:v>112.1684431703936</c:v>
                </c:pt>
                <c:pt idx="87">
                  <c:v>114.29983825855436</c:v>
                </c:pt>
                <c:pt idx="88">
                  <c:v>115.7434249955128</c:v>
                </c:pt>
                <c:pt idx="89">
                  <c:v>113.73155334575699</c:v>
                </c:pt>
                <c:pt idx="90">
                  <c:v>111.43779134192732</c:v>
                </c:pt>
                <c:pt idx="91">
                  <c:v>110.90217007605747</c:v>
                </c:pt>
                <c:pt idx="92">
                  <c:v>114.68830919462826</c:v>
                </c:pt>
                <c:pt idx="93">
                  <c:v>116.21472695489965</c:v>
                </c:pt>
                <c:pt idx="94">
                  <c:v>114.10359991320668</c:v>
                </c:pt>
                <c:pt idx="95">
                  <c:v>113.67273062846317</c:v>
                </c:pt>
                <c:pt idx="96">
                  <c:v>116.04133619590044</c:v>
                </c:pt>
                <c:pt idx="97">
                  <c:v>115.69462650087057</c:v>
                </c:pt>
                <c:pt idx="98">
                  <c:v>118.38026771404071</c:v>
                </c:pt>
                <c:pt idx="99">
                  <c:v>115.9195568222851</c:v>
                </c:pt>
                <c:pt idx="100">
                  <c:v>120.09988119076091</c:v>
                </c:pt>
                <c:pt idx="101">
                  <c:v>119.73392354604853</c:v>
                </c:pt>
                <c:pt idx="102">
                  <c:v>121.18224311076892</c:v>
                </c:pt>
                <c:pt idx="103">
                  <c:v>120.02070083191056</c:v>
                </c:pt>
                <c:pt idx="104">
                  <c:v>120.31971902220971</c:v>
                </c:pt>
                <c:pt idx="105">
                  <c:v>121.0213859278728</c:v>
                </c:pt>
                <c:pt idx="106">
                  <c:v>122.8049174753603</c:v>
                </c:pt>
                <c:pt idx="107">
                  <c:v>124.66393379225384</c:v>
                </c:pt>
                <c:pt idx="108">
                  <c:v>125.28447479363152</c:v>
                </c:pt>
                <c:pt idx="109">
                  <c:v>125.67779718590177</c:v>
                </c:pt>
                <c:pt idx="110">
                  <c:v>127.68075639341129</c:v>
                </c:pt>
                <c:pt idx="111">
                  <c:v>128.0952979360942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4-4A61-9220-A9A1DB19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392576"/>
        <c:axId val="1206396416"/>
      </c:lineChart>
      <c:dateAx>
        <c:axId val="1206392576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6396416"/>
        <c:crosses val="autoZero"/>
        <c:auto val="1"/>
        <c:lblOffset val="100"/>
        <c:baseTimeUnit val="days"/>
        <c:majorUnit val="16"/>
        <c:majorTimeUnit val="months"/>
      </c:dateAx>
      <c:valAx>
        <c:axId val="1206396416"/>
        <c:scaling>
          <c:orientation val="minMax"/>
          <c:min val="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63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Fondo1!$P$93</c:f>
              <c:strCache>
                <c:ptCount val="1"/>
                <c:pt idx="0">
                  <c:v>Habitat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Fondo1!$P$94:$P$238</c:f>
              <c:numCache>
                <c:formatCode>General</c:formatCode>
                <c:ptCount val="145"/>
                <c:pt idx="0">
                  <c:v>100</c:v>
                </c:pt>
                <c:pt idx="1">
                  <c:v>99.793651054650269</c:v>
                </c:pt>
                <c:pt idx="2">
                  <c:v>98.240278509582723</c:v>
                </c:pt>
                <c:pt idx="3">
                  <c:v>102.07429705065429</c:v>
                </c:pt>
                <c:pt idx="4">
                  <c:v>103.14956016013035</c:v>
                </c:pt>
                <c:pt idx="5">
                  <c:v>102.45558996148291</c:v>
                </c:pt>
                <c:pt idx="6">
                  <c:v>102.8185716121337</c:v>
                </c:pt>
                <c:pt idx="7">
                  <c:v>100.82783421545963</c:v>
                </c:pt>
                <c:pt idx="8">
                  <c:v>102.68493241228232</c:v>
                </c:pt>
                <c:pt idx="9">
                  <c:v>103.18685374746778</c:v>
                </c:pt>
                <c:pt idx="10">
                  <c:v>104.40867249663025</c:v>
                </c:pt>
                <c:pt idx="11">
                  <c:v>106.81206876017964</c:v>
                </c:pt>
                <c:pt idx="12">
                  <c:v>107.23550957998948</c:v>
                </c:pt>
                <c:pt idx="13">
                  <c:v>107.84819010649902</c:v>
                </c:pt>
                <c:pt idx="14">
                  <c:v>107.33884800589141</c:v>
                </c:pt>
                <c:pt idx="15">
                  <c:v>105.65826062882074</c:v>
                </c:pt>
                <c:pt idx="16">
                  <c:v>106.27202011697487</c:v>
                </c:pt>
                <c:pt idx="17">
                  <c:v>106.9158692324299</c:v>
                </c:pt>
                <c:pt idx="18">
                  <c:v>105.00361641747178</c:v>
                </c:pt>
                <c:pt idx="19">
                  <c:v>105.32505050450722</c:v>
                </c:pt>
                <c:pt idx="20">
                  <c:v>105.44351357617646</c:v>
                </c:pt>
                <c:pt idx="21">
                  <c:v>105.44636764127291</c:v>
                </c:pt>
                <c:pt idx="22">
                  <c:v>105.63970139258394</c:v>
                </c:pt>
                <c:pt idx="23">
                  <c:v>104.93506930436492</c:v>
                </c:pt>
                <c:pt idx="24">
                  <c:v>103.62793751744333</c:v>
                </c:pt>
                <c:pt idx="25">
                  <c:v>103.70117258961685</c:v>
                </c:pt>
                <c:pt idx="26">
                  <c:v>100.97651871369553</c:v>
                </c:pt>
                <c:pt idx="27">
                  <c:v>100.21004742449171</c:v>
                </c:pt>
                <c:pt idx="28">
                  <c:v>101.58205099667805</c:v>
                </c:pt>
                <c:pt idx="29">
                  <c:v>100.64762432611693</c:v>
                </c:pt>
                <c:pt idx="30">
                  <c:v>99.288860396382987</c:v>
                </c:pt>
                <c:pt idx="31">
                  <c:v>97.92196745668528</c:v>
                </c:pt>
                <c:pt idx="32">
                  <c:v>98.366860814721392</c:v>
                </c:pt>
                <c:pt idx="33">
                  <c:v>103.79252415780417</c:v>
                </c:pt>
                <c:pt idx="34">
                  <c:v>107.70651651711638</c:v>
                </c:pt>
                <c:pt idx="35">
                  <c:v>106.04588608495037</c:v>
                </c:pt>
                <c:pt idx="36">
                  <c:v>109.01883134534386</c:v>
                </c:pt>
                <c:pt idx="37">
                  <c:v>109.96738685575419</c:v>
                </c:pt>
                <c:pt idx="38">
                  <c:v>110.46083574047485</c:v>
                </c:pt>
                <c:pt idx="39">
                  <c:v>110.78071926727404</c:v>
                </c:pt>
                <c:pt idx="40">
                  <c:v>112.26444084437722</c:v>
                </c:pt>
                <c:pt idx="41">
                  <c:v>109.33603263834206</c:v>
                </c:pt>
                <c:pt idx="42">
                  <c:v>110.99076262979484</c:v>
                </c:pt>
                <c:pt idx="43">
                  <c:v>114.14381889632006</c:v>
                </c:pt>
                <c:pt idx="44">
                  <c:v>115.64988398313365</c:v>
                </c:pt>
                <c:pt idx="45">
                  <c:v>117.94132947081268</c:v>
                </c:pt>
                <c:pt idx="46">
                  <c:v>119.18900094323315</c:v>
                </c:pt>
                <c:pt idx="47">
                  <c:v>120.03588320142146</c:v>
                </c:pt>
                <c:pt idx="48">
                  <c:v>121.22730567229631</c:v>
                </c:pt>
                <c:pt idx="49">
                  <c:v>122.89700483359748</c:v>
                </c:pt>
                <c:pt idx="50">
                  <c:v>123.93694786933492</c:v>
                </c:pt>
                <c:pt idx="51">
                  <c:v>124.82694735041686</c:v>
                </c:pt>
                <c:pt idx="52">
                  <c:v>126.17385603706441</c:v>
                </c:pt>
                <c:pt idx="53">
                  <c:v>127.5579943255098</c:v>
                </c:pt>
                <c:pt idx="54">
                  <c:v>128.17293541609894</c:v>
                </c:pt>
                <c:pt idx="55">
                  <c:v>132.69569456194824</c:v>
                </c:pt>
                <c:pt idx="56">
                  <c:v>130.73980092182634</c:v>
                </c:pt>
                <c:pt idx="57">
                  <c:v>131.71968081350926</c:v>
                </c:pt>
                <c:pt idx="58">
                  <c:v>129.6411892295485</c:v>
                </c:pt>
                <c:pt idx="59">
                  <c:v>126.80778060707227</c:v>
                </c:pt>
                <c:pt idx="60">
                  <c:v>126.80754875097023</c:v>
                </c:pt>
                <c:pt idx="61">
                  <c:v>129.00281087149958</c:v>
                </c:pt>
                <c:pt idx="62">
                  <c:v>128.05537232163564</c:v>
                </c:pt>
                <c:pt idx="63">
                  <c:v>128.0412261244426</c:v>
                </c:pt>
                <c:pt idx="64">
                  <c:v>122.84129361651695</c:v>
                </c:pt>
                <c:pt idx="65">
                  <c:v>124.49912440280222</c:v>
                </c:pt>
                <c:pt idx="66">
                  <c:v>124.42060124870706</c:v>
                </c:pt>
                <c:pt idx="67">
                  <c:v>129.04797115766419</c:v>
                </c:pt>
                <c:pt idx="68">
                  <c:v>131.28056852656817</c:v>
                </c:pt>
                <c:pt idx="69">
                  <c:v>132.14358641238729</c:v>
                </c:pt>
                <c:pt idx="70">
                  <c:v>134.65884137359768</c:v>
                </c:pt>
                <c:pt idx="71">
                  <c:v>133.46812227352086</c:v>
                </c:pt>
                <c:pt idx="72">
                  <c:v>141.39592246008084</c:v>
                </c:pt>
                <c:pt idx="73">
                  <c:v>143.25599916851854</c:v>
                </c:pt>
                <c:pt idx="74">
                  <c:v>139.64940671925112</c:v>
                </c:pt>
                <c:pt idx="75">
                  <c:v>141.16211255772856</c:v>
                </c:pt>
                <c:pt idx="76">
                  <c:v>143.95094977964723</c:v>
                </c:pt>
                <c:pt idx="77">
                  <c:v>141.33731595123737</c:v>
                </c:pt>
                <c:pt idx="78">
                  <c:v>146.38343035022274</c:v>
                </c:pt>
                <c:pt idx="79">
                  <c:v>146.72838383498285</c:v>
                </c:pt>
                <c:pt idx="80">
                  <c:v>142.34471704957619</c:v>
                </c:pt>
                <c:pt idx="81">
                  <c:v>127.13047839267097</c:v>
                </c:pt>
                <c:pt idx="82">
                  <c:v>131.90978581887069</c:v>
                </c:pt>
                <c:pt idx="83">
                  <c:v>137.26042145841353</c:v>
                </c:pt>
                <c:pt idx="84">
                  <c:v>135.45155492581424</c:v>
                </c:pt>
                <c:pt idx="85">
                  <c:v>141.08442817650837</c:v>
                </c:pt>
                <c:pt idx="86">
                  <c:v>140.87668445023857</c:v>
                </c:pt>
                <c:pt idx="87">
                  <c:v>137.66151318992863</c:v>
                </c:pt>
                <c:pt idx="88">
                  <c:v>137.91989633247786</c:v>
                </c:pt>
                <c:pt idx="89">
                  <c:v>145.16360105774433</c:v>
                </c:pt>
                <c:pt idx="90">
                  <c:v>149.55191844444164</c:v>
                </c:pt>
                <c:pt idx="91">
                  <c:v>147.89364494489476</c:v>
                </c:pt>
                <c:pt idx="92">
                  <c:v>145.93189577972225</c:v>
                </c:pt>
                <c:pt idx="93">
                  <c:v>138.51765347354166</c:v>
                </c:pt>
                <c:pt idx="94">
                  <c:v>136.33894204773583</c:v>
                </c:pt>
                <c:pt idx="95">
                  <c:v>137.0128038345014</c:v>
                </c:pt>
                <c:pt idx="96">
                  <c:v>134.18315303783891</c:v>
                </c:pt>
                <c:pt idx="97">
                  <c:v>125.87660191769753</c:v>
                </c:pt>
                <c:pt idx="98">
                  <c:v>123.70089137446469</c:v>
                </c:pt>
                <c:pt idx="99">
                  <c:v>121.19955628679404</c:v>
                </c:pt>
                <c:pt idx="100">
                  <c:v>125.69508226744217</c:v>
                </c:pt>
                <c:pt idx="101">
                  <c:v>123.29521836946441</c:v>
                </c:pt>
                <c:pt idx="102">
                  <c:v>126.09261111154086</c:v>
                </c:pt>
                <c:pt idx="103">
                  <c:v>130.48207621834817</c:v>
                </c:pt>
                <c:pt idx="104">
                  <c:v>132.60856565043241</c:v>
                </c:pt>
                <c:pt idx="105">
                  <c:v>134.80436778948842</c:v>
                </c:pt>
                <c:pt idx="106">
                  <c:v>127.20569431034514</c:v>
                </c:pt>
                <c:pt idx="107">
                  <c:v>129.41111156826148</c:v>
                </c:pt>
                <c:pt idx="108">
                  <c:v>121.52656743661467</c:v>
                </c:pt>
                <c:pt idx="109">
                  <c:v>118.75501434121774</c:v>
                </c:pt>
                <c:pt idx="110">
                  <c:v>122.63384609318277</c:v>
                </c:pt>
                <c:pt idx="111">
                  <c:v>116.1322222835782</c:v>
                </c:pt>
                <c:pt idx="112">
                  <c:v>117.02012634980824</c:v>
                </c:pt>
                <c:pt idx="113">
                  <c:v>125.45485093083865</c:v>
                </c:pt>
                <c:pt idx="114">
                  <c:v>126.05040482279264</c:v>
                </c:pt>
                <c:pt idx="115">
                  <c:v>128.86794009415783</c:v>
                </c:pt>
                <c:pt idx="116">
                  <c:v>127.43362163498658</c:v>
                </c:pt>
                <c:pt idx="117">
                  <c:v>132.73334334179569</c:v>
                </c:pt>
                <c:pt idx="118">
                  <c:v>135.9696654977775</c:v>
                </c:pt>
                <c:pt idx="119">
                  <c:v>138.29938980604209</c:v>
                </c:pt>
                <c:pt idx="120">
                  <c:v>144.89944786871558</c:v>
                </c:pt>
                <c:pt idx="121">
                  <c:v>148.84782759264257</c:v>
                </c:pt>
                <c:pt idx="122">
                  <c:v>144.1983882980235</c:v>
                </c:pt>
                <c:pt idx="123">
                  <c:v>136.87949572446556</c:v>
                </c:pt>
                <c:pt idx="124">
                  <c:v>134.68818141206947</c:v>
                </c:pt>
                <c:pt idx="125">
                  <c:v>144.54803702047093</c:v>
                </c:pt>
                <c:pt idx="126">
                  <c:v>153.13760925050209</c:v>
                </c:pt>
                <c:pt idx="127">
                  <c:v>150.98424017088064</c:v>
                </c:pt>
                <c:pt idx="128">
                  <c:v>151.67614035293201</c:v>
                </c:pt>
                <c:pt idx="129">
                  <c:v>153.40243324941517</c:v>
                </c:pt>
                <c:pt idx="130">
                  <c:v>149.50749130617228</c:v>
                </c:pt>
                <c:pt idx="131">
                  <c:v>151.80645702036824</c:v>
                </c:pt>
                <c:pt idx="132">
                  <c:v>147.92791865256186</c:v>
                </c:pt>
                <c:pt idx="133">
                  <c:v>154.06716872848813</c:v>
                </c:pt>
                <c:pt idx="134">
                  <c:v>156.04690392635294</c:v>
                </c:pt>
                <c:pt idx="135">
                  <c:v>160.97932636641181</c:v>
                </c:pt>
                <c:pt idx="136">
                  <c:v>154.2766213633144</c:v>
                </c:pt>
                <c:pt idx="137">
                  <c:v>154.72949893804949</c:v>
                </c:pt>
                <c:pt idx="138">
                  <c:v>152.59567625721743</c:v>
                </c:pt>
                <c:pt idx="139">
                  <c:v>155.81755713260836</c:v>
                </c:pt>
                <c:pt idx="140">
                  <c:v>158.76542280375617</c:v>
                </c:pt>
                <c:pt idx="141">
                  <c:v>158.29335487635069</c:v>
                </c:pt>
                <c:pt idx="142">
                  <c:v>158.95267654880607</c:v>
                </c:pt>
                <c:pt idx="143">
                  <c:v>162.18280848792506</c:v>
                </c:pt>
                <c:pt idx="144">
                  <c:v>169.6571971258418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07-A681-B27D1CBB2D38}"/>
            </c:ext>
          </c:extLst>
        </c:ser>
        <c:ser>
          <c:idx val="1"/>
          <c:order val="1"/>
          <c:tx>
            <c:strRef>
              <c:f>Fondo1!$Q$93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Fondo1!$Q$94:$Q$238</c:f>
              <c:numCache>
                <c:formatCode>General</c:formatCode>
                <c:ptCount val="145"/>
                <c:pt idx="0">
                  <c:v>100</c:v>
                </c:pt>
                <c:pt idx="1">
                  <c:v>100.77279943524773</c:v>
                </c:pt>
                <c:pt idx="2">
                  <c:v>98.140036235505562</c:v>
                </c:pt>
                <c:pt idx="3">
                  <c:v>100.55114581279408</c:v>
                </c:pt>
                <c:pt idx="4">
                  <c:v>102.08407666345589</c:v>
                </c:pt>
                <c:pt idx="5">
                  <c:v>100.65875859515866</c:v>
                </c:pt>
                <c:pt idx="6">
                  <c:v>101.30427083247345</c:v>
                </c:pt>
                <c:pt idx="7">
                  <c:v>99.782356304473709</c:v>
                </c:pt>
                <c:pt idx="8">
                  <c:v>101.14532829961584</c:v>
                </c:pt>
                <c:pt idx="9">
                  <c:v>101.48749598343595</c:v>
                </c:pt>
                <c:pt idx="10">
                  <c:v>102.45292326099329</c:v>
                </c:pt>
                <c:pt idx="11">
                  <c:v>104.56718348143615</c:v>
                </c:pt>
                <c:pt idx="12">
                  <c:v>104.84358106277264</c:v>
                </c:pt>
                <c:pt idx="13">
                  <c:v>105.05643782660349</c:v>
                </c:pt>
                <c:pt idx="14">
                  <c:v>104.73823756220936</c:v>
                </c:pt>
                <c:pt idx="15">
                  <c:v>102.59383465705581</c:v>
                </c:pt>
                <c:pt idx="16">
                  <c:v>103.02126847045571</c:v>
                </c:pt>
                <c:pt idx="17">
                  <c:v>103.17070393746604</c:v>
                </c:pt>
                <c:pt idx="18">
                  <c:v>100.97009425141026</c:v>
                </c:pt>
                <c:pt idx="19">
                  <c:v>101.1943688474156</c:v>
                </c:pt>
                <c:pt idx="20">
                  <c:v>100.78180956149781</c:v>
                </c:pt>
                <c:pt idx="21">
                  <c:v>100.21552460230929</c:v>
                </c:pt>
                <c:pt idx="22">
                  <c:v>100.45537856944669</c:v>
                </c:pt>
                <c:pt idx="23">
                  <c:v>99.683060966902829</c:v>
                </c:pt>
                <c:pt idx="24">
                  <c:v>98.534478222402754</c:v>
                </c:pt>
                <c:pt idx="25">
                  <c:v>98.337966546206616</c:v>
                </c:pt>
                <c:pt idx="26">
                  <c:v>95.284268558136546</c:v>
                </c:pt>
                <c:pt idx="27">
                  <c:v>94.550358232327</c:v>
                </c:pt>
                <c:pt idx="28">
                  <c:v>95.528979814748084</c:v>
                </c:pt>
                <c:pt idx="29">
                  <c:v>94.624631812112966</c:v>
                </c:pt>
                <c:pt idx="30">
                  <c:v>92.987310301547367</c:v>
                </c:pt>
                <c:pt idx="31">
                  <c:v>91.659473564868648</c:v>
                </c:pt>
                <c:pt idx="32">
                  <c:v>91.674208445851974</c:v>
                </c:pt>
                <c:pt idx="33">
                  <c:v>96.058039286603261</c:v>
                </c:pt>
                <c:pt idx="34">
                  <c:v>99.670042839746543</c:v>
                </c:pt>
                <c:pt idx="35">
                  <c:v>98.299329017093939</c:v>
                </c:pt>
                <c:pt idx="36">
                  <c:v>100.3572984840702</c:v>
                </c:pt>
                <c:pt idx="37">
                  <c:v>100.68216604405283</c:v>
                </c:pt>
                <c:pt idx="38">
                  <c:v>100.96442554972576</c:v>
                </c:pt>
                <c:pt idx="39">
                  <c:v>101.20039929722584</c:v>
                </c:pt>
                <c:pt idx="40">
                  <c:v>102.65278528486269</c:v>
                </c:pt>
                <c:pt idx="41">
                  <c:v>99.389118145743026</c:v>
                </c:pt>
                <c:pt idx="42">
                  <c:v>100.94850172016227</c:v>
                </c:pt>
                <c:pt idx="43">
                  <c:v>103.7312172154374</c:v>
                </c:pt>
                <c:pt idx="44">
                  <c:v>104.48951958739219</c:v>
                </c:pt>
                <c:pt idx="45">
                  <c:v>106.58235230067179</c:v>
                </c:pt>
                <c:pt idx="46">
                  <c:v>107.4756202536893</c:v>
                </c:pt>
                <c:pt idx="47">
                  <c:v>108.0020855035735</c:v>
                </c:pt>
                <c:pt idx="48">
                  <c:v>109.01946309176815</c:v>
                </c:pt>
                <c:pt idx="49">
                  <c:v>110.4449246108201</c:v>
                </c:pt>
                <c:pt idx="50">
                  <c:v>111.3950980303445</c:v>
                </c:pt>
                <c:pt idx="51">
                  <c:v>112.03997067993222</c:v>
                </c:pt>
                <c:pt idx="52">
                  <c:v>112.81368413701813</c:v>
                </c:pt>
                <c:pt idx="53">
                  <c:v>113.95619714226888</c:v>
                </c:pt>
                <c:pt idx="54">
                  <c:v>114.06492450113522</c:v>
                </c:pt>
                <c:pt idx="55">
                  <c:v>117.63526115616294</c:v>
                </c:pt>
                <c:pt idx="56">
                  <c:v>115.80490904476699</c:v>
                </c:pt>
                <c:pt idx="57">
                  <c:v>116.68920142851402</c:v>
                </c:pt>
                <c:pt idx="58">
                  <c:v>114.8370045022417</c:v>
                </c:pt>
                <c:pt idx="59">
                  <c:v>111.70973651552868</c:v>
                </c:pt>
                <c:pt idx="60">
                  <c:v>111.44611149923951</c:v>
                </c:pt>
                <c:pt idx="61">
                  <c:v>113.58657069305909</c:v>
                </c:pt>
                <c:pt idx="62">
                  <c:v>112.57963373652997</c:v>
                </c:pt>
                <c:pt idx="63">
                  <c:v>112.46538485958035</c:v>
                </c:pt>
                <c:pt idx="64">
                  <c:v>107.8050175087231</c:v>
                </c:pt>
                <c:pt idx="65">
                  <c:v>109.23242766202858</c:v>
                </c:pt>
                <c:pt idx="66">
                  <c:v>109.01174951670163</c:v>
                </c:pt>
                <c:pt idx="67">
                  <c:v>112.56396648587611</c:v>
                </c:pt>
                <c:pt idx="68">
                  <c:v>114.2663463329841</c:v>
                </c:pt>
                <c:pt idx="69">
                  <c:v>115.08308755564792</c:v>
                </c:pt>
                <c:pt idx="70">
                  <c:v>116.34881183083645</c:v>
                </c:pt>
                <c:pt idx="71">
                  <c:v>115.2323620041853</c:v>
                </c:pt>
                <c:pt idx="72">
                  <c:v>120.69528894499247</c:v>
                </c:pt>
                <c:pt idx="73">
                  <c:v>121.54190339898167</c:v>
                </c:pt>
                <c:pt idx="74">
                  <c:v>118.57467426947231</c:v>
                </c:pt>
                <c:pt idx="75">
                  <c:v>119.37333039268908</c:v>
                </c:pt>
                <c:pt idx="76">
                  <c:v>121.85211750344598</c:v>
                </c:pt>
                <c:pt idx="77">
                  <c:v>119.45118687435264</c:v>
                </c:pt>
                <c:pt idx="78">
                  <c:v>124.17621717434599</c:v>
                </c:pt>
                <c:pt idx="79">
                  <c:v>123.63671582074748</c:v>
                </c:pt>
                <c:pt idx="80">
                  <c:v>119.31844108790304</c:v>
                </c:pt>
                <c:pt idx="81">
                  <c:v>107.36167397999198</c:v>
                </c:pt>
                <c:pt idx="82">
                  <c:v>111.31926877312657</c:v>
                </c:pt>
                <c:pt idx="83">
                  <c:v>115.03930989495736</c:v>
                </c:pt>
                <c:pt idx="84">
                  <c:v>113.6300137335334</c:v>
                </c:pt>
                <c:pt idx="85">
                  <c:v>117.67712053349243</c:v>
                </c:pt>
                <c:pt idx="86">
                  <c:v>117.43097656958625</c:v>
                </c:pt>
                <c:pt idx="87">
                  <c:v>114.67510644367682</c:v>
                </c:pt>
                <c:pt idx="88">
                  <c:v>114.85581461299032</c:v>
                </c:pt>
                <c:pt idx="89">
                  <c:v>119.50713642002766</c:v>
                </c:pt>
                <c:pt idx="90">
                  <c:v>122.53409554461157</c:v>
                </c:pt>
                <c:pt idx="91">
                  <c:v>121.05493942354067</c:v>
                </c:pt>
                <c:pt idx="92">
                  <c:v>118.93572443533697</c:v>
                </c:pt>
                <c:pt idx="93">
                  <c:v>113.64274376166345</c:v>
                </c:pt>
                <c:pt idx="94">
                  <c:v>111.75192668030562</c:v>
                </c:pt>
                <c:pt idx="95">
                  <c:v>113.04562391128154</c:v>
                </c:pt>
                <c:pt idx="96">
                  <c:v>111.16467938921208</c:v>
                </c:pt>
                <c:pt idx="97">
                  <c:v>104.95315429395284</c:v>
                </c:pt>
                <c:pt idx="98">
                  <c:v>103.78802374781436</c:v>
                </c:pt>
                <c:pt idx="99">
                  <c:v>101.61117211658961</c:v>
                </c:pt>
                <c:pt idx="100">
                  <c:v>106.22767213254781</c:v>
                </c:pt>
                <c:pt idx="101">
                  <c:v>104.12305219832309</c:v>
                </c:pt>
                <c:pt idx="102">
                  <c:v>106.46437171576866</c:v>
                </c:pt>
                <c:pt idx="103">
                  <c:v>109.59873303116491</c:v>
                </c:pt>
                <c:pt idx="104">
                  <c:v>110.94559123702113</c:v>
                </c:pt>
                <c:pt idx="105">
                  <c:v>112.04158255515114</c:v>
                </c:pt>
                <c:pt idx="106">
                  <c:v>104.27307384518437</c:v>
                </c:pt>
                <c:pt idx="107">
                  <c:v>106.9260201607856</c:v>
                </c:pt>
                <c:pt idx="108">
                  <c:v>101.4077205588443</c:v>
                </c:pt>
                <c:pt idx="109">
                  <c:v>98.768783274143061</c:v>
                </c:pt>
                <c:pt idx="110">
                  <c:v>102.17969374559171</c:v>
                </c:pt>
                <c:pt idx="111">
                  <c:v>96.082106451852042</c:v>
                </c:pt>
                <c:pt idx="112">
                  <c:v>96.93748834798393</c:v>
                </c:pt>
                <c:pt idx="113">
                  <c:v>104.84054854940045</c:v>
                </c:pt>
                <c:pt idx="114">
                  <c:v>105.28843600287078</c:v>
                </c:pt>
                <c:pt idx="115">
                  <c:v>106.68194452117713</c:v>
                </c:pt>
                <c:pt idx="116">
                  <c:v>106.55791327365021</c:v>
                </c:pt>
                <c:pt idx="117">
                  <c:v>110.87285775878944</c:v>
                </c:pt>
                <c:pt idx="118">
                  <c:v>112.54351803803947</c:v>
                </c:pt>
                <c:pt idx="119">
                  <c:v>114.36095345896663</c:v>
                </c:pt>
                <c:pt idx="120">
                  <c:v>119.04911183582165</c:v>
                </c:pt>
                <c:pt idx="121">
                  <c:v>121.587798025026</c:v>
                </c:pt>
                <c:pt idx="122">
                  <c:v>118.44615927173353</c:v>
                </c:pt>
                <c:pt idx="123">
                  <c:v>112.87391921661698</c:v>
                </c:pt>
                <c:pt idx="124">
                  <c:v>110.59691967756076</c:v>
                </c:pt>
                <c:pt idx="125">
                  <c:v>118.26587230167188</c:v>
                </c:pt>
                <c:pt idx="126">
                  <c:v>124.11086556317274</c:v>
                </c:pt>
                <c:pt idx="127">
                  <c:v>122.3730471574208</c:v>
                </c:pt>
                <c:pt idx="128">
                  <c:v>122.85684147464043</c:v>
                </c:pt>
                <c:pt idx="129">
                  <c:v>124.11336403138843</c:v>
                </c:pt>
                <c:pt idx="130">
                  <c:v>120.64889659250554</c:v>
                </c:pt>
                <c:pt idx="131">
                  <c:v>122.850077041101</c:v>
                </c:pt>
                <c:pt idx="132">
                  <c:v>119.35732767897294</c:v>
                </c:pt>
                <c:pt idx="133">
                  <c:v>124.22999406632307</c:v>
                </c:pt>
                <c:pt idx="134">
                  <c:v>125.76242376893956</c:v>
                </c:pt>
                <c:pt idx="135">
                  <c:v>129.37346237633017</c:v>
                </c:pt>
                <c:pt idx="136">
                  <c:v>123.3097082635276</c:v>
                </c:pt>
                <c:pt idx="137">
                  <c:v>123.42255130640923</c:v>
                </c:pt>
                <c:pt idx="138">
                  <c:v>121.7676584436136</c:v>
                </c:pt>
                <c:pt idx="139">
                  <c:v>123.85758646021037</c:v>
                </c:pt>
                <c:pt idx="140">
                  <c:v>125.79779139870058</c:v>
                </c:pt>
                <c:pt idx="141">
                  <c:v>124.97010697137416</c:v>
                </c:pt>
                <c:pt idx="142">
                  <c:v>125.25885768015559</c:v>
                </c:pt>
                <c:pt idx="143">
                  <c:v>127.25923700129017</c:v>
                </c:pt>
                <c:pt idx="144">
                  <c:v>133.00528172003001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07-A681-B27D1CBB2D38}"/>
            </c:ext>
          </c:extLst>
        </c:ser>
        <c:ser>
          <c:idx val="2"/>
          <c:order val="2"/>
          <c:tx>
            <c:strRef>
              <c:f>Fondo1!$R$93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Fondo1!$R$94:$R$238</c:f>
              <c:numCache>
                <c:formatCode>General</c:formatCode>
                <c:ptCount val="145"/>
                <c:pt idx="0">
                  <c:v>100</c:v>
                </c:pt>
                <c:pt idx="1">
                  <c:v>100.70179456294572</c:v>
                </c:pt>
                <c:pt idx="2">
                  <c:v>97.944701427866093</c:v>
                </c:pt>
                <c:pt idx="3">
                  <c:v>100.3781411582068</c:v>
                </c:pt>
                <c:pt idx="4">
                  <c:v>101.68547356255665</c:v>
                </c:pt>
                <c:pt idx="5">
                  <c:v>100.3840402950274</c:v>
                </c:pt>
                <c:pt idx="6">
                  <c:v>101.02034118536743</c:v>
                </c:pt>
                <c:pt idx="7">
                  <c:v>99.216315796896097</c:v>
                </c:pt>
                <c:pt idx="8">
                  <c:v>100.58598938988933</c:v>
                </c:pt>
                <c:pt idx="9">
                  <c:v>100.84096932128442</c:v>
                </c:pt>
                <c:pt idx="10">
                  <c:v>101.65592245863611</c:v>
                </c:pt>
                <c:pt idx="11">
                  <c:v>103.64109218962082</c:v>
                </c:pt>
                <c:pt idx="12">
                  <c:v>103.77236902206799</c:v>
                </c:pt>
                <c:pt idx="13">
                  <c:v>103.91783233989378</c:v>
                </c:pt>
                <c:pt idx="14">
                  <c:v>103.70918142462371</c:v>
                </c:pt>
                <c:pt idx="15">
                  <c:v>101.75657249437272</c:v>
                </c:pt>
                <c:pt idx="16">
                  <c:v>102.25448766507917</c:v>
                </c:pt>
                <c:pt idx="17">
                  <c:v>102.59454761245371</c:v>
                </c:pt>
                <c:pt idx="18">
                  <c:v>100.0913747693663</c:v>
                </c:pt>
                <c:pt idx="19">
                  <c:v>99.588165895909597</c:v>
                </c:pt>
                <c:pt idx="20">
                  <c:v>99.157158809111721</c:v>
                </c:pt>
                <c:pt idx="21">
                  <c:v>98.489244890042116</c:v>
                </c:pt>
                <c:pt idx="22">
                  <c:v>98.442744980132815</c:v>
                </c:pt>
                <c:pt idx="23">
                  <c:v>97.590153641283067</c:v>
                </c:pt>
                <c:pt idx="24">
                  <c:v>96.088454719599639</c:v>
                </c:pt>
                <c:pt idx="25">
                  <c:v>95.641298044259415</c:v>
                </c:pt>
                <c:pt idx="26">
                  <c:v>92.512574109451506</c:v>
                </c:pt>
                <c:pt idx="27">
                  <c:v>91.684905869051448</c:v>
                </c:pt>
                <c:pt idx="28">
                  <c:v>92.789075338466517</c:v>
                </c:pt>
                <c:pt idx="29">
                  <c:v>91.763803427577358</c:v>
                </c:pt>
                <c:pt idx="30">
                  <c:v>89.896797863274031</c:v>
                </c:pt>
                <c:pt idx="31">
                  <c:v>88.177587798243493</c:v>
                </c:pt>
                <c:pt idx="32">
                  <c:v>88.124600077386731</c:v>
                </c:pt>
                <c:pt idx="33">
                  <c:v>93.542830091429536</c:v>
                </c:pt>
                <c:pt idx="34">
                  <c:v>96.85340266168447</c:v>
                </c:pt>
                <c:pt idx="35">
                  <c:v>95.418630869221943</c:v>
                </c:pt>
                <c:pt idx="36">
                  <c:v>97.463641404417743</c:v>
                </c:pt>
                <c:pt idx="37">
                  <c:v>97.842116373084792</c:v>
                </c:pt>
                <c:pt idx="38">
                  <c:v>98.210164679312655</c:v>
                </c:pt>
                <c:pt idx="39">
                  <c:v>98.682600652479096</c:v>
                </c:pt>
                <c:pt idx="40">
                  <c:v>99.915746581000676</c:v>
                </c:pt>
                <c:pt idx="41">
                  <c:v>96.423473944663414</c:v>
                </c:pt>
                <c:pt idx="42">
                  <c:v>97.929177942657475</c:v>
                </c:pt>
                <c:pt idx="43">
                  <c:v>100.89582283479875</c:v>
                </c:pt>
                <c:pt idx="44">
                  <c:v>101.44931577344607</c:v>
                </c:pt>
                <c:pt idx="45">
                  <c:v>103.45059813493722</c:v>
                </c:pt>
                <c:pt idx="46">
                  <c:v>104.31171713632466</c:v>
                </c:pt>
                <c:pt idx="47">
                  <c:v>104.90190533869806</c:v>
                </c:pt>
                <c:pt idx="48">
                  <c:v>105.93859646121275</c:v>
                </c:pt>
                <c:pt idx="49">
                  <c:v>107.33072558847537</c:v>
                </c:pt>
                <c:pt idx="50">
                  <c:v>108.16107590599096</c:v>
                </c:pt>
                <c:pt idx="51">
                  <c:v>108.62283292865233</c:v>
                </c:pt>
                <c:pt idx="52">
                  <c:v>109.15693777646224</c:v>
                </c:pt>
                <c:pt idx="53">
                  <c:v>110.19987149940152</c:v>
                </c:pt>
                <c:pt idx="54">
                  <c:v>110.46123534183825</c:v>
                </c:pt>
                <c:pt idx="55">
                  <c:v>114.1649711649151</c:v>
                </c:pt>
                <c:pt idx="56">
                  <c:v>112.22583487690046</c:v>
                </c:pt>
                <c:pt idx="57">
                  <c:v>113.19542053821364</c:v>
                </c:pt>
                <c:pt idx="58">
                  <c:v>111.51172380371389</c:v>
                </c:pt>
                <c:pt idx="59">
                  <c:v>108.58799560848239</c:v>
                </c:pt>
                <c:pt idx="60">
                  <c:v>108.49388210926386</c:v>
                </c:pt>
                <c:pt idx="61">
                  <c:v>110.4855710735611</c:v>
                </c:pt>
                <c:pt idx="62">
                  <c:v>109.25932372674843</c:v>
                </c:pt>
                <c:pt idx="63">
                  <c:v>109.22322328346426</c:v>
                </c:pt>
                <c:pt idx="64">
                  <c:v>104.10749888817644</c:v>
                </c:pt>
                <c:pt idx="65">
                  <c:v>105.21419397027077</c:v>
                </c:pt>
                <c:pt idx="66">
                  <c:v>105.59870442664719</c:v>
                </c:pt>
                <c:pt idx="67">
                  <c:v>109.39873818607444</c:v>
                </c:pt>
                <c:pt idx="68">
                  <c:v>111.391628457902</c:v>
                </c:pt>
                <c:pt idx="69">
                  <c:v>112.14847333105875</c:v>
                </c:pt>
                <c:pt idx="70">
                  <c:v>113.73386282364322</c:v>
                </c:pt>
                <c:pt idx="71">
                  <c:v>112.55400978139068</c:v>
                </c:pt>
                <c:pt idx="72">
                  <c:v>118.58095899945697</c:v>
                </c:pt>
                <c:pt idx="73">
                  <c:v>119.56291138174079</c:v>
                </c:pt>
                <c:pt idx="74">
                  <c:v>116.40717262680975</c:v>
                </c:pt>
                <c:pt idx="75">
                  <c:v>117.53498820170741</c:v>
                </c:pt>
                <c:pt idx="76">
                  <c:v>119.95579187599807</c:v>
                </c:pt>
                <c:pt idx="77">
                  <c:v>117.84396281165172</c:v>
                </c:pt>
                <c:pt idx="78">
                  <c:v>122.59183869180491</c:v>
                </c:pt>
                <c:pt idx="79">
                  <c:v>121.83811002869265</c:v>
                </c:pt>
                <c:pt idx="80">
                  <c:v>117.80078011290198</c:v>
                </c:pt>
                <c:pt idx="81">
                  <c:v>104.91130845782668</c:v>
                </c:pt>
                <c:pt idx="82">
                  <c:v>109.93242933231924</c:v>
                </c:pt>
                <c:pt idx="83">
                  <c:v>114.43016716129816</c:v>
                </c:pt>
                <c:pt idx="84">
                  <c:v>112.64457476887038</c:v>
                </c:pt>
                <c:pt idx="85">
                  <c:v>116.60882196391439</c:v>
                </c:pt>
                <c:pt idx="86">
                  <c:v>116.35519045696142</c:v>
                </c:pt>
                <c:pt idx="87">
                  <c:v>113.8322791093707</c:v>
                </c:pt>
                <c:pt idx="88">
                  <c:v>114.11110187240413</c:v>
                </c:pt>
                <c:pt idx="89">
                  <c:v>119.39296407357907</c:v>
                </c:pt>
                <c:pt idx="90">
                  <c:v>122.23919460421735</c:v>
                </c:pt>
                <c:pt idx="91">
                  <c:v>120.72117907492691</c:v>
                </c:pt>
                <c:pt idx="92">
                  <c:v>118.93122470492666</c:v>
                </c:pt>
                <c:pt idx="93">
                  <c:v>113.84250570713878</c:v>
                </c:pt>
                <c:pt idx="94">
                  <c:v>112.4241082660413</c:v>
                </c:pt>
                <c:pt idx="95">
                  <c:v>113.58328995254894</c:v>
                </c:pt>
                <c:pt idx="96">
                  <c:v>111.11272604479426</c:v>
                </c:pt>
                <c:pt idx="97">
                  <c:v>105.5469104825345</c:v>
                </c:pt>
                <c:pt idx="98">
                  <c:v>103.99565659060717</c:v>
                </c:pt>
                <c:pt idx="99">
                  <c:v>102.07023860211326</c:v>
                </c:pt>
                <c:pt idx="100">
                  <c:v>105.85515155649036</c:v>
                </c:pt>
                <c:pt idx="101">
                  <c:v>103.68427141349055</c:v>
                </c:pt>
                <c:pt idx="102">
                  <c:v>106.06457262768721</c:v>
                </c:pt>
                <c:pt idx="103">
                  <c:v>108.99681197675156</c:v>
                </c:pt>
                <c:pt idx="104">
                  <c:v>110.66180728348664</c:v>
                </c:pt>
                <c:pt idx="105">
                  <c:v>111.01224484488401</c:v>
                </c:pt>
                <c:pt idx="106">
                  <c:v>102.93293204398448</c:v>
                </c:pt>
                <c:pt idx="107">
                  <c:v>107.06907106417623</c:v>
                </c:pt>
                <c:pt idx="108">
                  <c:v>100.35200583227633</c:v>
                </c:pt>
                <c:pt idx="109">
                  <c:v>97.101731149158823</c:v>
                </c:pt>
                <c:pt idx="110">
                  <c:v>100.68317291457346</c:v>
                </c:pt>
                <c:pt idx="111">
                  <c:v>94.217673092832939</c:v>
                </c:pt>
                <c:pt idx="112">
                  <c:v>95.083762024445662</c:v>
                </c:pt>
                <c:pt idx="113">
                  <c:v>103.09448517789427</c:v>
                </c:pt>
                <c:pt idx="114">
                  <c:v>103.38319305208391</c:v>
                </c:pt>
                <c:pt idx="115">
                  <c:v>105.15602244458735</c:v>
                </c:pt>
                <c:pt idx="116">
                  <c:v>104.54625760230662</c:v>
                </c:pt>
                <c:pt idx="117">
                  <c:v>108.68299097544997</c:v>
                </c:pt>
                <c:pt idx="118">
                  <c:v>110.73108025141208</c:v>
                </c:pt>
                <c:pt idx="119">
                  <c:v>112.6865860837994</c:v>
                </c:pt>
                <c:pt idx="120">
                  <c:v>117.59491697805394</c:v>
                </c:pt>
                <c:pt idx="121">
                  <c:v>120.37127708926863</c:v>
                </c:pt>
                <c:pt idx="122">
                  <c:v>116.97742770403109</c:v>
                </c:pt>
                <c:pt idx="123">
                  <c:v>111.64489052391342</c:v>
                </c:pt>
                <c:pt idx="124">
                  <c:v>109.16128628254991</c:v>
                </c:pt>
                <c:pt idx="125">
                  <c:v>116.18208106685262</c:v>
                </c:pt>
                <c:pt idx="126">
                  <c:v>122.2903189690828</c:v>
                </c:pt>
                <c:pt idx="127">
                  <c:v>120.63179834257343</c:v>
                </c:pt>
                <c:pt idx="128">
                  <c:v>121.13962412178284</c:v>
                </c:pt>
                <c:pt idx="129">
                  <c:v>122.17348531615775</c:v>
                </c:pt>
                <c:pt idx="130">
                  <c:v>119.11434378039552</c:v>
                </c:pt>
                <c:pt idx="131">
                  <c:v>121.02735003109009</c:v>
                </c:pt>
                <c:pt idx="132">
                  <c:v>117.41947534586326</c:v>
                </c:pt>
                <c:pt idx="133">
                  <c:v>122.49362455614937</c:v>
                </c:pt>
                <c:pt idx="134">
                  <c:v>123.92033426041574</c:v>
                </c:pt>
                <c:pt idx="135">
                  <c:v>127.2593635940113</c:v>
                </c:pt>
                <c:pt idx="136">
                  <c:v>121.60476223051192</c:v>
                </c:pt>
                <c:pt idx="137">
                  <c:v>122.38627566196328</c:v>
                </c:pt>
                <c:pt idx="138">
                  <c:v>121.20337510285042</c:v>
                </c:pt>
                <c:pt idx="139">
                  <c:v>122.79215542176172</c:v>
                </c:pt>
                <c:pt idx="140">
                  <c:v>124.99666833822536</c:v>
                </c:pt>
                <c:pt idx="141">
                  <c:v>124.33157169963212</c:v>
                </c:pt>
                <c:pt idx="142">
                  <c:v>124.42209750817217</c:v>
                </c:pt>
                <c:pt idx="143">
                  <c:v>126.3403529667838</c:v>
                </c:pt>
                <c:pt idx="144">
                  <c:v>131.98875490961285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07-A681-B27D1CBB2D38}"/>
            </c:ext>
          </c:extLst>
        </c:ser>
        <c:ser>
          <c:idx val="3"/>
          <c:order val="3"/>
          <c:tx>
            <c:strRef>
              <c:f>Fondo1!$S$93</c:f>
              <c:strCache>
                <c:ptCount val="1"/>
                <c:pt idx="0">
                  <c:v>Profuturo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Fondo1!$S$94:$S$238</c:f>
              <c:numCache>
                <c:formatCode>General</c:formatCode>
                <c:ptCount val="145"/>
                <c:pt idx="0">
                  <c:v>100</c:v>
                </c:pt>
                <c:pt idx="1">
                  <c:v>100.62219362530369</c:v>
                </c:pt>
                <c:pt idx="2">
                  <c:v>98.109039539723085</c:v>
                </c:pt>
                <c:pt idx="3">
                  <c:v>100.23869980044256</c:v>
                </c:pt>
                <c:pt idx="4">
                  <c:v>101.45580548012983</c:v>
                </c:pt>
                <c:pt idx="5">
                  <c:v>100.53608587062072</c:v>
                </c:pt>
                <c:pt idx="6">
                  <c:v>101.09798540570117</c:v>
                </c:pt>
                <c:pt idx="7">
                  <c:v>99.560816791620908</c:v>
                </c:pt>
                <c:pt idx="8">
                  <c:v>100.84677594509436</c:v>
                </c:pt>
                <c:pt idx="9">
                  <c:v>101.18641105610159</c:v>
                </c:pt>
                <c:pt idx="10">
                  <c:v>101.81362978811157</c:v>
                </c:pt>
                <c:pt idx="11">
                  <c:v>103.67945021364821</c:v>
                </c:pt>
                <c:pt idx="12">
                  <c:v>104.01272657798219</c:v>
                </c:pt>
                <c:pt idx="13">
                  <c:v>104.31726417068519</c:v>
                </c:pt>
                <c:pt idx="14">
                  <c:v>104.03218916998166</c:v>
                </c:pt>
                <c:pt idx="15">
                  <c:v>102.01616844174157</c:v>
                </c:pt>
                <c:pt idx="16">
                  <c:v>102.58923584392529</c:v>
                </c:pt>
                <c:pt idx="17">
                  <c:v>102.86914444384824</c:v>
                </c:pt>
                <c:pt idx="18">
                  <c:v>100.85820447176873</c:v>
                </c:pt>
                <c:pt idx="19">
                  <c:v>100.840430657307</c:v>
                </c:pt>
                <c:pt idx="20">
                  <c:v>100.45403355242293</c:v>
                </c:pt>
                <c:pt idx="21">
                  <c:v>99.643954935363197</c:v>
                </c:pt>
                <c:pt idx="22">
                  <c:v>99.66378260277628</c:v>
                </c:pt>
                <c:pt idx="23">
                  <c:v>98.983743410927346</c:v>
                </c:pt>
                <c:pt idx="24">
                  <c:v>97.875485210645621</c:v>
                </c:pt>
                <c:pt idx="25">
                  <c:v>97.631844060892462</c:v>
                </c:pt>
                <c:pt idx="26">
                  <c:v>95.050522259537715</c:v>
                </c:pt>
                <c:pt idx="27">
                  <c:v>94.317995755758318</c:v>
                </c:pt>
                <c:pt idx="28">
                  <c:v>95.035308789726017</c:v>
                </c:pt>
                <c:pt idx="29">
                  <c:v>94.374459144344044</c:v>
                </c:pt>
                <c:pt idx="30">
                  <c:v>92.847657334570229</c:v>
                </c:pt>
                <c:pt idx="31">
                  <c:v>91.366467213007923</c:v>
                </c:pt>
                <c:pt idx="32">
                  <c:v>91.164345343137356</c:v>
                </c:pt>
                <c:pt idx="33">
                  <c:v>95.477862527486678</c:v>
                </c:pt>
                <c:pt idx="34">
                  <c:v>98.682185950984987</c:v>
                </c:pt>
                <c:pt idx="35">
                  <c:v>97.076153477415275</c:v>
                </c:pt>
                <c:pt idx="36">
                  <c:v>98.806606908297297</c:v>
                </c:pt>
                <c:pt idx="37">
                  <c:v>99.105674833359373</c:v>
                </c:pt>
                <c:pt idx="38">
                  <c:v>99.309703857714865</c:v>
                </c:pt>
                <c:pt idx="39">
                  <c:v>99.684251748199188</c:v>
                </c:pt>
                <c:pt idx="40">
                  <c:v>100.90663945507869</c:v>
                </c:pt>
                <c:pt idx="41">
                  <c:v>98.101226608143605</c:v>
                </c:pt>
                <c:pt idx="42">
                  <c:v>99.48489271454585</c:v>
                </c:pt>
                <c:pt idx="43">
                  <c:v>102.06532267451885</c:v>
                </c:pt>
                <c:pt idx="44">
                  <c:v>102.75197881683104</c:v>
                </c:pt>
                <c:pt idx="45">
                  <c:v>104.54587109986501</c:v>
                </c:pt>
                <c:pt idx="46">
                  <c:v>105.4300192494555</c:v>
                </c:pt>
                <c:pt idx="47">
                  <c:v>105.97299457997374</c:v>
                </c:pt>
                <c:pt idx="48">
                  <c:v>107.1921854462411</c:v>
                </c:pt>
                <c:pt idx="49">
                  <c:v>108.4495898747973</c:v>
                </c:pt>
                <c:pt idx="50">
                  <c:v>109.40566125963934</c:v>
                </c:pt>
                <c:pt idx="51">
                  <c:v>109.9187951547968</c:v>
                </c:pt>
                <c:pt idx="52">
                  <c:v>110.58301448482723</c:v>
                </c:pt>
                <c:pt idx="53">
                  <c:v>111.58010139548867</c:v>
                </c:pt>
                <c:pt idx="54">
                  <c:v>112.02602788419516</c:v>
                </c:pt>
                <c:pt idx="55">
                  <c:v>115.72045814971611</c:v>
                </c:pt>
                <c:pt idx="56">
                  <c:v>113.96262258190937</c:v>
                </c:pt>
                <c:pt idx="57">
                  <c:v>114.76007729013071</c:v>
                </c:pt>
                <c:pt idx="58">
                  <c:v>113.02727229551083</c:v>
                </c:pt>
                <c:pt idx="59">
                  <c:v>110.49067397204662</c:v>
                </c:pt>
                <c:pt idx="60">
                  <c:v>110.37727576883078</c:v>
                </c:pt>
                <c:pt idx="61">
                  <c:v>112.23648170160205</c:v>
                </c:pt>
                <c:pt idx="62">
                  <c:v>110.95750713177414</c:v>
                </c:pt>
                <c:pt idx="63">
                  <c:v>110.77409930164696</c:v>
                </c:pt>
                <c:pt idx="64">
                  <c:v>106.1055524619044</c:v>
                </c:pt>
                <c:pt idx="65">
                  <c:v>107.17221311729473</c:v>
                </c:pt>
                <c:pt idx="66">
                  <c:v>107.53182360611562</c:v>
                </c:pt>
                <c:pt idx="67">
                  <c:v>111.13006993928074</c:v>
                </c:pt>
                <c:pt idx="68">
                  <c:v>112.76800698720777</c:v>
                </c:pt>
                <c:pt idx="69">
                  <c:v>113.49953809064115</c:v>
                </c:pt>
                <c:pt idx="70">
                  <c:v>115.02809039309371</c:v>
                </c:pt>
                <c:pt idx="71">
                  <c:v>114.08864722049502</c:v>
                </c:pt>
                <c:pt idx="72">
                  <c:v>119.76583030559902</c:v>
                </c:pt>
                <c:pt idx="73">
                  <c:v>120.72941854483445</c:v>
                </c:pt>
                <c:pt idx="74">
                  <c:v>117.98490959767445</c:v>
                </c:pt>
                <c:pt idx="75">
                  <c:v>118.99258471018352</c:v>
                </c:pt>
                <c:pt idx="76">
                  <c:v>121.21052664679274</c:v>
                </c:pt>
                <c:pt idx="77">
                  <c:v>118.61828919740455</c:v>
                </c:pt>
                <c:pt idx="78">
                  <c:v>122.98920048232097</c:v>
                </c:pt>
                <c:pt idx="79">
                  <c:v>122.54567319217773</c:v>
                </c:pt>
                <c:pt idx="80">
                  <c:v>118.98526635124398</c:v>
                </c:pt>
                <c:pt idx="81">
                  <c:v>107.71248417799529</c:v>
                </c:pt>
                <c:pt idx="82">
                  <c:v>111.95060240345755</c:v>
                </c:pt>
                <c:pt idx="83">
                  <c:v>115.90138780953905</c:v>
                </c:pt>
                <c:pt idx="84">
                  <c:v>114.03986802398224</c:v>
                </c:pt>
                <c:pt idx="85">
                  <c:v>118.27673036352168</c:v>
                </c:pt>
                <c:pt idx="86">
                  <c:v>118.10437138112805</c:v>
                </c:pt>
                <c:pt idx="87">
                  <c:v>115.50491705851243</c:v>
                </c:pt>
                <c:pt idx="88">
                  <c:v>115.52299339634654</c:v>
                </c:pt>
                <c:pt idx="89">
                  <c:v>120.33354517027419</c:v>
                </c:pt>
                <c:pt idx="90">
                  <c:v>123.16693751872283</c:v>
                </c:pt>
                <c:pt idx="91">
                  <c:v>121.48716651085277</c:v>
                </c:pt>
                <c:pt idx="92">
                  <c:v>119.9140186290393</c:v>
                </c:pt>
                <c:pt idx="93">
                  <c:v>114.41674484948427</c:v>
                </c:pt>
                <c:pt idx="94">
                  <c:v>112.38867402158051</c:v>
                </c:pt>
                <c:pt idx="95">
                  <c:v>113.34707183345989</c:v>
                </c:pt>
                <c:pt idx="96">
                  <c:v>110.75438504351628</c:v>
                </c:pt>
                <c:pt idx="97">
                  <c:v>103.96376514685312</c:v>
                </c:pt>
                <c:pt idx="98">
                  <c:v>103.15827861542127</c:v>
                </c:pt>
                <c:pt idx="99">
                  <c:v>100.99162694070276</c:v>
                </c:pt>
                <c:pt idx="100">
                  <c:v>105.60510892070177</c:v>
                </c:pt>
                <c:pt idx="101">
                  <c:v>103.39149933435138</c:v>
                </c:pt>
                <c:pt idx="102">
                  <c:v>105.31293520644839</c:v>
                </c:pt>
                <c:pt idx="103">
                  <c:v>108.04247222588853</c:v>
                </c:pt>
                <c:pt idx="104">
                  <c:v>109.38135986508065</c:v>
                </c:pt>
                <c:pt idx="105">
                  <c:v>110.60884424423789</c:v>
                </c:pt>
                <c:pt idx="106">
                  <c:v>103.52474613247999</c:v>
                </c:pt>
                <c:pt idx="107">
                  <c:v>105.79640400780806</c:v>
                </c:pt>
                <c:pt idx="108">
                  <c:v>99.934146115497313</c:v>
                </c:pt>
                <c:pt idx="109">
                  <c:v>97.145589040854063</c:v>
                </c:pt>
                <c:pt idx="110">
                  <c:v>100.32636087724265</c:v>
                </c:pt>
                <c:pt idx="111">
                  <c:v>94.634862145958166</c:v>
                </c:pt>
                <c:pt idx="112">
                  <c:v>94.679373251007917</c:v>
                </c:pt>
                <c:pt idx="113">
                  <c:v>101.65626143446474</c:v>
                </c:pt>
                <c:pt idx="114">
                  <c:v>102.02514113640704</c:v>
                </c:pt>
                <c:pt idx="115">
                  <c:v>104.08484841335972</c:v>
                </c:pt>
                <c:pt idx="116">
                  <c:v>103.64620098728054</c:v>
                </c:pt>
                <c:pt idx="117">
                  <c:v>107.836464407493</c:v>
                </c:pt>
                <c:pt idx="118">
                  <c:v>109.60936190413986</c:v>
                </c:pt>
                <c:pt idx="119">
                  <c:v>111.92002200737603</c:v>
                </c:pt>
                <c:pt idx="120">
                  <c:v>117.08821249830523</c:v>
                </c:pt>
                <c:pt idx="121">
                  <c:v>120.17936762110503</c:v>
                </c:pt>
                <c:pt idx="122">
                  <c:v>116.47259768272697</c:v>
                </c:pt>
                <c:pt idx="123">
                  <c:v>111.10268361641154</c:v>
                </c:pt>
                <c:pt idx="124">
                  <c:v>108.18923486329975</c:v>
                </c:pt>
                <c:pt idx="125">
                  <c:v>115.21429416727445</c:v>
                </c:pt>
                <c:pt idx="126">
                  <c:v>121.07541445711072</c:v>
                </c:pt>
                <c:pt idx="127">
                  <c:v>119.13448820460079</c:v>
                </c:pt>
                <c:pt idx="128">
                  <c:v>119.94963596063249</c:v>
                </c:pt>
                <c:pt idx="129">
                  <c:v>121.37599189702924</c:v>
                </c:pt>
                <c:pt idx="130">
                  <c:v>118.64628374870462</c:v>
                </c:pt>
                <c:pt idx="131">
                  <c:v>120.59686814940292</c:v>
                </c:pt>
                <c:pt idx="132">
                  <c:v>116.94925843655898</c:v>
                </c:pt>
                <c:pt idx="133">
                  <c:v>121.52214115529064</c:v>
                </c:pt>
                <c:pt idx="134">
                  <c:v>122.57838508894056</c:v>
                </c:pt>
                <c:pt idx="135">
                  <c:v>125.5901434432328</c:v>
                </c:pt>
                <c:pt idx="136">
                  <c:v>120.79862980041682</c:v>
                </c:pt>
                <c:pt idx="137">
                  <c:v>121.54195258286127</c:v>
                </c:pt>
                <c:pt idx="138">
                  <c:v>121.01582564918175</c:v>
                </c:pt>
                <c:pt idx="139">
                  <c:v>123.20311185138259</c:v>
                </c:pt>
                <c:pt idx="140">
                  <c:v>125.74731502959185</c:v>
                </c:pt>
                <c:pt idx="141">
                  <c:v>124.8288964376857</c:v>
                </c:pt>
                <c:pt idx="142">
                  <c:v>125.09153103194255</c:v>
                </c:pt>
                <c:pt idx="143">
                  <c:v>128.10015315783664</c:v>
                </c:pt>
                <c:pt idx="144">
                  <c:v>132.79557276167697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B-4207-A681-B27D1CBB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92064"/>
        <c:axId val="972991104"/>
      </c:lineChart>
      <c:catAx>
        <c:axId val="9729920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2991104"/>
        <c:crosses val="autoZero"/>
        <c:auto val="1"/>
        <c:lblAlgn val="ctr"/>
        <c:lblOffset val="100"/>
        <c:noMultiLvlLbl val="0"/>
      </c:catAx>
      <c:valAx>
        <c:axId val="972991104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29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akes Grotesk" panose="00000400000000000000" pitchFamily="2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Oakes Grotesk" panose="00000400000000000000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Fondo2!$P$163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Fondo2!$P$164:$P$308</c:f>
              <c:numCache>
                <c:formatCode>General</c:formatCode>
                <c:ptCount val="145"/>
                <c:pt idx="0">
                  <c:v>100</c:v>
                </c:pt>
                <c:pt idx="1">
                  <c:v>99.741838305790679</c:v>
                </c:pt>
                <c:pt idx="2">
                  <c:v>98.546172796945015</c:v>
                </c:pt>
                <c:pt idx="3">
                  <c:v>101.71409192432596</c:v>
                </c:pt>
                <c:pt idx="4">
                  <c:v>104.32889278470462</c:v>
                </c:pt>
                <c:pt idx="5">
                  <c:v>102.90442545646629</c:v>
                </c:pt>
                <c:pt idx="6">
                  <c:v>103.68706152391839</c:v>
                </c:pt>
                <c:pt idx="7">
                  <c:v>101.00796795906054</c:v>
                </c:pt>
                <c:pt idx="8">
                  <c:v>103.21033710362788</c:v>
                </c:pt>
                <c:pt idx="9">
                  <c:v>103.05284174291954</c:v>
                </c:pt>
                <c:pt idx="10">
                  <c:v>104.6960494022134</c:v>
                </c:pt>
                <c:pt idx="11">
                  <c:v>106.90609002868432</c:v>
                </c:pt>
                <c:pt idx="12">
                  <c:v>107.53539777338206</c:v>
                </c:pt>
                <c:pt idx="13">
                  <c:v>107.60181646410807</c:v>
                </c:pt>
                <c:pt idx="14">
                  <c:v>107.56700742987233</c:v>
                </c:pt>
                <c:pt idx="15">
                  <c:v>104.90964857795768</c:v>
                </c:pt>
                <c:pt idx="16">
                  <c:v>105.16912638695858</c:v>
                </c:pt>
                <c:pt idx="17">
                  <c:v>105.81040921569058</c:v>
                </c:pt>
                <c:pt idx="18">
                  <c:v>103.69637392849049</c:v>
                </c:pt>
                <c:pt idx="19">
                  <c:v>103.22394794474198</c:v>
                </c:pt>
                <c:pt idx="20">
                  <c:v>104.47328534865966</c:v>
                </c:pt>
                <c:pt idx="21">
                  <c:v>103.90453284383135</c:v>
                </c:pt>
                <c:pt idx="22">
                  <c:v>104.42753369326367</c:v>
                </c:pt>
                <c:pt idx="23">
                  <c:v>104.11702097819474</c:v>
                </c:pt>
                <c:pt idx="24">
                  <c:v>102.37026587115643</c:v>
                </c:pt>
                <c:pt idx="25">
                  <c:v>102.30947741171936</c:v>
                </c:pt>
                <c:pt idx="26">
                  <c:v>97.150669027454171</c:v>
                </c:pt>
                <c:pt idx="27">
                  <c:v>95.470517634631435</c:v>
                </c:pt>
                <c:pt idx="28">
                  <c:v>98.350697253431463</c:v>
                </c:pt>
                <c:pt idx="29">
                  <c:v>98.036930530435683</c:v>
                </c:pt>
                <c:pt idx="30">
                  <c:v>95.990898424506383</c:v>
                </c:pt>
                <c:pt idx="31">
                  <c:v>92.981304829367559</c:v>
                </c:pt>
                <c:pt idx="32">
                  <c:v>92.963682443431338</c:v>
                </c:pt>
                <c:pt idx="33">
                  <c:v>98.831361052005803</c:v>
                </c:pt>
                <c:pt idx="34">
                  <c:v>102.33896079830923</c:v>
                </c:pt>
                <c:pt idx="35">
                  <c:v>101.4326090642392</c:v>
                </c:pt>
                <c:pt idx="36">
                  <c:v>102.65785192359237</c:v>
                </c:pt>
                <c:pt idx="37">
                  <c:v>105.22776196602018</c:v>
                </c:pt>
                <c:pt idx="38">
                  <c:v>105.92181125659955</c:v>
                </c:pt>
                <c:pt idx="39">
                  <c:v>106.09089034852065</c:v>
                </c:pt>
                <c:pt idx="40">
                  <c:v>106.83022833301261</c:v>
                </c:pt>
                <c:pt idx="41">
                  <c:v>104.61450728040465</c:v>
                </c:pt>
                <c:pt idx="42">
                  <c:v>106.52883670986309</c:v>
                </c:pt>
                <c:pt idx="43">
                  <c:v>109.31664545426115</c:v>
                </c:pt>
                <c:pt idx="44">
                  <c:v>111.17384792894089</c:v>
                </c:pt>
                <c:pt idx="45">
                  <c:v>113.0116163402713</c:v>
                </c:pt>
                <c:pt idx="46">
                  <c:v>114.21808274989445</c:v>
                </c:pt>
                <c:pt idx="47">
                  <c:v>115.82260385549272</c:v>
                </c:pt>
                <c:pt idx="48">
                  <c:v>116.67325687976282</c:v>
                </c:pt>
                <c:pt idx="49">
                  <c:v>118.36018184762825</c:v>
                </c:pt>
                <c:pt idx="50">
                  <c:v>119.23937563397094</c:v>
                </c:pt>
                <c:pt idx="51">
                  <c:v>121.1549186865853</c:v>
                </c:pt>
                <c:pt idx="52">
                  <c:v>123.78701531792966</c:v>
                </c:pt>
                <c:pt idx="53">
                  <c:v>124.95615953580653</c:v>
                </c:pt>
                <c:pt idx="54">
                  <c:v>125.30739951614866</c:v>
                </c:pt>
                <c:pt idx="55">
                  <c:v>130.80150140503156</c:v>
                </c:pt>
                <c:pt idx="56">
                  <c:v>127.78882714131107</c:v>
                </c:pt>
                <c:pt idx="57">
                  <c:v>127.12780868904346</c:v>
                </c:pt>
                <c:pt idx="58">
                  <c:v>126.30888874729523</c:v>
                </c:pt>
                <c:pt idx="59">
                  <c:v>124.0108678067828</c:v>
                </c:pt>
                <c:pt idx="60">
                  <c:v>122.8163484275485</c:v>
                </c:pt>
                <c:pt idx="61">
                  <c:v>124.81172110436115</c:v>
                </c:pt>
                <c:pt idx="62">
                  <c:v>123.88813720297445</c:v>
                </c:pt>
                <c:pt idx="63">
                  <c:v>123.10335786979087</c:v>
                </c:pt>
                <c:pt idx="64">
                  <c:v>115.93401680037849</c:v>
                </c:pt>
                <c:pt idx="65">
                  <c:v>117.22095720728397</c:v>
                </c:pt>
                <c:pt idx="66">
                  <c:v>114.56874460327066</c:v>
                </c:pt>
                <c:pt idx="67">
                  <c:v>120.07920941144924</c:v>
                </c:pt>
                <c:pt idx="68">
                  <c:v>122.35011471516454</c:v>
                </c:pt>
                <c:pt idx="69">
                  <c:v>123.47741516306012</c:v>
                </c:pt>
                <c:pt idx="70">
                  <c:v>126.23982516799974</c:v>
                </c:pt>
                <c:pt idx="71">
                  <c:v>123.07576521955021</c:v>
                </c:pt>
                <c:pt idx="72">
                  <c:v>129.3582829981064</c:v>
                </c:pt>
                <c:pt idx="73">
                  <c:v>130.02623191420199</c:v>
                </c:pt>
                <c:pt idx="74">
                  <c:v>125.96216175001045</c:v>
                </c:pt>
                <c:pt idx="75">
                  <c:v>128.13171654392889</c:v>
                </c:pt>
                <c:pt idx="76">
                  <c:v>130.86513123205464</c:v>
                </c:pt>
                <c:pt idx="77">
                  <c:v>129.55540271326862</c:v>
                </c:pt>
                <c:pt idx="78">
                  <c:v>134.2363934962948</c:v>
                </c:pt>
                <c:pt idx="79">
                  <c:v>133.7252808082122</c:v>
                </c:pt>
                <c:pt idx="80">
                  <c:v>127.90295210314736</c:v>
                </c:pt>
                <c:pt idx="81">
                  <c:v>113.60046949639519</c:v>
                </c:pt>
                <c:pt idx="82">
                  <c:v>119.44880359170655</c:v>
                </c:pt>
                <c:pt idx="83">
                  <c:v>123.90675706901193</c:v>
                </c:pt>
                <c:pt idx="84">
                  <c:v>124.04371572152732</c:v>
                </c:pt>
                <c:pt idx="85">
                  <c:v>129.32351375216928</c:v>
                </c:pt>
                <c:pt idx="86">
                  <c:v>130.70375694878814</c:v>
                </c:pt>
                <c:pt idx="87">
                  <c:v>128.08157018969257</c:v>
                </c:pt>
                <c:pt idx="88">
                  <c:v>127.50417788332346</c:v>
                </c:pt>
                <c:pt idx="89">
                  <c:v>136.23568958539568</c:v>
                </c:pt>
                <c:pt idx="90">
                  <c:v>141.20178584026453</c:v>
                </c:pt>
                <c:pt idx="91">
                  <c:v>142.0531917178867</c:v>
                </c:pt>
                <c:pt idx="92">
                  <c:v>142.90242872483563</c:v>
                </c:pt>
                <c:pt idx="93">
                  <c:v>135.30465201778841</c:v>
                </c:pt>
                <c:pt idx="94">
                  <c:v>133.52325148678761</c:v>
                </c:pt>
                <c:pt idx="95">
                  <c:v>135.51140034313499</c:v>
                </c:pt>
                <c:pt idx="96">
                  <c:v>131.66487580409805</c:v>
                </c:pt>
                <c:pt idx="97">
                  <c:v>123.9743117224637</c:v>
                </c:pt>
                <c:pt idx="98">
                  <c:v>122.54136424029689</c:v>
                </c:pt>
                <c:pt idx="99">
                  <c:v>120.58532563105854</c:v>
                </c:pt>
                <c:pt idx="100">
                  <c:v>127.21782857199335</c:v>
                </c:pt>
                <c:pt idx="101">
                  <c:v>125.95364407316858</c:v>
                </c:pt>
                <c:pt idx="102">
                  <c:v>127.64175946346926</c:v>
                </c:pt>
                <c:pt idx="103">
                  <c:v>131.12028076039024</c:v>
                </c:pt>
                <c:pt idx="104">
                  <c:v>135.22519445933111</c:v>
                </c:pt>
                <c:pt idx="105">
                  <c:v>139.42681234586777</c:v>
                </c:pt>
                <c:pt idx="106">
                  <c:v>130.79053618856983</c:v>
                </c:pt>
                <c:pt idx="107">
                  <c:v>132.03433769357719</c:v>
                </c:pt>
                <c:pt idx="108">
                  <c:v>122.01349326191357</c:v>
                </c:pt>
                <c:pt idx="109">
                  <c:v>120.1735095696807</c:v>
                </c:pt>
                <c:pt idx="110">
                  <c:v>121.58085459962943</c:v>
                </c:pt>
                <c:pt idx="111">
                  <c:v>116.57748498984701</c:v>
                </c:pt>
                <c:pt idx="112">
                  <c:v>120.11803376679978</c:v>
                </c:pt>
                <c:pt idx="113">
                  <c:v>126.17659846146701</c:v>
                </c:pt>
                <c:pt idx="114">
                  <c:v>124.29808901664109</c:v>
                </c:pt>
                <c:pt idx="115">
                  <c:v>126.34608025655389</c:v>
                </c:pt>
                <c:pt idx="116">
                  <c:v>124.87677306385666</c:v>
                </c:pt>
                <c:pt idx="117">
                  <c:v>127.91548482421165</c:v>
                </c:pt>
                <c:pt idx="118">
                  <c:v>128.96055536614332</c:v>
                </c:pt>
                <c:pt idx="119">
                  <c:v>129.6276767608897</c:v>
                </c:pt>
                <c:pt idx="120">
                  <c:v>134.64214387736754</c:v>
                </c:pt>
                <c:pt idx="121">
                  <c:v>138.0993363738998</c:v>
                </c:pt>
                <c:pt idx="122">
                  <c:v>135.74661609650002</c:v>
                </c:pt>
                <c:pt idx="123">
                  <c:v>130.50938495369107</c:v>
                </c:pt>
                <c:pt idx="124">
                  <c:v>127.3746527615392</c:v>
                </c:pt>
                <c:pt idx="125">
                  <c:v>133.35656840080568</c:v>
                </c:pt>
                <c:pt idx="126">
                  <c:v>140.72398388796552</c:v>
                </c:pt>
                <c:pt idx="127">
                  <c:v>139.27089361208212</c:v>
                </c:pt>
                <c:pt idx="128">
                  <c:v>141.30690213776631</c:v>
                </c:pt>
                <c:pt idx="129">
                  <c:v>141.94194613160053</c:v>
                </c:pt>
                <c:pt idx="130">
                  <c:v>139.59747826290203</c:v>
                </c:pt>
                <c:pt idx="131">
                  <c:v>142.76003705992616</c:v>
                </c:pt>
                <c:pt idx="132">
                  <c:v>139.83994669383711</c:v>
                </c:pt>
                <c:pt idx="133">
                  <c:v>143.01044390817634</c:v>
                </c:pt>
                <c:pt idx="134">
                  <c:v>142.89302985849577</c:v>
                </c:pt>
                <c:pt idx="135">
                  <c:v>146.57486249866761</c:v>
                </c:pt>
                <c:pt idx="136">
                  <c:v>143.73750314009354</c:v>
                </c:pt>
                <c:pt idx="137">
                  <c:v>144.44868031396615</c:v>
                </c:pt>
                <c:pt idx="138">
                  <c:v>144.12277178503842</c:v>
                </c:pt>
                <c:pt idx="139">
                  <c:v>146.14199421330346</c:v>
                </c:pt>
                <c:pt idx="140">
                  <c:v>146.61019750529107</c:v>
                </c:pt>
                <c:pt idx="141">
                  <c:v>146.16770229522464</c:v>
                </c:pt>
                <c:pt idx="142">
                  <c:v>146.61110525213604</c:v>
                </c:pt>
                <c:pt idx="143">
                  <c:v>150.46444973376151</c:v>
                </c:pt>
                <c:pt idx="144">
                  <c:v>157.54676406398605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6FB-89CC-00D376F9C5EE}"/>
            </c:ext>
          </c:extLst>
        </c:ser>
        <c:ser>
          <c:idx val="1"/>
          <c:order val="1"/>
          <c:tx>
            <c:strRef>
              <c:f>Fondo2!$Q$163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Fondo2!$Q$164:$Q$308</c:f>
              <c:numCache>
                <c:formatCode>General</c:formatCode>
                <c:ptCount val="145"/>
                <c:pt idx="0">
                  <c:v>100</c:v>
                </c:pt>
                <c:pt idx="1">
                  <c:v>100.97448527730559</c:v>
                </c:pt>
                <c:pt idx="2">
                  <c:v>99.240655806417209</c:v>
                </c:pt>
                <c:pt idx="3">
                  <c:v>101.43993352666473</c:v>
                </c:pt>
                <c:pt idx="4">
                  <c:v>104.34337624746273</c:v>
                </c:pt>
                <c:pt idx="5">
                  <c:v>102.08914635324061</c:v>
                </c:pt>
                <c:pt idx="6">
                  <c:v>103.3285612171633</c:v>
                </c:pt>
                <c:pt idx="7">
                  <c:v>100.7875992171964</c:v>
                </c:pt>
                <c:pt idx="8">
                  <c:v>102.76419473216697</c:v>
                </c:pt>
                <c:pt idx="9">
                  <c:v>102.91638152122877</c:v>
                </c:pt>
                <c:pt idx="10">
                  <c:v>104.44506282100321</c:v>
                </c:pt>
                <c:pt idx="11">
                  <c:v>106.66009681440948</c:v>
                </c:pt>
                <c:pt idx="12">
                  <c:v>107.47708033848389</c:v>
                </c:pt>
                <c:pt idx="13">
                  <c:v>107.23494543550349</c:v>
                </c:pt>
                <c:pt idx="14">
                  <c:v>107.69373971843437</c:v>
                </c:pt>
                <c:pt idx="15">
                  <c:v>104.95286688343647</c:v>
                </c:pt>
                <c:pt idx="16">
                  <c:v>105.14378077209558</c:v>
                </c:pt>
                <c:pt idx="17">
                  <c:v>105.64537161001931</c:v>
                </c:pt>
                <c:pt idx="18">
                  <c:v>103.59642722005641</c:v>
                </c:pt>
                <c:pt idx="19">
                  <c:v>102.76858145933191</c:v>
                </c:pt>
                <c:pt idx="20">
                  <c:v>103.42120593971501</c:v>
                </c:pt>
                <c:pt idx="21">
                  <c:v>102.41665376253009</c:v>
                </c:pt>
                <c:pt idx="22">
                  <c:v>103.00525158113491</c:v>
                </c:pt>
                <c:pt idx="23">
                  <c:v>102.844751347391</c:v>
                </c:pt>
                <c:pt idx="24">
                  <c:v>101.38059664670794</c:v>
                </c:pt>
                <c:pt idx="25">
                  <c:v>101.1353568390961</c:v>
                </c:pt>
                <c:pt idx="26">
                  <c:v>95.665097215649439</c:v>
                </c:pt>
                <c:pt idx="27">
                  <c:v>94.356318843796345</c:v>
                </c:pt>
                <c:pt idx="28">
                  <c:v>97.060644122153235</c:v>
                </c:pt>
                <c:pt idx="29">
                  <c:v>96.575736142815188</c:v>
                </c:pt>
                <c:pt idx="30">
                  <c:v>94.266906037761444</c:v>
                </c:pt>
                <c:pt idx="31">
                  <c:v>91.198918469692771</c:v>
                </c:pt>
                <c:pt idx="32">
                  <c:v>91.073654509998434</c:v>
                </c:pt>
                <c:pt idx="33">
                  <c:v>97.089636042747856</c:v>
                </c:pt>
                <c:pt idx="34">
                  <c:v>100.75259262921929</c:v>
                </c:pt>
                <c:pt idx="35">
                  <c:v>99.886210580979409</c:v>
                </c:pt>
                <c:pt idx="36">
                  <c:v>101.14041979016902</c:v>
                </c:pt>
                <c:pt idx="37">
                  <c:v>103.0151205589185</c:v>
                </c:pt>
                <c:pt idx="38">
                  <c:v>103.71978777063184</c:v>
                </c:pt>
                <c:pt idx="39">
                  <c:v>103.76139361065073</c:v>
                </c:pt>
                <c:pt idx="40">
                  <c:v>104.63770601832722</c:v>
                </c:pt>
                <c:pt idx="41">
                  <c:v>102.65233991632734</c:v>
                </c:pt>
                <c:pt idx="42">
                  <c:v>104.82841156231818</c:v>
                </c:pt>
                <c:pt idx="43">
                  <c:v>107.20490966658713</c:v>
                </c:pt>
                <c:pt idx="44">
                  <c:v>108.5366061525847</c:v>
                </c:pt>
                <c:pt idx="45">
                  <c:v>110.63866644035646</c:v>
                </c:pt>
                <c:pt idx="46">
                  <c:v>111.83836210489577</c:v>
                </c:pt>
                <c:pt idx="47">
                  <c:v>112.84096101159531</c:v>
                </c:pt>
                <c:pt idx="48">
                  <c:v>113.88087122264317</c:v>
                </c:pt>
                <c:pt idx="49">
                  <c:v>115.49810621918786</c:v>
                </c:pt>
                <c:pt idx="50">
                  <c:v>116.28323566010074</c:v>
                </c:pt>
                <c:pt idx="51">
                  <c:v>118.3367057675205</c:v>
                </c:pt>
                <c:pt idx="52">
                  <c:v>120.93726153689259</c:v>
                </c:pt>
                <c:pt idx="53">
                  <c:v>121.72585406162266</c:v>
                </c:pt>
                <c:pt idx="54">
                  <c:v>122.26714547828578</c:v>
                </c:pt>
                <c:pt idx="55">
                  <c:v>126.93666149113319</c:v>
                </c:pt>
                <c:pt idx="56">
                  <c:v>123.49449747152066</c:v>
                </c:pt>
                <c:pt idx="57">
                  <c:v>123.00031412448392</c:v>
                </c:pt>
                <c:pt idx="58">
                  <c:v>122.93385619350289</c:v>
                </c:pt>
                <c:pt idx="59">
                  <c:v>120.56379502381982</c:v>
                </c:pt>
                <c:pt idx="60">
                  <c:v>118.91727099593739</c:v>
                </c:pt>
                <c:pt idx="61">
                  <c:v>121.80582147121197</c:v>
                </c:pt>
                <c:pt idx="62">
                  <c:v>120.88158603091443</c:v>
                </c:pt>
                <c:pt idx="63">
                  <c:v>119.98958217943543</c:v>
                </c:pt>
                <c:pt idx="64">
                  <c:v>113.9043912424345</c:v>
                </c:pt>
                <c:pt idx="65">
                  <c:v>115.97776761008318</c:v>
                </c:pt>
                <c:pt idx="66">
                  <c:v>113.30903097436261</c:v>
                </c:pt>
                <c:pt idx="67">
                  <c:v>118.18933207456</c:v>
                </c:pt>
                <c:pt idx="68">
                  <c:v>119.97020364510443</c:v>
                </c:pt>
                <c:pt idx="69">
                  <c:v>121.19286568697912</c:v>
                </c:pt>
                <c:pt idx="70">
                  <c:v>122.81658867059899</c:v>
                </c:pt>
                <c:pt idx="71">
                  <c:v>119.63944438566725</c:v>
                </c:pt>
                <c:pt idx="72">
                  <c:v>124.93847478058257</c:v>
                </c:pt>
                <c:pt idx="73">
                  <c:v>125.29198149390321</c:v>
                </c:pt>
                <c:pt idx="74">
                  <c:v>121.86972388207244</c:v>
                </c:pt>
                <c:pt idx="75">
                  <c:v>123.72989970279797</c:v>
                </c:pt>
                <c:pt idx="76">
                  <c:v>126.38408388049946</c:v>
                </c:pt>
                <c:pt idx="77">
                  <c:v>124.96482375623678</c:v>
                </c:pt>
                <c:pt idx="78">
                  <c:v>129.4445242597719</c:v>
                </c:pt>
                <c:pt idx="79">
                  <c:v>127.74541349553274</c:v>
                </c:pt>
                <c:pt idx="80">
                  <c:v>122.36434715522762</c:v>
                </c:pt>
                <c:pt idx="81">
                  <c:v>109.55876084544613</c:v>
                </c:pt>
                <c:pt idx="82">
                  <c:v>114.37676205247857</c:v>
                </c:pt>
                <c:pt idx="83">
                  <c:v>116.78528175569758</c:v>
                </c:pt>
                <c:pt idx="84">
                  <c:v>116.39973085010361</c:v>
                </c:pt>
                <c:pt idx="85">
                  <c:v>120.49064358507653</c:v>
                </c:pt>
                <c:pt idx="86">
                  <c:v>122.22758133036515</c:v>
                </c:pt>
                <c:pt idx="87">
                  <c:v>119.56745543697228</c:v>
                </c:pt>
                <c:pt idx="88">
                  <c:v>118.79430895289701</c:v>
                </c:pt>
                <c:pt idx="89">
                  <c:v>126.33908789784691</c:v>
                </c:pt>
                <c:pt idx="90">
                  <c:v>130.30632567489428</c:v>
                </c:pt>
                <c:pt idx="91">
                  <c:v>130.05751450297575</c:v>
                </c:pt>
                <c:pt idx="92">
                  <c:v>130.82934431562458</c:v>
                </c:pt>
                <c:pt idx="93">
                  <c:v>125.6094849505817</c:v>
                </c:pt>
                <c:pt idx="94">
                  <c:v>124.20132129450455</c:v>
                </c:pt>
                <c:pt idx="95">
                  <c:v>128.3432986254995</c:v>
                </c:pt>
                <c:pt idx="96">
                  <c:v>124.93719115946963</c:v>
                </c:pt>
                <c:pt idx="97">
                  <c:v>118.18552900807406</c:v>
                </c:pt>
                <c:pt idx="98">
                  <c:v>118.28800543777942</c:v>
                </c:pt>
                <c:pt idx="99">
                  <c:v>116.74818750774017</c:v>
                </c:pt>
                <c:pt idx="100">
                  <c:v>124.16825015655783</c:v>
                </c:pt>
                <c:pt idx="101">
                  <c:v>122.31232634832418</c:v>
                </c:pt>
                <c:pt idx="102">
                  <c:v>124.65441609077293</c:v>
                </c:pt>
                <c:pt idx="103">
                  <c:v>126.95385379486338</c:v>
                </c:pt>
                <c:pt idx="104">
                  <c:v>129.90101117981678</c:v>
                </c:pt>
                <c:pt idx="105">
                  <c:v>131.5677343675957</c:v>
                </c:pt>
                <c:pt idx="106">
                  <c:v>123.44608532860406</c:v>
                </c:pt>
                <c:pt idx="107">
                  <c:v>124.69812966219287</c:v>
                </c:pt>
                <c:pt idx="108">
                  <c:v>118.40827515379426</c:v>
                </c:pt>
                <c:pt idx="109">
                  <c:v>117.09318540634841</c:v>
                </c:pt>
                <c:pt idx="110">
                  <c:v>117.76060344761606</c:v>
                </c:pt>
                <c:pt idx="111">
                  <c:v>112.80443164358279</c:v>
                </c:pt>
                <c:pt idx="112">
                  <c:v>115.03471254061567</c:v>
                </c:pt>
                <c:pt idx="113">
                  <c:v>122.29508299801653</c:v>
                </c:pt>
                <c:pt idx="114">
                  <c:v>120.55687749037857</c:v>
                </c:pt>
                <c:pt idx="115">
                  <c:v>122.54690155491079</c:v>
                </c:pt>
                <c:pt idx="116">
                  <c:v>122.21653452158048</c:v>
                </c:pt>
                <c:pt idx="117">
                  <c:v>125.03807632128009</c:v>
                </c:pt>
                <c:pt idx="118">
                  <c:v>126.18442415105518</c:v>
                </c:pt>
                <c:pt idx="119">
                  <c:v>127.23783350398119</c:v>
                </c:pt>
                <c:pt idx="120">
                  <c:v>131.00562061131376</c:v>
                </c:pt>
                <c:pt idx="121">
                  <c:v>133.64245688432646</c:v>
                </c:pt>
                <c:pt idx="122">
                  <c:v>131.15056413371639</c:v>
                </c:pt>
                <c:pt idx="123">
                  <c:v>126.38326320584494</c:v>
                </c:pt>
                <c:pt idx="124">
                  <c:v>123.32528591251295</c:v>
                </c:pt>
                <c:pt idx="125">
                  <c:v>128.50094144644046</c:v>
                </c:pt>
                <c:pt idx="126">
                  <c:v>134.13655530310629</c:v>
                </c:pt>
                <c:pt idx="127">
                  <c:v>132.49584020688354</c:v>
                </c:pt>
                <c:pt idx="128">
                  <c:v>134.59669743205035</c:v>
                </c:pt>
                <c:pt idx="129">
                  <c:v>135.51220225248167</c:v>
                </c:pt>
                <c:pt idx="130">
                  <c:v>132.35951577478986</c:v>
                </c:pt>
                <c:pt idx="131">
                  <c:v>135.22461888721796</c:v>
                </c:pt>
                <c:pt idx="132">
                  <c:v>132.80294083317523</c:v>
                </c:pt>
                <c:pt idx="133">
                  <c:v>136.69687740228323</c:v>
                </c:pt>
                <c:pt idx="134">
                  <c:v>137.12983394678531</c:v>
                </c:pt>
                <c:pt idx="135">
                  <c:v>140.23032659313986</c:v>
                </c:pt>
                <c:pt idx="136">
                  <c:v>136.83868922280507</c:v>
                </c:pt>
                <c:pt idx="137">
                  <c:v>137.90361484214682</c:v>
                </c:pt>
                <c:pt idx="138">
                  <c:v>137.62848546862929</c:v>
                </c:pt>
                <c:pt idx="139">
                  <c:v>139.46984983714086</c:v>
                </c:pt>
                <c:pt idx="140">
                  <c:v>139.23021433548047</c:v>
                </c:pt>
                <c:pt idx="141">
                  <c:v>138.45342476445077</c:v>
                </c:pt>
                <c:pt idx="142">
                  <c:v>136.09972944673046</c:v>
                </c:pt>
                <c:pt idx="143">
                  <c:v>135.22496204975681</c:v>
                </c:pt>
                <c:pt idx="144">
                  <c:v>146.95604877765081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B-46FB-89CC-00D376F9C5EE}"/>
            </c:ext>
          </c:extLst>
        </c:ser>
        <c:ser>
          <c:idx val="2"/>
          <c:order val="2"/>
          <c:tx>
            <c:strRef>
              <c:f>Fondo2!$R$163</c:f>
              <c:strCache>
                <c:ptCount val="1"/>
                <c:pt idx="0">
                  <c:v>Prima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Fondo2!$R$164:$R$308</c:f>
              <c:numCache>
                <c:formatCode>General</c:formatCode>
                <c:ptCount val="145"/>
                <c:pt idx="0">
                  <c:v>100</c:v>
                </c:pt>
                <c:pt idx="1">
                  <c:v>100.49239474329869</c:v>
                </c:pt>
                <c:pt idx="2">
                  <c:v>98.383233448712588</c:v>
                </c:pt>
                <c:pt idx="3">
                  <c:v>101.04339030392964</c:v>
                </c:pt>
                <c:pt idx="4">
                  <c:v>103.72018366333444</c:v>
                </c:pt>
                <c:pt idx="5">
                  <c:v>101.30566127272134</c:v>
                </c:pt>
                <c:pt idx="6">
                  <c:v>102.52933035439094</c:v>
                </c:pt>
                <c:pt idx="7">
                  <c:v>100.20826273975473</c:v>
                </c:pt>
                <c:pt idx="8">
                  <c:v>102.58976852926871</c:v>
                </c:pt>
                <c:pt idx="9">
                  <c:v>102.61859990948477</c:v>
                </c:pt>
                <c:pt idx="10">
                  <c:v>104.18133550588105</c:v>
                </c:pt>
                <c:pt idx="11">
                  <c:v>106.42578887574939</c:v>
                </c:pt>
                <c:pt idx="12">
                  <c:v>107.09768454331565</c:v>
                </c:pt>
                <c:pt idx="13">
                  <c:v>107.09925574049313</c:v>
                </c:pt>
                <c:pt idx="14">
                  <c:v>107.49956599735182</c:v>
                </c:pt>
                <c:pt idx="15">
                  <c:v>104.69851777141348</c:v>
                </c:pt>
                <c:pt idx="16">
                  <c:v>104.69058120838039</c:v>
                </c:pt>
                <c:pt idx="17">
                  <c:v>105.32288976507863</c:v>
                </c:pt>
                <c:pt idx="18">
                  <c:v>102.96998287947092</c:v>
                </c:pt>
                <c:pt idx="19">
                  <c:v>102.0531379141204</c:v>
                </c:pt>
                <c:pt idx="20">
                  <c:v>102.85544367409169</c:v>
                </c:pt>
                <c:pt idx="21">
                  <c:v>101.62813475133444</c:v>
                </c:pt>
                <c:pt idx="22">
                  <c:v>102.08559581808049</c:v>
                </c:pt>
                <c:pt idx="23">
                  <c:v>101.89964995224894</c:v>
                </c:pt>
                <c:pt idx="24">
                  <c:v>100.43024125489247</c:v>
                </c:pt>
                <c:pt idx="25">
                  <c:v>99.811410367479979</c:v>
                </c:pt>
                <c:pt idx="26">
                  <c:v>94.727129558653104</c:v>
                </c:pt>
                <c:pt idx="27">
                  <c:v>93.052404913412261</c:v>
                </c:pt>
                <c:pt idx="28">
                  <c:v>95.883238528250928</c:v>
                </c:pt>
                <c:pt idx="29">
                  <c:v>95.249370562679076</c:v>
                </c:pt>
                <c:pt idx="30">
                  <c:v>92.853981366089243</c:v>
                </c:pt>
                <c:pt idx="31">
                  <c:v>89.428321328637949</c:v>
                </c:pt>
                <c:pt idx="32">
                  <c:v>89.377157779294734</c:v>
                </c:pt>
                <c:pt idx="33">
                  <c:v>96.128845332964701</c:v>
                </c:pt>
                <c:pt idx="34">
                  <c:v>99.76011780763028</c:v>
                </c:pt>
                <c:pt idx="35">
                  <c:v>98.71845197323411</c:v>
                </c:pt>
                <c:pt idx="36">
                  <c:v>99.589854771812881</c:v>
                </c:pt>
                <c:pt idx="37">
                  <c:v>101.3362888830123</c:v>
                </c:pt>
                <c:pt idx="38">
                  <c:v>101.91590868073496</c:v>
                </c:pt>
                <c:pt idx="39">
                  <c:v>102.22634228723645</c:v>
                </c:pt>
                <c:pt idx="40">
                  <c:v>103.06170873698132</c:v>
                </c:pt>
                <c:pt idx="41">
                  <c:v>100.74191067076839</c:v>
                </c:pt>
                <c:pt idx="42">
                  <c:v>102.45472901192144</c:v>
                </c:pt>
                <c:pt idx="43">
                  <c:v>104.95714498221281</c:v>
                </c:pt>
                <c:pt idx="44">
                  <c:v>106.174498335336</c:v>
                </c:pt>
                <c:pt idx="45">
                  <c:v>108.01155746120853</c:v>
                </c:pt>
                <c:pt idx="46">
                  <c:v>109.12515550630299</c:v>
                </c:pt>
                <c:pt idx="47">
                  <c:v>110.26915045341036</c:v>
                </c:pt>
                <c:pt idx="48">
                  <c:v>111.36463575753139</c:v>
                </c:pt>
                <c:pt idx="49">
                  <c:v>112.96778839649414</c:v>
                </c:pt>
                <c:pt idx="50">
                  <c:v>113.51787559870736</c:v>
                </c:pt>
                <c:pt idx="51">
                  <c:v>115.38904147355073</c:v>
                </c:pt>
                <c:pt idx="52">
                  <c:v>117.42205802530029</c:v>
                </c:pt>
                <c:pt idx="53">
                  <c:v>118.2772306903822</c:v>
                </c:pt>
                <c:pt idx="54">
                  <c:v>118.9614273894037</c:v>
                </c:pt>
                <c:pt idx="55">
                  <c:v>123.80976294789753</c:v>
                </c:pt>
                <c:pt idx="56">
                  <c:v>120.76528719968016</c:v>
                </c:pt>
                <c:pt idx="57">
                  <c:v>120.16152979012556</c:v>
                </c:pt>
                <c:pt idx="58">
                  <c:v>119.94159318527036</c:v>
                </c:pt>
                <c:pt idx="59">
                  <c:v>117.09494517234567</c:v>
                </c:pt>
                <c:pt idx="60">
                  <c:v>115.76486074286142</c:v>
                </c:pt>
                <c:pt idx="61">
                  <c:v>118.758666620922</c:v>
                </c:pt>
                <c:pt idx="62">
                  <c:v>117.6696577336043</c:v>
                </c:pt>
                <c:pt idx="63">
                  <c:v>117.21563230684423</c:v>
                </c:pt>
                <c:pt idx="64">
                  <c:v>111.04183399243061</c:v>
                </c:pt>
                <c:pt idx="65">
                  <c:v>112.72938950676783</c:v>
                </c:pt>
                <c:pt idx="66">
                  <c:v>110.75660438462894</c:v>
                </c:pt>
                <c:pt idx="67">
                  <c:v>115.67464330584306</c:v>
                </c:pt>
                <c:pt idx="68">
                  <c:v>117.69804449791518</c:v>
                </c:pt>
                <c:pt idx="69">
                  <c:v>118.53922188512382</c:v>
                </c:pt>
                <c:pt idx="70">
                  <c:v>120.29523617304031</c:v>
                </c:pt>
                <c:pt idx="71">
                  <c:v>117.04253101893494</c:v>
                </c:pt>
                <c:pt idx="72">
                  <c:v>122.41219774554196</c:v>
                </c:pt>
                <c:pt idx="73">
                  <c:v>122.94413890170077</c:v>
                </c:pt>
                <c:pt idx="74">
                  <c:v>119.245852237151</c:v>
                </c:pt>
                <c:pt idx="75">
                  <c:v>121.03808909007803</c:v>
                </c:pt>
                <c:pt idx="76">
                  <c:v>123.69648601502924</c:v>
                </c:pt>
                <c:pt idx="77">
                  <c:v>122.15765355615204</c:v>
                </c:pt>
                <c:pt idx="78">
                  <c:v>126.96891097003611</c:v>
                </c:pt>
                <c:pt idx="79">
                  <c:v>125.23392124434706</c:v>
                </c:pt>
                <c:pt idx="80">
                  <c:v>119.48464239698095</c:v>
                </c:pt>
                <c:pt idx="81">
                  <c:v>105.87312355578183</c:v>
                </c:pt>
                <c:pt idx="82">
                  <c:v>111.04146297189114</c:v>
                </c:pt>
                <c:pt idx="83">
                  <c:v>113.9365056271653</c:v>
                </c:pt>
                <c:pt idx="84">
                  <c:v>113.29073738180448</c:v>
                </c:pt>
                <c:pt idx="85">
                  <c:v>117.39360413937396</c:v>
                </c:pt>
                <c:pt idx="86">
                  <c:v>118.16628922761477</c:v>
                </c:pt>
                <c:pt idx="87">
                  <c:v>115.66733323090818</c:v>
                </c:pt>
                <c:pt idx="88">
                  <c:v>115.03008568143456</c:v>
                </c:pt>
                <c:pt idx="89">
                  <c:v>122.34542286250264</c:v>
                </c:pt>
                <c:pt idx="90">
                  <c:v>126.09356577324307</c:v>
                </c:pt>
                <c:pt idx="91">
                  <c:v>126.55833914847356</c:v>
                </c:pt>
                <c:pt idx="92">
                  <c:v>126.7684467703323</c:v>
                </c:pt>
                <c:pt idx="93">
                  <c:v>121.43737947978887</c:v>
                </c:pt>
                <c:pt idx="94">
                  <c:v>119.67203521789361</c:v>
                </c:pt>
                <c:pt idx="95">
                  <c:v>122.27577328265147</c:v>
                </c:pt>
                <c:pt idx="96">
                  <c:v>119.1191803564586</c:v>
                </c:pt>
                <c:pt idx="97">
                  <c:v>113.15938649068489</c:v>
                </c:pt>
                <c:pt idx="98">
                  <c:v>112.20926120711378</c:v>
                </c:pt>
                <c:pt idx="99">
                  <c:v>111.03021500658207</c:v>
                </c:pt>
                <c:pt idx="100">
                  <c:v>117.99415875080989</c:v>
                </c:pt>
                <c:pt idx="101">
                  <c:v>116.49869168176616</c:v>
                </c:pt>
                <c:pt idx="102">
                  <c:v>118.68724999320214</c:v>
                </c:pt>
                <c:pt idx="103">
                  <c:v>121.73194582406211</c:v>
                </c:pt>
                <c:pt idx="104">
                  <c:v>123.74527558492042</c:v>
                </c:pt>
                <c:pt idx="105">
                  <c:v>124.11379505444289</c:v>
                </c:pt>
                <c:pt idx="106">
                  <c:v>115.65843415884277</c:v>
                </c:pt>
                <c:pt idx="107">
                  <c:v>117.55695837644051</c:v>
                </c:pt>
                <c:pt idx="108">
                  <c:v>110.54077721291023</c:v>
                </c:pt>
                <c:pt idx="109">
                  <c:v>108.71912055377625</c:v>
                </c:pt>
                <c:pt idx="110">
                  <c:v>109.99552314605734</c:v>
                </c:pt>
                <c:pt idx="111">
                  <c:v>104.32536062224503</c:v>
                </c:pt>
                <c:pt idx="112">
                  <c:v>106.04208858956579</c:v>
                </c:pt>
                <c:pt idx="113">
                  <c:v>114.47556644743838</c:v>
                </c:pt>
                <c:pt idx="114">
                  <c:v>113.04470058437141</c:v>
                </c:pt>
                <c:pt idx="115">
                  <c:v>115.17178622878036</c:v>
                </c:pt>
                <c:pt idx="116">
                  <c:v>114.66251931087308</c:v>
                </c:pt>
                <c:pt idx="117">
                  <c:v>117.25518722937528</c:v>
                </c:pt>
                <c:pt idx="118">
                  <c:v>119.29692829654186</c:v>
                </c:pt>
                <c:pt idx="119">
                  <c:v>120.10280456311622</c:v>
                </c:pt>
                <c:pt idx="120">
                  <c:v>124.08759782377861</c:v>
                </c:pt>
                <c:pt idx="121">
                  <c:v>126.99454331672425</c:v>
                </c:pt>
                <c:pt idx="122">
                  <c:v>123.90418200469782</c:v>
                </c:pt>
                <c:pt idx="123">
                  <c:v>119.08805633412769</c:v>
                </c:pt>
                <c:pt idx="124">
                  <c:v>116.34059074665849</c:v>
                </c:pt>
                <c:pt idx="125">
                  <c:v>121.49888202551791</c:v>
                </c:pt>
                <c:pt idx="126">
                  <c:v>126.72638442872814</c:v>
                </c:pt>
                <c:pt idx="127">
                  <c:v>125.35791939845313</c:v>
                </c:pt>
                <c:pt idx="128">
                  <c:v>127.43173388766422</c:v>
                </c:pt>
                <c:pt idx="129">
                  <c:v>128.05630601388336</c:v>
                </c:pt>
                <c:pt idx="130">
                  <c:v>125.55001577910598</c:v>
                </c:pt>
                <c:pt idx="131">
                  <c:v>127.64547928124647</c:v>
                </c:pt>
                <c:pt idx="132">
                  <c:v>125.32558673394479</c:v>
                </c:pt>
                <c:pt idx="133">
                  <c:v>128.84373913708615</c:v>
                </c:pt>
                <c:pt idx="134">
                  <c:v>127.51848028998683</c:v>
                </c:pt>
                <c:pt idx="135">
                  <c:v>130.76285907156537</c:v>
                </c:pt>
                <c:pt idx="136">
                  <c:v>127.72257937901233</c:v>
                </c:pt>
                <c:pt idx="137">
                  <c:v>128.9980382727077</c:v>
                </c:pt>
                <c:pt idx="138">
                  <c:v>128.15929638724921</c:v>
                </c:pt>
                <c:pt idx="139">
                  <c:v>127.95031742236228</c:v>
                </c:pt>
                <c:pt idx="140">
                  <c:v>127.81323965319281</c:v>
                </c:pt>
                <c:pt idx="141">
                  <c:v>127.12243367607638</c:v>
                </c:pt>
                <c:pt idx="142">
                  <c:v>125.07141997173825</c:v>
                </c:pt>
                <c:pt idx="143">
                  <c:v>124.06130813756036</c:v>
                </c:pt>
                <c:pt idx="144">
                  <c:v>134.95368435263913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B-46FB-89CC-00D376F9C5EE}"/>
            </c:ext>
          </c:extLst>
        </c:ser>
        <c:ser>
          <c:idx val="3"/>
          <c:order val="3"/>
          <c:tx>
            <c:strRef>
              <c:f>Fondo2!$S$163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Fondo2!$S$164:$S$308</c:f>
              <c:numCache>
                <c:formatCode>General</c:formatCode>
                <c:ptCount val="145"/>
                <c:pt idx="0">
                  <c:v>100</c:v>
                </c:pt>
                <c:pt idx="1">
                  <c:v>100.81040342589587</c:v>
                </c:pt>
                <c:pt idx="2">
                  <c:v>98.892521060201318</c:v>
                </c:pt>
                <c:pt idx="3">
                  <c:v>101.46165992030117</c:v>
                </c:pt>
                <c:pt idx="4">
                  <c:v>103.70290847610052</c:v>
                </c:pt>
                <c:pt idx="5">
                  <c:v>102.30134109862442</c:v>
                </c:pt>
                <c:pt idx="6">
                  <c:v>103.4498036776808</c:v>
                </c:pt>
                <c:pt idx="7">
                  <c:v>100.77099144337106</c:v>
                </c:pt>
                <c:pt idx="8">
                  <c:v>102.91301430004309</c:v>
                </c:pt>
                <c:pt idx="9">
                  <c:v>102.73360287854535</c:v>
                </c:pt>
                <c:pt idx="10">
                  <c:v>103.48033961695735</c:v>
                </c:pt>
                <c:pt idx="11">
                  <c:v>105.62502847741183</c:v>
                </c:pt>
                <c:pt idx="12">
                  <c:v>106.41546120007084</c:v>
                </c:pt>
                <c:pt idx="13">
                  <c:v>106.05695926916148</c:v>
                </c:pt>
                <c:pt idx="14">
                  <c:v>106.14929199716161</c:v>
                </c:pt>
                <c:pt idx="15">
                  <c:v>103.99204069315786</c:v>
                </c:pt>
                <c:pt idx="16">
                  <c:v>104.32670378716175</c:v>
                </c:pt>
                <c:pt idx="17">
                  <c:v>105.01524132720269</c:v>
                </c:pt>
                <c:pt idx="18">
                  <c:v>103.19838779846799</c:v>
                </c:pt>
                <c:pt idx="19">
                  <c:v>102.30552224165864</c:v>
                </c:pt>
                <c:pt idx="20">
                  <c:v>103.45825405550096</c:v>
                </c:pt>
                <c:pt idx="21">
                  <c:v>102.77046140353228</c:v>
                </c:pt>
                <c:pt idx="22">
                  <c:v>103.27327459483185</c:v>
                </c:pt>
                <c:pt idx="23">
                  <c:v>103.14829449365698</c:v>
                </c:pt>
                <c:pt idx="24">
                  <c:v>101.77398995191426</c:v>
                </c:pt>
                <c:pt idx="25">
                  <c:v>101.46424005216717</c:v>
                </c:pt>
                <c:pt idx="26">
                  <c:v>96.286074418247964</c:v>
                </c:pt>
                <c:pt idx="27">
                  <c:v>94.675857803907036</c:v>
                </c:pt>
                <c:pt idx="28">
                  <c:v>97.285132384503271</c:v>
                </c:pt>
                <c:pt idx="29">
                  <c:v>97.106946885225426</c:v>
                </c:pt>
                <c:pt idx="30">
                  <c:v>94.778198117683701</c:v>
                </c:pt>
                <c:pt idx="31">
                  <c:v>91.52642257586669</c:v>
                </c:pt>
                <c:pt idx="32">
                  <c:v>91.152849505177329</c:v>
                </c:pt>
                <c:pt idx="33">
                  <c:v>96.975094902587244</c:v>
                </c:pt>
                <c:pt idx="34">
                  <c:v>100.54571935905749</c:v>
                </c:pt>
                <c:pt idx="35">
                  <c:v>99.114297214349179</c:v>
                </c:pt>
                <c:pt idx="36">
                  <c:v>100.18980076728656</c:v>
                </c:pt>
                <c:pt idx="37">
                  <c:v>101.78609060114478</c:v>
                </c:pt>
                <c:pt idx="38">
                  <c:v>102.43472084791284</c:v>
                </c:pt>
                <c:pt idx="39">
                  <c:v>102.72869064847475</c:v>
                </c:pt>
                <c:pt idx="40">
                  <c:v>103.60123825033753</c:v>
                </c:pt>
                <c:pt idx="41">
                  <c:v>102.32878962007625</c:v>
                </c:pt>
                <c:pt idx="42">
                  <c:v>104.13513920090135</c:v>
                </c:pt>
                <c:pt idx="43">
                  <c:v>106.34533886206772</c:v>
                </c:pt>
                <c:pt idx="44">
                  <c:v>107.53307445995755</c:v>
                </c:pt>
                <c:pt idx="45">
                  <c:v>109.2995534602656</c:v>
                </c:pt>
                <c:pt idx="46">
                  <c:v>110.32444747571044</c:v>
                </c:pt>
                <c:pt idx="47">
                  <c:v>111.70128064274832</c:v>
                </c:pt>
                <c:pt idx="48">
                  <c:v>112.75358785193228</c:v>
                </c:pt>
                <c:pt idx="49">
                  <c:v>114.0199513694448</c:v>
                </c:pt>
                <c:pt idx="50">
                  <c:v>114.85637913637211</c:v>
                </c:pt>
                <c:pt idx="51">
                  <c:v>116.50099016583864</c:v>
                </c:pt>
                <c:pt idx="52">
                  <c:v>118.46412824887616</c:v>
                </c:pt>
                <c:pt idx="53">
                  <c:v>119.24045107624715</c:v>
                </c:pt>
                <c:pt idx="54">
                  <c:v>119.88041892705256</c:v>
                </c:pt>
                <c:pt idx="55">
                  <c:v>125.04615288931356</c:v>
                </c:pt>
                <c:pt idx="56">
                  <c:v>121.79296241476565</c:v>
                </c:pt>
                <c:pt idx="57">
                  <c:v>121.33693188469681</c:v>
                </c:pt>
                <c:pt idx="58">
                  <c:v>121.29102323713371</c:v>
                </c:pt>
                <c:pt idx="59">
                  <c:v>119.26868338286579</c:v>
                </c:pt>
                <c:pt idx="60">
                  <c:v>117.93735229853388</c:v>
                </c:pt>
                <c:pt idx="61">
                  <c:v>120.59936168755222</c:v>
                </c:pt>
                <c:pt idx="62">
                  <c:v>119.7121072186976</c:v>
                </c:pt>
                <c:pt idx="63">
                  <c:v>118.92066242350859</c:v>
                </c:pt>
                <c:pt idx="64">
                  <c:v>112.76310451473574</c:v>
                </c:pt>
                <c:pt idx="65">
                  <c:v>114.40411746540359</c:v>
                </c:pt>
                <c:pt idx="66">
                  <c:v>112.35206593981103</c:v>
                </c:pt>
                <c:pt idx="67">
                  <c:v>116.9820303583989</c:v>
                </c:pt>
                <c:pt idx="68">
                  <c:v>118.76947372429562</c:v>
                </c:pt>
                <c:pt idx="69">
                  <c:v>119.8550976784196</c:v>
                </c:pt>
                <c:pt idx="70">
                  <c:v>121.79313090812862</c:v>
                </c:pt>
                <c:pt idx="71">
                  <c:v>119.07590223021843</c:v>
                </c:pt>
                <c:pt idx="72">
                  <c:v>124.31277393275757</c:v>
                </c:pt>
                <c:pt idx="73">
                  <c:v>124.73545735521765</c:v>
                </c:pt>
                <c:pt idx="74">
                  <c:v>121.83068207487209</c:v>
                </c:pt>
                <c:pt idx="75">
                  <c:v>123.48351898169182</c:v>
                </c:pt>
                <c:pt idx="76">
                  <c:v>126.09333160779128</c:v>
                </c:pt>
                <c:pt idx="77">
                  <c:v>124.62119673514233</c:v>
                </c:pt>
                <c:pt idx="78">
                  <c:v>129.0803243431404</c:v>
                </c:pt>
                <c:pt idx="79">
                  <c:v>127.7370598699224</c:v>
                </c:pt>
                <c:pt idx="80">
                  <c:v>122.54832789783539</c:v>
                </c:pt>
                <c:pt idx="81">
                  <c:v>110.59485520390838</c:v>
                </c:pt>
                <c:pt idx="82">
                  <c:v>115.66390186178083</c:v>
                </c:pt>
                <c:pt idx="83">
                  <c:v>118.64602772086096</c:v>
                </c:pt>
                <c:pt idx="84">
                  <c:v>118.38885865507073</c:v>
                </c:pt>
                <c:pt idx="85">
                  <c:v>122.98242883106046</c:v>
                </c:pt>
                <c:pt idx="86">
                  <c:v>124.29271570289647</c:v>
                </c:pt>
                <c:pt idx="87">
                  <c:v>121.85674924320776</c:v>
                </c:pt>
                <c:pt idx="88">
                  <c:v>120.95679922925248</c:v>
                </c:pt>
                <c:pt idx="89">
                  <c:v>128.5651813361097</c:v>
                </c:pt>
                <c:pt idx="90">
                  <c:v>132.47737263209814</c:v>
                </c:pt>
                <c:pt idx="91">
                  <c:v>132.56421668882351</c:v>
                </c:pt>
                <c:pt idx="92">
                  <c:v>133.47101736264716</c:v>
                </c:pt>
                <c:pt idx="93">
                  <c:v>128.49802984555859</c:v>
                </c:pt>
                <c:pt idx="94">
                  <c:v>127.0775640803999</c:v>
                </c:pt>
                <c:pt idx="95">
                  <c:v>130.52544826399856</c:v>
                </c:pt>
                <c:pt idx="96">
                  <c:v>126.95317159249745</c:v>
                </c:pt>
                <c:pt idx="97">
                  <c:v>119.75093319939261</c:v>
                </c:pt>
                <c:pt idx="98">
                  <c:v>119.64857513360162</c:v>
                </c:pt>
                <c:pt idx="99">
                  <c:v>118.15947521447436</c:v>
                </c:pt>
                <c:pt idx="100">
                  <c:v>125.62762863217925</c:v>
                </c:pt>
                <c:pt idx="101">
                  <c:v>123.61862690407148</c:v>
                </c:pt>
                <c:pt idx="102">
                  <c:v>125.92810016758446</c:v>
                </c:pt>
                <c:pt idx="103">
                  <c:v>128.69068490654897</c:v>
                </c:pt>
                <c:pt idx="104">
                  <c:v>130.80148049418125</c:v>
                </c:pt>
                <c:pt idx="105">
                  <c:v>132.56750093442318</c:v>
                </c:pt>
                <c:pt idx="106">
                  <c:v>123.80927620451236</c:v>
                </c:pt>
                <c:pt idx="107">
                  <c:v>124.41471683828888</c:v>
                </c:pt>
                <c:pt idx="108">
                  <c:v>117.072402849345</c:v>
                </c:pt>
                <c:pt idx="109">
                  <c:v>115.34269041149101</c:v>
                </c:pt>
                <c:pt idx="110">
                  <c:v>116.39602710377399</c:v>
                </c:pt>
                <c:pt idx="111">
                  <c:v>111.35573672936276</c:v>
                </c:pt>
                <c:pt idx="112">
                  <c:v>112.98349306310847</c:v>
                </c:pt>
                <c:pt idx="113">
                  <c:v>119.35199667601928</c:v>
                </c:pt>
                <c:pt idx="114">
                  <c:v>117.94718356502756</c:v>
                </c:pt>
                <c:pt idx="115">
                  <c:v>120.22766437029438</c:v>
                </c:pt>
                <c:pt idx="116">
                  <c:v>119.18336318168414</c:v>
                </c:pt>
                <c:pt idx="117">
                  <c:v>121.57008413173092</c:v>
                </c:pt>
                <c:pt idx="118">
                  <c:v>122.58292293030517</c:v>
                </c:pt>
                <c:pt idx="119">
                  <c:v>123.44197466949709</c:v>
                </c:pt>
                <c:pt idx="120">
                  <c:v>127.65069247883807</c:v>
                </c:pt>
                <c:pt idx="121">
                  <c:v>130.52677778020382</c:v>
                </c:pt>
                <c:pt idx="122">
                  <c:v>128.3926366791315</c:v>
                </c:pt>
                <c:pt idx="123">
                  <c:v>123.92849906110287</c:v>
                </c:pt>
                <c:pt idx="124">
                  <c:v>120.87730232694926</c:v>
                </c:pt>
                <c:pt idx="125">
                  <c:v>126.58430565261419</c:v>
                </c:pt>
                <c:pt idx="126">
                  <c:v>132.69569086106185</c:v>
                </c:pt>
                <c:pt idx="127">
                  <c:v>131.67810381927691</c:v>
                </c:pt>
                <c:pt idx="128">
                  <c:v>133.61103723336993</c:v>
                </c:pt>
                <c:pt idx="129">
                  <c:v>134.71746970313978</c:v>
                </c:pt>
                <c:pt idx="130">
                  <c:v>132.60107852465234</c:v>
                </c:pt>
                <c:pt idx="131">
                  <c:v>134.59622009360078</c:v>
                </c:pt>
                <c:pt idx="132">
                  <c:v>132.16427150841523</c:v>
                </c:pt>
                <c:pt idx="133">
                  <c:v>134.81153864745201</c:v>
                </c:pt>
                <c:pt idx="134">
                  <c:v>134.66276003505158</c:v>
                </c:pt>
                <c:pt idx="135">
                  <c:v>137.25635256974493</c:v>
                </c:pt>
                <c:pt idx="136">
                  <c:v>133.80273292183159</c:v>
                </c:pt>
                <c:pt idx="137">
                  <c:v>133.82658766571717</c:v>
                </c:pt>
                <c:pt idx="138">
                  <c:v>133.1101706887539</c:v>
                </c:pt>
                <c:pt idx="139">
                  <c:v>134.53691771490259</c:v>
                </c:pt>
                <c:pt idx="140">
                  <c:v>135.30893952213981</c:v>
                </c:pt>
                <c:pt idx="141">
                  <c:v>135.70640529207256</c:v>
                </c:pt>
                <c:pt idx="142">
                  <c:v>134.66911798733051</c:v>
                </c:pt>
                <c:pt idx="143">
                  <c:v>134.08592855896021</c:v>
                </c:pt>
                <c:pt idx="144">
                  <c:v>145.19419046324742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B-46FB-89CC-00D376F9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19808"/>
        <c:axId val="970813568"/>
      </c:lineChart>
      <c:dateAx>
        <c:axId val="970819808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0813568"/>
        <c:crosses val="autoZero"/>
        <c:auto val="1"/>
        <c:lblOffset val="100"/>
        <c:baseTimeUnit val="days"/>
        <c:majorUnit val="4"/>
        <c:majorTimeUnit val="years"/>
      </c:dateAx>
      <c:valAx>
        <c:axId val="970813568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08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akes Grotesk" panose="00000400000000000000" pitchFamily="2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akes Grotesk" panose="00000400000000000000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'Fondo 3'!$Q$32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rgbClr val="156082"/>
              </a:solidFill>
              <a:round/>
            </a:ln>
            <a:effectLst/>
          </c:spPr>
          <c:marker>
            <c:symbol val="none"/>
          </c:marker>
          <c:cat>
            <c:numRef>
              <c:f>'Fondo 3'!$P$33:$P$177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3'!$Q$33:$Q$177</c:f>
              <c:numCache>
                <c:formatCode>General</c:formatCode>
                <c:ptCount val="145"/>
                <c:pt idx="0">
                  <c:v>100</c:v>
                </c:pt>
                <c:pt idx="1">
                  <c:v>99.502542650918627</c:v>
                </c:pt>
                <c:pt idx="2">
                  <c:v>98.903315636809026</c:v>
                </c:pt>
                <c:pt idx="3">
                  <c:v>98.690918356057253</c:v>
                </c:pt>
                <c:pt idx="4">
                  <c:v>102.86333967412939</c:v>
                </c:pt>
                <c:pt idx="5">
                  <c:v>100.59602323025895</c:v>
                </c:pt>
                <c:pt idx="6">
                  <c:v>102.1305892696456</c:v>
                </c:pt>
                <c:pt idx="7">
                  <c:v>99.003818728213943</c:v>
                </c:pt>
                <c:pt idx="8">
                  <c:v>100.98476297209386</c:v>
                </c:pt>
                <c:pt idx="9">
                  <c:v>99.577057891085659</c:v>
                </c:pt>
                <c:pt idx="10">
                  <c:v>102.23184277914467</c:v>
                </c:pt>
                <c:pt idx="11">
                  <c:v>103.90530687751512</c:v>
                </c:pt>
                <c:pt idx="12">
                  <c:v>104.84232350003289</c:v>
                </c:pt>
                <c:pt idx="13">
                  <c:v>104.43002511390651</c:v>
                </c:pt>
                <c:pt idx="14">
                  <c:v>104.85752644566814</c:v>
                </c:pt>
                <c:pt idx="15">
                  <c:v>101.51131231282326</c:v>
                </c:pt>
                <c:pt idx="16">
                  <c:v>101.04219069071397</c:v>
                </c:pt>
                <c:pt idx="17">
                  <c:v>101.68941051477991</c:v>
                </c:pt>
                <c:pt idx="18">
                  <c:v>99.558221524240068</c:v>
                </c:pt>
                <c:pt idx="19">
                  <c:v>97.195606986627496</c:v>
                </c:pt>
                <c:pt idx="20">
                  <c:v>99.305062816827487</c:v>
                </c:pt>
                <c:pt idx="21">
                  <c:v>98.190607290741937</c:v>
                </c:pt>
                <c:pt idx="22">
                  <c:v>99.459762135932081</c:v>
                </c:pt>
                <c:pt idx="23">
                  <c:v>99.846841180548637</c:v>
                </c:pt>
                <c:pt idx="24">
                  <c:v>97.927072720580625</c:v>
                </c:pt>
                <c:pt idx="25">
                  <c:v>97.512515084859402</c:v>
                </c:pt>
                <c:pt idx="26">
                  <c:v>89.936696429566283</c:v>
                </c:pt>
                <c:pt idx="27">
                  <c:v>87.355807759264081</c:v>
                </c:pt>
                <c:pt idx="28">
                  <c:v>91.677310068142461</c:v>
                </c:pt>
                <c:pt idx="29">
                  <c:v>92.148241021447859</c:v>
                </c:pt>
                <c:pt idx="30">
                  <c:v>89.76879170563987</c:v>
                </c:pt>
                <c:pt idx="31">
                  <c:v>84.845100784828759</c:v>
                </c:pt>
                <c:pt idx="32">
                  <c:v>85.098290144397083</c:v>
                </c:pt>
                <c:pt idx="33">
                  <c:v>91.317802268760829</c:v>
                </c:pt>
                <c:pt idx="34">
                  <c:v>95.064969406908943</c:v>
                </c:pt>
                <c:pt idx="35">
                  <c:v>95.033867973687691</c:v>
                </c:pt>
                <c:pt idx="36">
                  <c:v>93.677314049748887</c:v>
                </c:pt>
                <c:pt idx="37">
                  <c:v>97.944287328929462</c:v>
                </c:pt>
                <c:pt idx="38">
                  <c:v>99.210297128867424</c:v>
                </c:pt>
                <c:pt idx="39">
                  <c:v>99.147066904168</c:v>
                </c:pt>
                <c:pt idx="40">
                  <c:v>99.505701419124506</c:v>
                </c:pt>
                <c:pt idx="41">
                  <c:v>97.945828039083494</c:v>
                </c:pt>
                <c:pt idx="42">
                  <c:v>100.69061785678333</c:v>
                </c:pt>
                <c:pt idx="43">
                  <c:v>101.76640372977333</c:v>
                </c:pt>
                <c:pt idx="44">
                  <c:v>103.66936203162957</c:v>
                </c:pt>
                <c:pt idx="45">
                  <c:v>104.92075965965935</c:v>
                </c:pt>
                <c:pt idx="46">
                  <c:v>105.74567672978428</c:v>
                </c:pt>
                <c:pt idx="47">
                  <c:v>107.91851292357148</c:v>
                </c:pt>
                <c:pt idx="48">
                  <c:v>108.42813113810386</c:v>
                </c:pt>
                <c:pt idx="49">
                  <c:v>110.16409407647286</c:v>
                </c:pt>
                <c:pt idx="50">
                  <c:v>110.92616834282663</c:v>
                </c:pt>
                <c:pt idx="51">
                  <c:v>114.41931100710772</c:v>
                </c:pt>
                <c:pt idx="52">
                  <c:v>119.17931421963824</c:v>
                </c:pt>
                <c:pt idx="53">
                  <c:v>119.48825046442032</c:v>
                </c:pt>
                <c:pt idx="54">
                  <c:v>119.352975503498</c:v>
                </c:pt>
                <c:pt idx="55">
                  <c:v>125.05107927917911</c:v>
                </c:pt>
                <c:pt idx="56">
                  <c:v>121.06170071035318</c:v>
                </c:pt>
                <c:pt idx="57">
                  <c:v>119.52615851490214</c:v>
                </c:pt>
                <c:pt idx="58">
                  <c:v>120.70806806388252</c:v>
                </c:pt>
                <c:pt idx="59">
                  <c:v>118.82910946734019</c:v>
                </c:pt>
                <c:pt idx="60">
                  <c:v>115.888859370337</c:v>
                </c:pt>
                <c:pt idx="61">
                  <c:v>118.1283344338255</c:v>
                </c:pt>
                <c:pt idx="62">
                  <c:v>116.69747970437305</c:v>
                </c:pt>
                <c:pt idx="63">
                  <c:v>115.64453408289455</c:v>
                </c:pt>
                <c:pt idx="64">
                  <c:v>106.94792532382789</c:v>
                </c:pt>
                <c:pt idx="65">
                  <c:v>108.39491584966925</c:v>
                </c:pt>
                <c:pt idx="66">
                  <c:v>104.38111167092359</c:v>
                </c:pt>
                <c:pt idx="67">
                  <c:v>111.04299414300316</c:v>
                </c:pt>
                <c:pt idx="68">
                  <c:v>113.74622132615724</c:v>
                </c:pt>
                <c:pt idx="69">
                  <c:v>114.675472203209</c:v>
                </c:pt>
                <c:pt idx="70">
                  <c:v>117.46040233833099</c:v>
                </c:pt>
                <c:pt idx="71">
                  <c:v>112.17364430995035</c:v>
                </c:pt>
                <c:pt idx="72">
                  <c:v>117.15257597879899</c:v>
                </c:pt>
                <c:pt idx="73">
                  <c:v>116.45788385634273</c:v>
                </c:pt>
                <c:pt idx="74">
                  <c:v>111.08998479556294</c:v>
                </c:pt>
                <c:pt idx="75">
                  <c:v>113.98138959497926</c:v>
                </c:pt>
                <c:pt idx="76">
                  <c:v>117.01680760769645</c:v>
                </c:pt>
                <c:pt idx="77">
                  <c:v>116.23024267167939</c:v>
                </c:pt>
                <c:pt idx="78">
                  <c:v>121.25152642650902</c:v>
                </c:pt>
                <c:pt idx="79">
                  <c:v>119.55490812346186</c:v>
                </c:pt>
                <c:pt idx="80">
                  <c:v>112.31211080494781</c:v>
                </c:pt>
                <c:pt idx="81">
                  <c:v>96.893859200280701</c:v>
                </c:pt>
                <c:pt idx="82">
                  <c:v>101.23818227574338</c:v>
                </c:pt>
                <c:pt idx="83">
                  <c:v>104.88532227123807</c:v>
                </c:pt>
                <c:pt idx="84">
                  <c:v>108.58500669920151</c:v>
                </c:pt>
                <c:pt idx="85">
                  <c:v>112.15291144824614</c:v>
                </c:pt>
                <c:pt idx="86">
                  <c:v>113.86426510004534</c:v>
                </c:pt>
                <c:pt idx="87">
                  <c:v>112.10003123245444</c:v>
                </c:pt>
                <c:pt idx="88">
                  <c:v>110.36635660910147</c:v>
                </c:pt>
                <c:pt idx="89">
                  <c:v>120.45086557595893</c:v>
                </c:pt>
                <c:pt idx="90">
                  <c:v>125.98935560642117</c:v>
                </c:pt>
                <c:pt idx="91">
                  <c:v>130.20780797089068</c:v>
                </c:pt>
                <c:pt idx="92">
                  <c:v>135.46016088153669</c:v>
                </c:pt>
                <c:pt idx="93">
                  <c:v>129.23907138523748</c:v>
                </c:pt>
                <c:pt idx="94">
                  <c:v>125.96567102000084</c:v>
                </c:pt>
                <c:pt idx="95">
                  <c:v>127.61263881603671</c:v>
                </c:pt>
                <c:pt idx="96">
                  <c:v>122.84490519917713</c:v>
                </c:pt>
                <c:pt idx="97">
                  <c:v>116.48333859530898</c:v>
                </c:pt>
                <c:pt idx="98">
                  <c:v>115.61550334483309</c:v>
                </c:pt>
                <c:pt idx="99">
                  <c:v>116.19395870926429</c:v>
                </c:pt>
                <c:pt idx="100">
                  <c:v>124.78836245704377</c:v>
                </c:pt>
                <c:pt idx="101">
                  <c:v>123.6226472052069</c:v>
                </c:pt>
                <c:pt idx="102">
                  <c:v>125.88248497748248</c:v>
                </c:pt>
                <c:pt idx="103">
                  <c:v>133.17707457588858</c:v>
                </c:pt>
                <c:pt idx="104">
                  <c:v>138.24414501654783</c:v>
                </c:pt>
                <c:pt idx="105">
                  <c:v>144.84697108772099</c:v>
                </c:pt>
                <c:pt idx="106">
                  <c:v>136.867858709404</c:v>
                </c:pt>
                <c:pt idx="107">
                  <c:v>132.19365271293262</c:v>
                </c:pt>
                <c:pt idx="108">
                  <c:v>119.20255940469664</c:v>
                </c:pt>
                <c:pt idx="109">
                  <c:v>119.03527547977833</c:v>
                </c:pt>
                <c:pt idx="110">
                  <c:v>120.33797740778313</c:v>
                </c:pt>
                <c:pt idx="111">
                  <c:v>115.92744223632012</c:v>
                </c:pt>
                <c:pt idx="112">
                  <c:v>121.1981220070714</c:v>
                </c:pt>
                <c:pt idx="113">
                  <c:v>127.79500606097552</c:v>
                </c:pt>
                <c:pt idx="114">
                  <c:v>124.93074948434874</c:v>
                </c:pt>
                <c:pt idx="115">
                  <c:v>129.43220620065745</c:v>
                </c:pt>
                <c:pt idx="116">
                  <c:v>125.19613795872226</c:v>
                </c:pt>
                <c:pt idx="117">
                  <c:v>127.24146265560344</c:v>
                </c:pt>
                <c:pt idx="118">
                  <c:v>127.83342027482951</c:v>
                </c:pt>
                <c:pt idx="119">
                  <c:v>125.35244493048441</c:v>
                </c:pt>
                <c:pt idx="120">
                  <c:v>130.35041966280065</c:v>
                </c:pt>
                <c:pt idx="121">
                  <c:v>135.54854779942852</c:v>
                </c:pt>
                <c:pt idx="122">
                  <c:v>132.16323845267954</c:v>
                </c:pt>
                <c:pt idx="123">
                  <c:v>127.22314698749727</c:v>
                </c:pt>
                <c:pt idx="124">
                  <c:v>123.16773058088991</c:v>
                </c:pt>
                <c:pt idx="125">
                  <c:v>129.34816761887231</c:v>
                </c:pt>
                <c:pt idx="126">
                  <c:v>137.46350456196373</c:v>
                </c:pt>
                <c:pt idx="127">
                  <c:v>136.4742560232574</c:v>
                </c:pt>
                <c:pt idx="128">
                  <c:v>140.84358354439496</c:v>
                </c:pt>
                <c:pt idx="129">
                  <c:v>141.68394353233063</c:v>
                </c:pt>
                <c:pt idx="130">
                  <c:v>138.04021872265054</c:v>
                </c:pt>
                <c:pt idx="131">
                  <c:v>143.12450569055119</c:v>
                </c:pt>
                <c:pt idx="132">
                  <c:v>139.94202509831436</c:v>
                </c:pt>
                <c:pt idx="133">
                  <c:v>141.66031041558116</c:v>
                </c:pt>
                <c:pt idx="134">
                  <c:v>137.53902172194242</c:v>
                </c:pt>
                <c:pt idx="135">
                  <c:v>141.66013565176578</c:v>
                </c:pt>
                <c:pt idx="136">
                  <c:v>141.16807798030786</c:v>
                </c:pt>
                <c:pt idx="137">
                  <c:v>140.9022049134166</c:v>
                </c:pt>
                <c:pt idx="138">
                  <c:v>140.17447863922197</c:v>
                </c:pt>
                <c:pt idx="139">
                  <c:v>142.21735165812606</c:v>
                </c:pt>
                <c:pt idx="140">
                  <c:v>140.6151712608422</c:v>
                </c:pt>
                <c:pt idx="141">
                  <c:v>140.93050019234624</c:v>
                </c:pt>
                <c:pt idx="142">
                  <c:v>140.49536901241481</c:v>
                </c:pt>
                <c:pt idx="143">
                  <c:v>145.79560050540022</c:v>
                </c:pt>
                <c:pt idx="144">
                  <c:v>153.65310428716293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F-4287-869D-3F20F560F395}"/>
            </c:ext>
          </c:extLst>
        </c:ser>
        <c:ser>
          <c:idx val="1"/>
          <c:order val="1"/>
          <c:tx>
            <c:strRef>
              <c:f>'Fondo 3'!$R$32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rgbClr val="5FB797"/>
              </a:solidFill>
              <a:round/>
            </a:ln>
            <a:effectLst/>
          </c:spPr>
          <c:marker>
            <c:symbol val="none"/>
          </c:marker>
          <c:cat>
            <c:numRef>
              <c:f>'Fondo 3'!$P$33:$P$177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3'!$R$33:$R$177</c:f>
              <c:numCache>
                <c:formatCode>General</c:formatCode>
                <c:ptCount val="145"/>
                <c:pt idx="0">
                  <c:v>100</c:v>
                </c:pt>
                <c:pt idx="1">
                  <c:v>100.14350318488164</c:v>
                </c:pt>
                <c:pt idx="2">
                  <c:v>100.21386653552555</c:v>
                </c:pt>
                <c:pt idx="3">
                  <c:v>101.06096919190432</c:v>
                </c:pt>
                <c:pt idx="4">
                  <c:v>104.5886709097026</c:v>
                </c:pt>
                <c:pt idx="5">
                  <c:v>101.985735386757</c:v>
                </c:pt>
                <c:pt idx="6">
                  <c:v>104.28013983955043</c:v>
                </c:pt>
                <c:pt idx="7">
                  <c:v>101.04277648104147</c:v>
                </c:pt>
                <c:pt idx="8">
                  <c:v>102.68146518322995</c:v>
                </c:pt>
                <c:pt idx="9">
                  <c:v>101.10227238135673</c:v>
                </c:pt>
                <c:pt idx="10">
                  <c:v>103.61040923287715</c:v>
                </c:pt>
                <c:pt idx="11">
                  <c:v>105.25568923924212</c:v>
                </c:pt>
                <c:pt idx="12">
                  <c:v>106.38598392516464</c:v>
                </c:pt>
                <c:pt idx="13">
                  <c:v>105.62461390177323</c:v>
                </c:pt>
                <c:pt idx="14">
                  <c:v>106.37339429989449</c:v>
                </c:pt>
                <c:pt idx="15">
                  <c:v>103.46798069567045</c:v>
                </c:pt>
                <c:pt idx="16">
                  <c:v>102.66961720502132</c:v>
                </c:pt>
                <c:pt idx="17">
                  <c:v>103.34026016679459</c:v>
                </c:pt>
                <c:pt idx="18">
                  <c:v>101.3866881127686</c:v>
                </c:pt>
                <c:pt idx="19">
                  <c:v>98.577390769263573</c:v>
                </c:pt>
                <c:pt idx="20">
                  <c:v>100.04453034949375</c:v>
                </c:pt>
                <c:pt idx="21">
                  <c:v>98.593656904203158</c:v>
                </c:pt>
                <c:pt idx="22">
                  <c:v>99.9231648045957</c:v>
                </c:pt>
                <c:pt idx="23">
                  <c:v>100.29952112386621</c:v>
                </c:pt>
                <c:pt idx="24">
                  <c:v>98.72859003710721</c:v>
                </c:pt>
                <c:pt idx="25">
                  <c:v>98.005511094536686</c:v>
                </c:pt>
                <c:pt idx="26">
                  <c:v>90.012916508962235</c:v>
                </c:pt>
                <c:pt idx="27">
                  <c:v>87.684212299195778</c:v>
                </c:pt>
                <c:pt idx="28">
                  <c:v>91.695857101516737</c:v>
                </c:pt>
                <c:pt idx="29">
                  <c:v>91.613806687691067</c:v>
                </c:pt>
                <c:pt idx="30">
                  <c:v>89.022746316976935</c:v>
                </c:pt>
                <c:pt idx="31">
                  <c:v>84.175425428787335</c:v>
                </c:pt>
                <c:pt idx="32">
                  <c:v>83.894088733932918</c:v>
                </c:pt>
                <c:pt idx="33">
                  <c:v>90.170593428616868</c:v>
                </c:pt>
                <c:pt idx="34">
                  <c:v>94.059011058274777</c:v>
                </c:pt>
                <c:pt idx="35">
                  <c:v>93.801958815546683</c:v>
                </c:pt>
                <c:pt idx="36">
                  <c:v>92.802882211368598</c:v>
                </c:pt>
                <c:pt idx="37">
                  <c:v>96.108930816242278</c:v>
                </c:pt>
                <c:pt idx="38">
                  <c:v>97.562522384408368</c:v>
                </c:pt>
                <c:pt idx="39">
                  <c:v>97.236891620073152</c:v>
                </c:pt>
                <c:pt idx="40">
                  <c:v>97.820759100052541</c:v>
                </c:pt>
                <c:pt idx="41">
                  <c:v>96.586083147383377</c:v>
                </c:pt>
                <c:pt idx="42">
                  <c:v>99.503043288437141</c:v>
                </c:pt>
                <c:pt idx="43">
                  <c:v>100.17536798801585</c:v>
                </c:pt>
                <c:pt idx="44">
                  <c:v>101.27990967552272</c:v>
                </c:pt>
                <c:pt idx="45">
                  <c:v>102.9872825335305</c:v>
                </c:pt>
                <c:pt idx="46">
                  <c:v>103.99750841619779</c:v>
                </c:pt>
                <c:pt idx="47">
                  <c:v>105.31189826985688</c:v>
                </c:pt>
                <c:pt idx="48">
                  <c:v>106.05341099639564</c:v>
                </c:pt>
                <c:pt idx="49">
                  <c:v>107.83374455895647</c:v>
                </c:pt>
                <c:pt idx="50">
                  <c:v>108.36195236849302</c:v>
                </c:pt>
                <c:pt idx="51">
                  <c:v>112.46926195349148</c:v>
                </c:pt>
                <c:pt idx="52">
                  <c:v>117.60397982064475</c:v>
                </c:pt>
                <c:pt idx="53">
                  <c:v>117.35191605593731</c:v>
                </c:pt>
                <c:pt idx="54">
                  <c:v>117.23830620429845</c:v>
                </c:pt>
                <c:pt idx="55">
                  <c:v>121.8513530983857</c:v>
                </c:pt>
                <c:pt idx="56">
                  <c:v>117.42307357601774</c:v>
                </c:pt>
                <c:pt idx="57">
                  <c:v>116.30389344468497</c:v>
                </c:pt>
                <c:pt idx="58">
                  <c:v>118.59368905772335</c:v>
                </c:pt>
                <c:pt idx="59">
                  <c:v>116.6727280232444</c:v>
                </c:pt>
                <c:pt idx="60">
                  <c:v>113.15406477113937</c:v>
                </c:pt>
                <c:pt idx="61">
                  <c:v>116.59705063570459</c:v>
                </c:pt>
                <c:pt idx="62">
                  <c:v>114.8729543774124</c:v>
                </c:pt>
                <c:pt idx="63">
                  <c:v>113.39403066138972</c:v>
                </c:pt>
                <c:pt idx="64">
                  <c:v>106.23652599167913</c:v>
                </c:pt>
                <c:pt idx="65">
                  <c:v>108.77742737315623</c:v>
                </c:pt>
                <c:pt idx="66">
                  <c:v>104.78589006923652</c:v>
                </c:pt>
                <c:pt idx="67">
                  <c:v>110.22931798663335</c:v>
                </c:pt>
                <c:pt idx="68">
                  <c:v>112.37065463942116</c:v>
                </c:pt>
                <c:pt idx="69">
                  <c:v>113.3387157127431</c:v>
                </c:pt>
                <c:pt idx="70">
                  <c:v>114.50146260233221</c:v>
                </c:pt>
                <c:pt idx="71">
                  <c:v>109.25482683851557</c:v>
                </c:pt>
                <c:pt idx="72">
                  <c:v>113.65719910570445</c:v>
                </c:pt>
                <c:pt idx="73">
                  <c:v>112.65377739170742</c:v>
                </c:pt>
                <c:pt idx="74">
                  <c:v>107.23353621921036</c:v>
                </c:pt>
                <c:pt idx="75">
                  <c:v>109.65421630150385</c:v>
                </c:pt>
                <c:pt idx="76">
                  <c:v>112.85862138345496</c:v>
                </c:pt>
                <c:pt idx="77">
                  <c:v>111.98101750023237</c:v>
                </c:pt>
                <c:pt idx="78">
                  <c:v>116.55453384775537</c:v>
                </c:pt>
                <c:pt idx="79">
                  <c:v>113.99564698916497</c:v>
                </c:pt>
                <c:pt idx="80">
                  <c:v>107.14012767390257</c:v>
                </c:pt>
                <c:pt idx="81">
                  <c:v>92.408927802542891</c:v>
                </c:pt>
                <c:pt idx="82">
                  <c:v>94.437149750547036</c:v>
                </c:pt>
                <c:pt idx="83">
                  <c:v>95.395543005020926</c:v>
                </c:pt>
                <c:pt idx="84">
                  <c:v>98.243456947636531</c:v>
                </c:pt>
                <c:pt idx="85">
                  <c:v>100.68357234138159</c:v>
                </c:pt>
                <c:pt idx="86">
                  <c:v>102.65623886447129</c:v>
                </c:pt>
                <c:pt idx="87">
                  <c:v>101.06890248976281</c:v>
                </c:pt>
                <c:pt idx="88">
                  <c:v>99.327035600468733</c:v>
                </c:pt>
                <c:pt idx="89">
                  <c:v>107.90228264398988</c:v>
                </c:pt>
                <c:pt idx="90">
                  <c:v>112.29680234891643</c:v>
                </c:pt>
                <c:pt idx="91">
                  <c:v>114.91359971593003</c:v>
                </c:pt>
                <c:pt idx="92">
                  <c:v>119.95841254833917</c:v>
                </c:pt>
                <c:pt idx="93">
                  <c:v>115.16738668662629</c:v>
                </c:pt>
                <c:pt idx="94">
                  <c:v>112.58560728008493</c:v>
                </c:pt>
                <c:pt idx="95">
                  <c:v>118.24987861444721</c:v>
                </c:pt>
                <c:pt idx="96">
                  <c:v>114.14106146681463</c:v>
                </c:pt>
                <c:pt idx="97">
                  <c:v>108.19116885854039</c:v>
                </c:pt>
                <c:pt idx="98">
                  <c:v>108.82139216878403</c:v>
                </c:pt>
                <c:pt idx="99">
                  <c:v>109.61038994974874</c:v>
                </c:pt>
                <c:pt idx="100">
                  <c:v>118.93314974867707</c:v>
                </c:pt>
                <c:pt idx="101">
                  <c:v>118.88856973293855</c:v>
                </c:pt>
                <c:pt idx="102">
                  <c:v>120.471495985007</c:v>
                </c:pt>
                <c:pt idx="103">
                  <c:v>126.18368066711456</c:v>
                </c:pt>
                <c:pt idx="104">
                  <c:v>130.15536064725455</c:v>
                </c:pt>
                <c:pt idx="105">
                  <c:v>134.17837338792694</c:v>
                </c:pt>
                <c:pt idx="106">
                  <c:v>126.34063272354081</c:v>
                </c:pt>
                <c:pt idx="107">
                  <c:v>120.98767018244374</c:v>
                </c:pt>
                <c:pt idx="108">
                  <c:v>112.20899156865836</c:v>
                </c:pt>
                <c:pt idx="109">
                  <c:v>112.57506653323749</c:v>
                </c:pt>
                <c:pt idx="110">
                  <c:v>111.97473263730762</c:v>
                </c:pt>
                <c:pt idx="111">
                  <c:v>108.65089891391881</c:v>
                </c:pt>
                <c:pt idx="112">
                  <c:v>110.75013856149822</c:v>
                </c:pt>
                <c:pt idx="113">
                  <c:v>116.58413645639128</c:v>
                </c:pt>
                <c:pt idx="114">
                  <c:v>114.57701924709234</c:v>
                </c:pt>
                <c:pt idx="115">
                  <c:v>116.53986033076924</c:v>
                </c:pt>
                <c:pt idx="116">
                  <c:v>113.65213366785019</c:v>
                </c:pt>
                <c:pt idx="117">
                  <c:v>114.8439894783002</c:v>
                </c:pt>
                <c:pt idx="118">
                  <c:v>115.37738634983417</c:v>
                </c:pt>
                <c:pt idx="119">
                  <c:v>113.76080220483671</c:v>
                </c:pt>
                <c:pt idx="120">
                  <c:v>114.30556377323347</c:v>
                </c:pt>
                <c:pt idx="121">
                  <c:v>117.72296977990113</c:v>
                </c:pt>
                <c:pt idx="122">
                  <c:v>115.71743590038761</c:v>
                </c:pt>
                <c:pt idx="123">
                  <c:v>112.70645696999038</c:v>
                </c:pt>
                <c:pt idx="124">
                  <c:v>109.01212704359511</c:v>
                </c:pt>
                <c:pt idx="125">
                  <c:v>112.65704996030169</c:v>
                </c:pt>
                <c:pt idx="126">
                  <c:v>118.83164434976155</c:v>
                </c:pt>
                <c:pt idx="127">
                  <c:v>118.75193824744441</c:v>
                </c:pt>
                <c:pt idx="128">
                  <c:v>122.89360624238019</c:v>
                </c:pt>
                <c:pt idx="129">
                  <c:v>124.17225480920656</c:v>
                </c:pt>
                <c:pt idx="130">
                  <c:v>118.89387643375825</c:v>
                </c:pt>
                <c:pt idx="131">
                  <c:v>120.41776777817041</c:v>
                </c:pt>
                <c:pt idx="132">
                  <c:v>117.28064176554632</c:v>
                </c:pt>
                <c:pt idx="133">
                  <c:v>119.5290104708449</c:v>
                </c:pt>
                <c:pt idx="134">
                  <c:v>116.24094947782025</c:v>
                </c:pt>
                <c:pt idx="135">
                  <c:v>119.06738879012002</c:v>
                </c:pt>
                <c:pt idx="136">
                  <c:v>118.2468751803338</c:v>
                </c:pt>
                <c:pt idx="137">
                  <c:v>117.50259169567242</c:v>
                </c:pt>
                <c:pt idx="138">
                  <c:v>116.49549573376015</c:v>
                </c:pt>
                <c:pt idx="139">
                  <c:v>117.74020046008745</c:v>
                </c:pt>
                <c:pt idx="140">
                  <c:v>115.82788145694524</c:v>
                </c:pt>
                <c:pt idx="141">
                  <c:v>115.64458708904496</c:v>
                </c:pt>
                <c:pt idx="142">
                  <c:v>113.36065155610478</c:v>
                </c:pt>
                <c:pt idx="143">
                  <c:v>116.38557663297492</c:v>
                </c:pt>
                <c:pt idx="144">
                  <c:v>122.42418391425669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F-4287-869D-3F20F560F395}"/>
            </c:ext>
          </c:extLst>
        </c:ser>
        <c:ser>
          <c:idx val="2"/>
          <c:order val="2"/>
          <c:tx>
            <c:strRef>
              <c:f>'Fondo 3'!$S$32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rgbClr val="00686B"/>
              </a:solidFill>
              <a:round/>
            </a:ln>
            <a:effectLst/>
          </c:spPr>
          <c:marker>
            <c:symbol val="none"/>
          </c:marker>
          <c:cat>
            <c:numRef>
              <c:f>'Fondo 3'!$P$33:$P$177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3'!$S$33:$S$177</c:f>
              <c:numCache>
                <c:formatCode>General</c:formatCode>
                <c:ptCount val="145"/>
                <c:pt idx="0">
                  <c:v>100</c:v>
                </c:pt>
                <c:pt idx="1">
                  <c:v>99.838799664482053</c:v>
                </c:pt>
                <c:pt idx="2">
                  <c:v>99.148113158722566</c:v>
                </c:pt>
                <c:pt idx="3">
                  <c:v>100.37203262289889</c:v>
                </c:pt>
                <c:pt idx="4">
                  <c:v>103.90209528518307</c:v>
                </c:pt>
                <c:pt idx="5">
                  <c:v>101.15869333764536</c:v>
                </c:pt>
                <c:pt idx="6">
                  <c:v>103.65815584245918</c:v>
                </c:pt>
                <c:pt idx="7">
                  <c:v>100.96777014834508</c:v>
                </c:pt>
                <c:pt idx="8">
                  <c:v>103.29591599033884</c:v>
                </c:pt>
                <c:pt idx="9">
                  <c:v>101.72684764041631</c:v>
                </c:pt>
                <c:pt idx="10">
                  <c:v>104.06322556044447</c:v>
                </c:pt>
                <c:pt idx="11">
                  <c:v>106.00690472741938</c:v>
                </c:pt>
                <c:pt idx="12">
                  <c:v>106.84381581124102</c:v>
                </c:pt>
                <c:pt idx="13">
                  <c:v>106.3751735489372</c:v>
                </c:pt>
                <c:pt idx="14">
                  <c:v>107.0974918247843</c:v>
                </c:pt>
                <c:pt idx="15">
                  <c:v>104.23447755524147</c:v>
                </c:pt>
                <c:pt idx="16">
                  <c:v>103.23930581841883</c:v>
                </c:pt>
                <c:pt idx="17">
                  <c:v>104.04045596883397</c:v>
                </c:pt>
                <c:pt idx="18">
                  <c:v>101.69856439392473</c:v>
                </c:pt>
                <c:pt idx="19">
                  <c:v>99.02974882615483</c:v>
                </c:pt>
                <c:pt idx="20">
                  <c:v>100.45328358974389</c:v>
                </c:pt>
                <c:pt idx="21">
                  <c:v>99.231034987544604</c:v>
                </c:pt>
                <c:pt idx="22">
                  <c:v>99.927745845559983</c:v>
                </c:pt>
                <c:pt idx="23">
                  <c:v>100.06519966299446</c:v>
                </c:pt>
                <c:pt idx="24">
                  <c:v>98.493486994735449</c:v>
                </c:pt>
                <c:pt idx="25">
                  <c:v>97.287687392308754</c:v>
                </c:pt>
                <c:pt idx="26">
                  <c:v>89.937737470198869</c:v>
                </c:pt>
                <c:pt idx="27">
                  <c:v>87.700954904814253</c:v>
                </c:pt>
                <c:pt idx="28">
                  <c:v>91.60251560573991</c:v>
                </c:pt>
                <c:pt idx="29">
                  <c:v>91.384973914451763</c:v>
                </c:pt>
                <c:pt idx="30">
                  <c:v>88.354308344411805</c:v>
                </c:pt>
                <c:pt idx="31">
                  <c:v>83.144265615937925</c:v>
                </c:pt>
                <c:pt idx="32">
                  <c:v>82.986815473617625</c:v>
                </c:pt>
                <c:pt idx="33">
                  <c:v>89.776416974001236</c:v>
                </c:pt>
                <c:pt idx="34">
                  <c:v>93.260213223301676</c:v>
                </c:pt>
                <c:pt idx="35">
                  <c:v>93.148923494046599</c:v>
                </c:pt>
                <c:pt idx="36">
                  <c:v>91.266648931431988</c:v>
                </c:pt>
                <c:pt idx="37">
                  <c:v>94.517330143499294</c:v>
                </c:pt>
                <c:pt idx="38">
                  <c:v>95.91182974488386</c:v>
                </c:pt>
                <c:pt idx="39">
                  <c:v>95.848519389170022</c:v>
                </c:pt>
                <c:pt idx="40">
                  <c:v>96.476366578322541</c:v>
                </c:pt>
                <c:pt idx="41">
                  <c:v>95.1591356185873</c:v>
                </c:pt>
                <c:pt idx="42">
                  <c:v>97.455863183966088</c:v>
                </c:pt>
                <c:pt idx="43">
                  <c:v>97.894129014783502</c:v>
                </c:pt>
                <c:pt idx="44">
                  <c:v>98.719659678891048</c:v>
                </c:pt>
                <c:pt idx="45">
                  <c:v>99.911117163935359</c:v>
                </c:pt>
                <c:pt idx="46">
                  <c:v>101.0799626457075</c:v>
                </c:pt>
                <c:pt idx="47">
                  <c:v>102.44364630068867</c:v>
                </c:pt>
                <c:pt idx="48">
                  <c:v>103.40868194534218</c:v>
                </c:pt>
                <c:pt idx="49">
                  <c:v>105.106710014613</c:v>
                </c:pt>
                <c:pt idx="50">
                  <c:v>105.47040053235018</c:v>
                </c:pt>
                <c:pt idx="51">
                  <c:v>109.3164048334758</c:v>
                </c:pt>
                <c:pt idx="52">
                  <c:v>113.49184408954184</c:v>
                </c:pt>
                <c:pt idx="53">
                  <c:v>112.98540903154496</c:v>
                </c:pt>
                <c:pt idx="54">
                  <c:v>113.04748697630214</c:v>
                </c:pt>
                <c:pt idx="55">
                  <c:v>117.7358513454796</c:v>
                </c:pt>
                <c:pt idx="56">
                  <c:v>113.6378995945589</c:v>
                </c:pt>
                <c:pt idx="57">
                  <c:v>112.36805454465731</c:v>
                </c:pt>
                <c:pt idx="58">
                  <c:v>114.39201222284024</c:v>
                </c:pt>
                <c:pt idx="59">
                  <c:v>111.81943046262265</c:v>
                </c:pt>
                <c:pt idx="60">
                  <c:v>108.70963620538174</c:v>
                </c:pt>
                <c:pt idx="61">
                  <c:v>112.36194449918682</c:v>
                </c:pt>
                <c:pt idx="62">
                  <c:v>110.62966391009331</c:v>
                </c:pt>
                <c:pt idx="63">
                  <c:v>109.72800957095487</c:v>
                </c:pt>
                <c:pt idx="64">
                  <c:v>102.65905367330251</c:v>
                </c:pt>
                <c:pt idx="65">
                  <c:v>104.68036445928873</c:v>
                </c:pt>
                <c:pt idx="66">
                  <c:v>101.05107035043466</c:v>
                </c:pt>
                <c:pt idx="67">
                  <c:v>106.56929647612655</c:v>
                </c:pt>
                <c:pt idx="68">
                  <c:v>108.60503580270385</c:v>
                </c:pt>
                <c:pt idx="69">
                  <c:v>109.19626538407013</c:v>
                </c:pt>
                <c:pt idx="70">
                  <c:v>110.06439411095994</c:v>
                </c:pt>
                <c:pt idx="71">
                  <c:v>104.32475123356045</c:v>
                </c:pt>
                <c:pt idx="72">
                  <c:v>108.55482471673872</c:v>
                </c:pt>
                <c:pt idx="73">
                  <c:v>107.76915281798736</c:v>
                </c:pt>
                <c:pt idx="74">
                  <c:v>102.18350038672421</c:v>
                </c:pt>
                <c:pt idx="75">
                  <c:v>104.45438670730748</c:v>
                </c:pt>
                <c:pt idx="76">
                  <c:v>106.84971167288725</c:v>
                </c:pt>
                <c:pt idx="77">
                  <c:v>105.26298588599089</c:v>
                </c:pt>
                <c:pt idx="78">
                  <c:v>109.89981181571503</c:v>
                </c:pt>
                <c:pt idx="79">
                  <c:v>107.21484368459612</c:v>
                </c:pt>
                <c:pt idx="80">
                  <c:v>100.2200807871899</c:v>
                </c:pt>
                <c:pt idx="81">
                  <c:v>85.711909379303165</c:v>
                </c:pt>
                <c:pt idx="82">
                  <c:v>87.764106786518468</c:v>
                </c:pt>
                <c:pt idx="83">
                  <c:v>89.254491263558904</c:v>
                </c:pt>
                <c:pt idx="84">
                  <c:v>91.306663897079503</c:v>
                </c:pt>
                <c:pt idx="85">
                  <c:v>93.779514510675767</c:v>
                </c:pt>
                <c:pt idx="86">
                  <c:v>94.795452564061549</c:v>
                </c:pt>
                <c:pt idx="87">
                  <c:v>93.290228518450846</c:v>
                </c:pt>
                <c:pt idx="88">
                  <c:v>91.842655906676526</c:v>
                </c:pt>
                <c:pt idx="89">
                  <c:v>99.553796371857814</c:v>
                </c:pt>
                <c:pt idx="90">
                  <c:v>103.16643318681136</c:v>
                </c:pt>
                <c:pt idx="91">
                  <c:v>106.28960225773308</c:v>
                </c:pt>
                <c:pt idx="92">
                  <c:v>109.88804599546026</c:v>
                </c:pt>
                <c:pt idx="93">
                  <c:v>105.69064963643588</c:v>
                </c:pt>
                <c:pt idx="94">
                  <c:v>102.42486994925254</c:v>
                </c:pt>
                <c:pt idx="95">
                  <c:v>106.20775933453159</c:v>
                </c:pt>
                <c:pt idx="96">
                  <c:v>103.2139283566873</c:v>
                </c:pt>
                <c:pt idx="97">
                  <c:v>98.380549292280108</c:v>
                </c:pt>
                <c:pt idx="98">
                  <c:v>97.864048217285898</c:v>
                </c:pt>
                <c:pt idx="99">
                  <c:v>98.571359290289706</c:v>
                </c:pt>
                <c:pt idx="100">
                  <c:v>107.75489493779716</c:v>
                </c:pt>
                <c:pt idx="101">
                  <c:v>106.61706442459909</c:v>
                </c:pt>
                <c:pt idx="102">
                  <c:v>108.21279606996607</c:v>
                </c:pt>
                <c:pt idx="103">
                  <c:v>113.96960318045844</c:v>
                </c:pt>
                <c:pt idx="104">
                  <c:v>117.38920067186277</c:v>
                </c:pt>
                <c:pt idx="105">
                  <c:v>119.35894399776073</c:v>
                </c:pt>
                <c:pt idx="106">
                  <c:v>112.34725620521529</c:v>
                </c:pt>
                <c:pt idx="107">
                  <c:v>108.60157552130003</c:v>
                </c:pt>
                <c:pt idx="108">
                  <c:v>100.68576900811365</c:v>
                </c:pt>
                <c:pt idx="109">
                  <c:v>100.95814906865463</c:v>
                </c:pt>
                <c:pt idx="110">
                  <c:v>99.886702651761908</c:v>
                </c:pt>
                <c:pt idx="111">
                  <c:v>96.75108883580954</c:v>
                </c:pt>
                <c:pt idx="112">
                  <c:v>98.074695524785298</c:v>
                </c:pt>
                <c:pt idx="113">
                  <c:v>103.42044581174417</c:v>
                </c:pt>
                <c:pt idx="114">
                  <c:v>101.76514604687681</c:v>
                </c:pt>
                <c:pt idx="115">
                  <c:v>104.49292210764033</c:v>
                </c:pt>
                <c:pt idx="116">
                  <c:v>102.87555366710464</c:v>
                </c:pt>
                <c:pt idx="117">
                  <c:v>101.91791787096642</c:v>
                </c:pt>
                <c:pt idx="118">
                  <c:v>104.33859710291597</c:v>
                </c:pt>
                <c:pt idx="119">
                  <c:v>102.49386499912443</c:v>
                </c:pt>
                <c:pt idx="120">
                  <c:v>104.95279378264267</c:v>
                </c:pt>
                <c:pt idx="121">
                  <c:v>108.00921321092626</c:v>
                </c:pt>
                <c:pt idx="122">
                  <c:v>105.7504338153939</c:v>
                </c:pt>
                <c:pt idx="123">
                  <c:v>103.27855516285013</c:v>
                </c:pt>
                <c:pt idx="124">
                  <c:v>100.20245428413791</c:v>
                </c:pt>
                <c:pt idx="125">
                  <c:v>103.06129439091649</c:v>
                </c:pt>
                <c:pt idx="126">
                  <c:v>108.55819925105507</c:v>
                </c:pt>
                <c:pt idx="127">
                  <c:v>108.4158701870499</c:v>
                </c:pt>
                <c:pt idx="128">
                  <c:v>112.25495073517136</c:v>
                </c:pt>
                <c:pt idx="129">
                  <c:v>113.26792954633338</c:v>
                </c:pt>
                <c:pt idx="130">
                  <c:v>110.3154700971162</c:v>
                </c:pt>
                <c:pt idx="131">
                  <c:v>113.02195336065249</c:v>
                </c:pt>
                <c:pt idx="132">
                  <c:v>110.53678443790491</c:v>
                </c:pt>
                <c:pt idx="133">
                  <c:v>111.98519708815309</c:v>
                </c:pt>
                <c:pt idx="134">
                  <c:v>104.87418467708989</c:v>
                </c:pt>
                <c:pt idx="135">
                  <c:v>107.06088481587689</c:v>
                </c:pt>
                <c:pt idx="136">
                  <c:v>105.52367362698259</c:v>
                </c:pt>
                <c:pt idx="137">
                  <c:v>106.09795111147244</c:v>
                </c:pt>
                <c:pt idx="138">
                  <c:v>104.357756228901</c:v>
                </c:pt>
                <c:pt idx="139">
                  <c:v>104.20877414239779</c:v>
                </c:pt>
                <c:pt idx="140">
                  <c:v>102.65622795185659</c:v>
                </c:pt>
                <c:pt idx="141">
                  <c:v>101.74299779169493</c:v>
                </c:pt>
                <c:pt idx="142">
                  <c:v>100.2294778176195</c:v>
                </c:pt>
                <c:pt idx="143">
                  <c:v>103.14635706602991</c:v>
                </c:pt>
                <c:pt idx="144">
                  <c:v>107.90398845036644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F-4287-869D-3F20F560F395}"/>
            </c:ext>
          </c:extLst>
        </c:ser>
        <c:ser>
          <c:idx val="3"/>
          <c:order val="3"/>
          <c:tx>
            <c:strRef>
              <c:f>'Fondo 3'!$T$32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rgbClr val="789352"/>
              </a:solidFill>
              <a:round/>
            </a:ln>
            <a:effectLst/>
          </c:spPr>
          <c:marker>
            <c:symbol val="none"/>
          </c:marker>
          <c:cat>
            <c:numRef>
              <c:f>'Fondo 3'!$P$33:$P$177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3'!$T$33:$T$177</c:f>
              <c:numCache>
                <c:formatCode>General</c:formatCode>
                <c:ptCount val="145"/>
                <c:pt idx="0">
                  <c:v>100</c:v>
                </c:pt>
                <c:pt idx="1">
                  <c:v>100.10704363367743</c:v>
                </c:pt>
                <c:pt idx="2">
                  <c:v>99.426404902946928</c:v>
                </c:pt>
                <c:pt idx="3">
                  <c:v>101.10967074246602</c:v>
                </c:pt>
                <c:pt idx="4">
                  <c:v>104.10744223438613</c:v>
                </c:pt>
                <c:pt idx="5">
                  <c:v>102.82586279509952</c:v>
                </c:pt>
                <c:pt idx="6">
                  <c:v>105.09535998662567</c:v>
                </c:pt>
                <c:pt idx="7">
                  <c:v>102.2091856393946</c:v>
                </c:pt>
                <c:pt idx="8">
                  <c:v>104.41062243984585</c:v>
                </c:pt>
                <c:pt idx="9">
                  <c:v>102.61406078363447</c:v>
                </c:pt>
                <c:pt idx="10">
                  <c:v>103.67851301297075</c:v>
                </c:pt>
                <c:pt idx="11">
                  <c:v>105.45986701192412</c:v>
                </c:pt>
                <c:pt idx="12">
                  <c:v>106.71547926415295</c:v>
                </c:pt>
                <c:pt idx="13">
                  <c:v>105.819397024747</c:v>
                </c:pt>
                <c:pt idx="14">
                  <c:v>105.97056692218106</c:v>
                </c:pt>
                <c:pt idx="15">
                  <c:v>103.65779396977184</c:v>
                </c:pt>
                <c:pt idx="16">
                  <c:v>103.22106896745694</c:v>
                </c:pt>
                <c:pt idx="17">
                  <c:v>104.05583038855289</c:v>
                </c:pt>
                <c:pt idx="18">
                  <c:v>102.37471320719354</c:v>
                </c:pt>
                <c:pt idx="19">
                  <c:v>99.80552740166209</c:v>
                </c:pt>
                <c:pt idx="20">
                  <c:v>102.10552436497555</c:v>
                </c:pt>
                <c:pt idx="21">
                  <c:v>101.50588686208786</c:v>
                </c:pt>
                <c:pt idx="22">
                  <c:v>102.77752485926698</c:v>
                </c:pt>
                <c:pt idx="23">
                  <c:v>103.32717105540148</c:v>
                </c:pt>
                <c:pt idx="24">
                  <c:v>101.728149463308</c:v>
                </c:pt>
                <c:pt idx="25">
                  <c:v>101.04395496811701</c:v>
                </c:pt>
                <c:pt idx="26">
                  <c:v>93.209273830713812</c:v>
                </c:pt>
                <c:pt idx="27">
                  <c:v>90.265189906146162</c:v>
                </c:pt>
                <c:pt idx="28">
                  <c:v>94.754294853702334</c:v>
                </c:pt>
                <c:pt idx="29">
                  <c:v>95.204223941170639</c:v>
                </c:pt>
                <c:pt idx="30">
                  <c:v>92.455262012958741</c:v>
                </c:pt>
                <c:pt idx="31">
                  <c:v>87.432432896857009</c:v>
                </c:pt>
                <c:pt idx="32">
                  <c:v>87.004437305093688</c:v>
                </c:pt>
                <c:pt idx="33">
                  <c:v>93.459277179104873</c:v>
                </c:pt>
                <c:pt idx="34">
                  <c:v>97.979951926399963</c:v>
                </c:pt>
                <c:pt idx="35">
                  <c:v>96.692307127329116</c:v>
                </c:pt>
                <c:pt idx="36">
                  <c:v>95.634789423141143</c:v>
                </c:pt>
                <c:pt idx="37">
                  <c:v>98.92322087422562</c:v>
                </c:pt>
                <c:pt idx="38">
                  <c:v>100.17164792874382</c:v>
                </c:pt>
                <c:pt idx="39">
                  <c:v>100.35555886510845</c:v>
                </c:pt>
                <c:pt idx="40">
                  <c:v>100.76037757179353</c:v>
                </c:pt>
                <c:pt idx="41">
                  <c:v>100.25361827635412</c:v>
                </c:pt>
                <c:pt idx="42">
                  <c:v>102.67637476043443</c:v>
                </c:pt>
                <c:pt idx="43">
                  <c:v>103.29580193756834</c:v>
                </c:pt>
                <c:pt idx="44">
                  <c:v>104.08485009169165</c:v>
                </c:pt>
                <c:pt idx="45">
                  <c:v>105.69269286999432</c:v>
                </c:pt>
                <c:pt idx="46">
                  <c:v>106.488606367554</c:v>
                </c:pt>
                <c:pt idx="47">
                  <c:v>108.43455362401546</c:v>
                </c:pt>
                <c:pt idx="48">
                  <c:v>109.28765596293999</c:v>
                </c:pt>
                <c:pt idx="49">
                  <c:v>110.58780108131366</c:v>
                </c:pt>
                <c:pt idx="50">
                  <c:v>111.3854424868436</c:v>
                </c:pt>
                <c:pt idx="51">
                  <c:v>115.05239041303798</c:v>
                </c:pt>
                <c:pt idx="52">
                  <c:v>119.373686980429</c:v>
                </c:pt>
                <c:pt idx="53">
                  <c:v>119.0323625678427</c:v>
                </c:pt>
                <c:pt idx="54">
                  <c:v>119.11363945808765</c:v>
                </c:pt>
                <c:pt idx="55">
                  <c:v>124.64404399695361</c:v>
                </c:pt>
                <c:pt idx="56">
                  <c:v>120.05770701468057</c:v>
                </c:pt>
                <c:pt idx="57">
                  <c:v>119.20295877472067</c:v>
                </c:pt>
                <c:pt idx="58">
                  <c:v>121.6247828406195</c:v>
                </c:pt>
                <c:pt idx="59">
                  <c:v>120.38767900664135</c:v>
                </c:pt>
                <c:pt idx="60">
                  <c:v>117.11437073471537</c:v>
                </c:pt>
                <c:pt idx="61">
                  <c:v>120.65651400916256</c:v>
                </c:pt>
                <c:pt idx="62">
                  <c:v>118.8704718569107</c:v>
                </c:pt>
                <c:pt idx="63">
                  <c:v>117.38501194833377</c:v>
                </c:pt>
                <c:pt idx="64">
                  <c:v>109.80969163235785</c:v>
                </c:pt>
                <c:pt idx="65">
                  <c:v>112.29000018615235</c:v>
                </c:pt>
                <c:pt idx="66">
                  <c:v>108.53952927247617</c:v>
                </c:pt>
                <c:pt idx="67">
                  <c:v>113.87664078028038</c:v>
                </c:pt>
                <c:pt idx="68">
                  <c:v>116.26180594354796</c:v>
                </c:pt>
                <c:pt idx="69">
                  <c:v>117.39036183972244</c:v>
                </c:pt>
                <c:pt idx="70">
                  <c:v>119.28449139916876</c:v>
                </c:pt>
                <c:pt idx="71">
                  <c:v>114.33293407141237</c:v>
                </c:pt>
                <c:pt idx="72">
                  <c:v>118.86262144915028</c:v>
                </c:pt>
                <c:pt idx="73">
                  <c:v>117.77756379852836</c:v>
                </c:pt>
                <c:pt idx="74">
                  <c:v>112.63695832161983</c:v>
                </c:pt>
                <c:pt idx="75">
                  <c:v>114.81435541467719</c:v>
                </c:pt>
                <c:pt idx="76">
                  <c:v>118.00564620319571</c:v>
                </c:pt>
                <c:pt idx="77">
                  <c:v>117.19129282829574</c:v>
                </c:pt>
                <c:pt idx="78">
                  <c:v>121.77356247134034</c:v>
                </c:pt>
                <c:pt idx="79">
                  <c:v>119.92072861911775</c:v>
                </c:pt>
                <c:pt idx="80">
                  <c:v>112.43256126916947</c:v>
                </c:pt>
                <c:pt idx="81">
                  <c:v>98.712929969456482</c:v>
                </c:pt>
                <c:pt idx="82">
                  <c:v>101.185855350677</c:v>
                </c:pt>
                <c:pt idx="83">
                  <c:v>103.71566480717756</c:v>
                </c:pt>
                <c:pt idx="84">
                  <c:v>106.32359583387188</c:v>
                </c:pt>
                <c:pt idx="85">
                  <c:v>108.9232304475391</c:v>
                </c:pt>
                <c:pt idx="86">
                  <c:v>111.09111393535954</c:v>
                </c:pt>
                <c:pt idx="87">
                  <c:v>109.92512761537422</c:v>
                </c:pt>
                <c:pt idx="88">
                  <c:v>108.33460044037778</c:v>
                </c:pt>
                <c:pt idx="89">
                  <c:v>117.37989643634047</c:v>
                </c:pt>
                <c:pt idx="90">
                  <c:v>122.33759032343342</c:v>
                </c:pt>
                <c:pt idx="91">
                  <c:v>125.43747363657974</c:v>
                </c:pt>
                <c:pt idx="92">
                  <c:v>131.33132661266495</c:v>
                </c:pt>
                <c:pt idx="93">
                  <c:v>126.88181234505208</c:v>
                </c:pt>
                <c:pt idx="94">
                  <c:v>123.79561906370395</c:v>
                </c:pt>
                <c:pt idx="95">
                  <c:v>128.96793693789547</c:v>
                </c:pt>
                <c:pt idx="96">
                  <c:v>124.05223979597947</c:v>
                </c:pt>
                <c:pt idx="97">
                  <c:v>117.83913891893253</c:v>
                </c:pt>
                <c:pt idx="98">
                  <c:v>118.20841721011884</c:v>
                </c:pt>
                <c:pt idx="99">
                  <c:v>120.04210009103161</c:v>
                </c:pt>
                <c:pt idx="100">
                  <c:v>130.95234291325815</c:v>
                </c:pt>
                <c:pt idx="101">
                  <c:v>130.05186366860445</c:v>
                </c:pt>
                <c:pt idx="102">
                  <c:v>132.7513539784774</c:v>
                </c:pt>
                <c:pt idx="103">
                  <c:v>140.05832994258486</c:v>
                </c:pt>
                <c:pt idx="104">
                  <c:v>142.88489384802733</c:v>
                </c:pt>
                <c:pt idx="105">
                  <c:v>146.3479225056015</c:v>
                </c:pt>
                <c:pt idx="106">
                  <c:v>137.07040738247142</c:v>
                </c:pt>
                <c:pt idx="107">
                  <c:v>130.02098103593065</c:v>
                </c:pt>
                <c:pt idx="108">
                  <c:v>119.56639459988648</c:v>
                </c:pt>
                <c:pt idx="109">
                  <c:v>120.07475494133216</c:v>
                </c:pt>
                <c:pt idx="110">
                  <c:v>120.12918969296929</c:v>
                </c:pt>
                <c:pt idx="111">
                  <c:v>116.3725788274722</c:v>
                </c:pt>
                <c:pt idx="112">
                  <c:v>118.85945328766478</c:v>
                </c:pt>
                <c:pt idx="113">
                  <c:v>125.52253510642254</c:v>
                </c:pt>
                <c:pt idx="114">
                  <c:v>123.645119840308</c:v>
                </c:pt>
                <c:pt idx="115">
                  <c:v>127.71297560564324</c:v>
                </c:pt>
                <c:pt idx="116">
                  <c:v>124.31195684403352</c:v>
                </c:pt>
                <c:pt idx="117">
                  <c:v>125.00746739524926</c:v>
                </c:pt>
                <c:pt idx="118">
                  <c:v>125.96972773674382</c:v>
                </c:pt>
                <c:pt idx="119">
                  <c:v>124.05412521744363</c:v>
                </c:pt>
                <c:pt idx="120">
                  <c:v>127.90950360247852</c:v>
                </c:pt>
                <c:pt idx="121">
                  <c:v>132.52286807650867</c:v>
                </c:pt>
                <c:pt idx="122">
                  <c:v>129.751297863601</c:v>
                </c:pt>
                <c:pt idx="123">
                  <c:v>126.42163974449996</c:v>
                </c:pt>
                <c:pt idx="124">
                  <c:v>122.56111636573871</c:v>
                </c:pt>
                <c:pt idx="125">
                  <c:v>126.97606940310303</c:v>
                </c:pt>
                <c:pt idx="126">
                  <c:v>134.82315945153789</c:v>
                </c:pt>
                <c:pt idx="127">
                  <c:v>134.96758006874828</c:v>
                </c:pt>
                <c:pt idx="128">
                  <c:v>140.03843489211553</c:v>
                </c:pt>
                <c:pt idx="129">
                  <c:v>141.7283539322145</c:v>
                </c:pt>
                <c:pt idx="130">
                  <c:v>138.43497990671673</c:v>
                </c:pt>
                <c:pt idx="131">
                  <c:v>142.67637109468291</c:v>
                </c:pt>
                <c:pt idx="132">
                  <c:v>139.02050491163348</c:v>
                </c:pt>
                <c:pt idx="133">
                  <c:v>140.31047553267831</c:v>
                </c:pt>
                <c:pt idx="134">
                  <c:v>135.57724590483522</c:v>
                </c:pt>
                <c:pt idx="135">
                  <c:v>138.2002493717541</c:v>
                </c:pt>
                <c:pt idx="136">
                  <c:v>136.47713867453643</c:v>
                </c:pt>
                <c:pt idx="137">
                  <c:v>135.16902977929263</c:v>
                </c:pt>
                <c:pt idx="138">
                  <c:v>133.40034901855165</c:v>
                </c:pt>
                <c:pt idx="139">
                  <c:v>134.61383295828529</c:v>
                </c:pt>
                <c:pt idx="140">
                  <c:v>133.64749791946593</c:v>
                </c:pt>
                <c:pt idx="141">
                  <c:v>134.6341510427207</c:v>
                </c:pt>
                <c:pt idx="142">
                  <c:v>134.43460138648473</c:v>
                </c:pt>
                <c:pt idx="143">
                  <c:v>139.6059170068946</c:v>
                </c:pt>
                <c:pt idx="144">
                  <c:v>145.82821058811945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F-4287-869D-3F20F560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63727"/>
        <c:axId val="256564687"/>
      </c:lineChart>
      <c:dateAx>
        <c:axId val="256563727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564687"/>
        <c:crosses val="autoZero"/>
        <c:auto val="1"/>
        <c:lblOffset val="100"/>
        <c:baseTimeUnit val="days"/>
        <c:majorUnit val="24"/>
        <c:majorTimeUnit val="months"/>
      </c:dateAx>
      <c:valAx>
        <c:axId val="256564687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5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'Fondo 3'!$Z$32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3'!$Z$33:$Z$177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-4.9745734908137607E-3</c:v>
                </c:pt>
                <c:pt idx="2">
                  <c:v>-1.0966843631909695E-2</c:v>
                </c:pt>
                <c:pt idx="3">
                  <c:v>-1.3090816439427444E-2</c:v>
                </c:pt>
                <c:pt idx="4">
                  <c:v>2.8633396741293948E-2</c:v>
                </c:pt>
                <c:pt idx="5">
                  <c:v>5.9602323025895743E-3</c:v>
                </c:pt>
                <c:pt idx="6">
                  <c:v>2.1305892696455997E-2</c:v>
                </c:pt>
                <c:pt idx="7">
                  <c:v>-9.9618127178605631E-3</c:v>
                </c:pt>
                <c:pt idx="8">
                  <c:v>9.8476297209386665E-3</c:v>
                </c:pt>
                <c:pt idx="9">
                  <c:v>-4.2294210891433703E-3</c:v>
                </c:pt>
                <c:pt idx="10">
                  <c:v>2.2318427791446771E-2</c:v>
                </c:pt>
                <c:pt idx="11">
                  <c:v>3.9053068775151134E-2</c:v>
                </c:pt>
                <c:pt idx="12">
                  <c:v>4.8423235000328857E-2</c:v>
                </c:pt>
                <c:pt idx="13">
                  <c:v>4.4300251139065105E-2</c:v>
                </c:pt>
                <c:pt idx="14">
                  <c:v>4.8575264456681477E-2</c:v>
                </c:pt>
                <c:pt idx="15">
                  <c:v>1.5113123128232653E-2</c:v>
                </c:pt>
                <c:pt idx="16">
                  <c:v>1.0421906907139622E-2</c:v>
                </c:pt>
                <c:pt idx="17">
                  <c:v>1.6894105147799099E-2</c:v>
                </c:pt>
                <c:pt idx="18">
                  <c:v>-4.4177847575993523E-3</c:v>
                </c:pt>
                <c:pt idx="19">
                  <c:v>-2.8043930133725081E-2</c:v>
                </c:pt>
                <c:pt idx="20">
                  <c:v>-6.9493718317251707E-3</c:v>
                </c:pt>
                <c:pt idx="21">
                  <c:v>-1.8093927092580619E-2</c:v>
                </c:pt>
                <c:pt idx="22">
                  <c:v>-5.4023786406791618E-3</c:v>
                </c:pt>
                <c:pt idx="23">
                  <c:v>-1.5315881945136001E-3</c:v>
                </c:pt>
                <c:pt idx="24">
                  <c:v>-2.0729272794193787E-2</c:v>
                </c:pt>
                <c:pt idx="25">
                  <c:v>-2.4874849151406031E-2</c:v>
                </c:pt>
                <c:pt idx="26">
                  <c:v>-0.10063303570433713</c:v>
                </c:pt>
                <c:pt idx="27">
                  <c:v>-0.12644192240735919</c:v>
                </c:pt>
                <c:pt idx="28">
                  <c:v>-8.3226899318575409E-2</c:v>
                </c:pt>
                <c:pt idx="29">
                  <c:v>-7.8517589785521369E-2</c:v>
                </c:pt>
                <c:pt idx="30">
                  <c:v>-0.10231208294360128</c:v>
                </c:pt>
                <c:pt idx="31">
                  <c:v>-0.15154899215171236</c:v>
                </c:pt>
                <c:pt idx="32">
                  <c:v>-0.14901709855602918</c:v>
                </c:pt>
                <c:pt idx="33">
                  <c:v>-8.6821977312391718E-2</c:v>
                </c:pt>
                <c:pt idx="34">
                  <c:v>-4.935030593091061E-2</c:v>
                </c:pt>
                <c:pt idx="35">
                  <c:v>-4.9661320263123088E-2</c:v>
                </c:pt>
                <c:pt idx="36">
                  <c:v>-6.3226859502511168E-2</c:v>
                </c:pt>
                <c:pt idx="37">
                  <c:v>-2.055712671070542E-2</c:v>
                </c:pt>
                <c:pt idx="38">
                  <c:v>-7.8970287113258042E-3</c:v>
                </c:pt>
                <c:pt idx="39">
                  <c:v>-8.5293309583199806E-3</c:v>
                </c:pt>
                <c:pt idx="40">
                  <c:v>-4.9429858087549627E-3</c:v>
                </c:pt>
                <c:pt idx="41">
                  <c:v>-2.0541719609165066E-2</c:v>
                </c:pt>
                <c:pt idx="42">
                  <c:v>6.9061785678332654E-3</c:v>
                </c:pt>
                <c:pt idx="43">
                  <c:v>1.7664037297733248E-2</c:v>
                </c:pt>
                <c:pt idx="44">
                  <c:v>3.669362031629575E-2</c:v>
                </c:pt>
                <c:pt idx="45">
                  <c:v>4.9207596596593461E-2</c:v>
                </c:pt>
                <c:pt idx="46">
                  <c:v>5.745676729784277E-2</c:v>
                </c:pt>
                <c:pt idx="47">
                  <c:v>7.9185129235714857E-2</c:v>
                </c:pt>
                <c:pt idx="48">
                  <c:v>8.4281311381038559E-2</c:v>
                </c:pt>
                <c:pt idx="49">
                  <c:v>0.10164094076472874</c:v>
                </c:pt>
                <c:pt idx="50">
                  <c:v>0.10926168342826625</c:v>
                </c:pt>
                <c:pt idx="51">
                  <c:v>0.14419311007107716</c:v>
                </c:pt>
                <c:pt idx="52">
                  <c:v>0.19179314219638233</c:v>
                </c:pt>
                <c:pt idx="53">
                  <c:v>0.19488250464420309</c:v>
                </c:pt>
                <c:pt idx="54">
                  <c:v>0.19352975503497993</c:v>
                </c:pt>
                <c:pt idx="55">
                  <c:v>0.25051079279179111</c:v>
                </c:pt>
                <c:pt idx="56">
                  <c:v>0.21061700710353182</c:v>
                </c:pt>
                <c:pt idx="57">
                  <c:v>0.19526158514902137</c:v>
                </c:pt>
                <c:pt idx="58">
                  <c:v>0.20708068063882523</c:v>
                </c:pt>
                <c:pt idx="59">
                  <c:v>0.18829109467340199</c:v>
                </c:pt>
                <c:pt idx="60">
                  <c:v>0.15888859370336994</c:v>
                </c:pt>
                <c:pt idx="61">
                  <c:v>0.1812833443382551</c:v>
                </c:pt>
                <c:pt idx="62">
                  <c:v>0.16697479704373053</c:v>
                </c:pt>
                <c:pt idx="63">
                  <c:v>0.15644534082894546</c:v>
                </c:pt>
                <c:pt idx="64">
                  <c:v>6.947925323827886E-2</c:v>
                </c:pt>
                <c:pt idx="65">
                  <c:v>8.3949158496692489E-2</c:v>
                </c:pt>
                <c:pt idx="66">
                  <c:v>4.3811116709235876E-2</c:v>
                </c:pt>
                <c:pt idx="67">
                  <c:v>0.1104299414300316</c:v>
                </c:pt>
                <c:pt idx="68">
                  <c:v>0.13746221326157237</c:v>
                </c:pt>
                <c:pt idx="69">
                  <c:v>0.14675472203208995</c:v>
                </c:pt>
                <c:pt idx="70">
                  <c:v>0.17460402338330994</c:v>
                </c:pt>
                <c:pt idx="71">
                  <c:v>0.12173644309950338</c:v>
                </c:pt>
                <c:pt idx="72">
                  <c:v>0.17152575978799001</c:v>
                </c:pt>
                <c:pt idx="73">
                  <c:v>0.16457883856342725</c:v>
                </c:pt>
                <c:pt idx="74">
                  <c:v>0.11089984795562935</c:v>
                </c:pt>
                <c:pt idx="75">
                  <c:v>0.13981389594979254</c:v>
                </c:pt>
                <c:pt idx="76">
                  <c:v>0.1701680760769646</c:v>
                </c:pt>
                <c:pt idx="77">
                  <c:v>0.16230242671679385</c:v>
                </c:pt>
                <c:pt idx="78">
                  <c:v>0.21251526426509026</c:v>
                </c:pt>
                <c:pt idx="79">
                  <c:v>0.19554908123461856</c:v>
                </c:pt>
                <c:pt idx="80">
                  <c:v>0.12312110804947807</c:v>
                </c:pt>
                <c:pt idx="81">
                  <c:v>-3.1061407997193036E-2</c:v>
                </c:pt>
                <c:pt idx="82">
                  <c:v>1.2381822757433936E-2</c:v>
                </c:pt>
                <c:pt idx="83">
                  <c:v>4.8853222712380573E-2</c:v>
                </c:pt>
                <c:pt idx="84">
                  <c:v>8.585006699201525E-2</c:v>
                </c:pt>
                <c:pt idx="85">
                  <c:v>0.12152911448246151</c:v>
                </c:pt>
                <c:pt idx="86">
                  <c:v>0.13864265100045348</c:v>
                </c:pt>
                <c:pt idx="87">
                  <c:v>0.12100031232454445</c:v>
                </c:pt>
                <c:pt idx="88">
                  <c:v>0.10366356609101479</c:v>
                </c:pt>
                <c:pt idx="89">
                  <c:v>0.20450865575958921</c:v>
                </c:pt>
                <c:pt idx="90">
                  <c:v>0.25989355606421172</c:v>
                </c:pt>
                <c:pt idx="91">
                  <c:v>0.30207807970890688</c:v>
                </c:pt>
                <c:pt idx="92">
                  <c:v>0.35460160881536695</c:v>
                </c:pt>
                <c:pt idx="93">
                  <c:v>0.2923907138523747</c:v>
                </c:pt>
                <c:pt idx="94">
                  <c:v>0.25965671020000847</c:v>
                </c:pt>
                <c:pt idx="95">
                  <c:v>0.27612638816036705</c:v>
                </c:pt>
                <c:pt idx="96">
                  <c:v>0.22844905199177123</c:v>
                </c:pt>
                <c:pt idx="97">
                  <c:v>0.16483338595308972</c:v>
                </c:pt>
                <c:pt idx="98">
                  <c:v>0.15615503344833082</c:v>
                </c:pt>
                <c:pt idx="99">
                  <c:v>0.161939587092643</c:v>
                </c:pt>
                <c:pt idx="100">
                  <c:v>0.24788362457043767</c:v>
                </c:pt>
                <c:pt idx="101">
                  <c:v>0.23622647205206904</c:v>
                </c:pt>
                <c:pt idx="102">
                  <c:v>0.25882484977482467</c:v>
                </c:pt>
                <c:pt idx="103">
                  <c:v>0.33177074575888588</c:v>
                </c:pt>
                <c:pt idx="104">
                  <c:v>0.38244145016547826</c:v>
                </c:pt>
                <c:pt idx="105">
                  <c:v>0.44846971087720977</c:v>
                </c:pt>
                <c:pt idx="106">
                  <c:v>0.36867858709404011</c:v>
                </c:pt>
                <c:pt idx="107">
                  <c:v>0.32193652712932619</c:v>
                </c:pt>
                <c:pt idx="108">
                  <c:v>0.1920255940469664</c:v>
                </c:pt>
                <c:pt idx="109">
                  <c:v>0.19035275479778324</c:v>
                </c:pt>
                <c:pt idx="110">
                  <c:v>0.20337977407783137</c:v>
                </c:pt>
                <c:pt idx="111">
                  <c:v>0.15927442236320122</c:v>
                </c:pt>
                <c:pt idx="112">
                  <c:v>0.21198122007071407</c:v>
                </c:pt>
                <c:pt idx="113">
                  <c:v>0.27795006060975513</c:v>
                </c:pt>
                <c:pt idx="114">
                  <c:v>0.24930749484348746</c:v>
                </c:pt>
                <c:pt idx="115">
                  <c:v>0.29432206200657451</c:v>
                </c:pt>
                <c:pt idx="116">
                  <c:v>0.25196137958722264</c:v>
                </c:pt>
                <c:pt idx="117">
                  <c:v>0.27241462655603432</c:v>
                </c:pt>
                <c:pt idx="118">
                  <c:v>0.27833420274829512</c:v>
                </c:pt>
                <c:pt idx="119">
                  <c:v>0.25352444930484408</c:v>
                </c:pt>
                <c:pt idx="120">
                  <c:v>0.30350419662800654</c:v>
                </c:pt>
                <c:pt idx="121">
                  <c:v>0.35548547799428509</c:v>
                </c:pt>
                <c:pt idx="122">
                  <c:v>0.32163238452679543</c:v>
                </c:pt>
                <c:pt idx="123">
                  <c:v>0.27223146987497282</c:v>
                </c:pt>
                <c:pt idx="124">
                  <c:v>0.231677305808899</c:v>
                </c:pt>
                <c:pt idx="125">
                  <c:v>0.29348167618872312</c:v>
                </c:pt>
                <c:pt idx="126">
                  <c:v>0.37463504561963723</c:v>
                </c:pt>
                <c:pt idx="127">
                  <c:v>0.36474256023257401</c:v>
                </c:pt>
                <c:pt idx="128">
                  <c:v>0.40843583544394968</c:v>
                </c:pt>
                <c:pt idx="129">
                  <c:v>0.41683943532330625</c:v>
                </c:pt>
                <c:pt idx="130">
                  <c:v>0.38040218722650532</c:v>
                </c:pt>
                <c:pt idx="131">
                  <c:v>0.43124505690551196</c:v>
                </c:pt>
                <c:pt idx="132">
                  <c:v>0.39942025098314371</c:v>
                </c:pt>
                <c:pt idx="133">
                  <c:v>0.41660310415581159</c:v>
                </c:pt>
                <c:pt idx="134">
                  <c:v>0.37539021721942412</c:v>
                </c:pt>
                <c:pt idx="135">
                  <c:v>0.41660135651765784</c:v>
                </c:pt>
                <c:pt idx="136">
                  <c:v>0.4116807798030786</c:v>
                </c:pt>
                <c:pt idx="137">
                  <c:v>0.40902204913416607</c:v>
                </c:pt>
                <c:pt idx="138">
                  <c:v>0.40174478639221967</c:v>
                </c:pt>
                <c:pt idx="139">
                  <c:v>0.42217351658126057</c:v>
                </c:pt>
                <c:pt idx="140">
                  <c:v>0.40615171260842198</c:v>
                </c:pt>
                <c:pt idx="141">
                  <c:v>0.40930500192346253</c:v>
                </c:pt>
                <c:pt idx="142">
                  <c:v>0.40495369012414817</c:v>
                </c:pt>
                <c:pt idx="143">
                  <c:v>0.45795600505400214</c:v>
                </c:pt>
                <c:pt idx="144">
                  <c:v>0.53653104287162923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2-4F96-91B2-7CA35AF657EF}"/>
            </c:ext>
          </c:extLst>
        </c:ser>
        <c:ser>
          <c:idx val="1"/>
          <c:order val="1"/>
          <c:tx>
            <c:strRef>
              <c:f>'Fondo 3'!$AA$32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3'!$AA$33:$AA$177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1.4350318488163261E-3</c:v>
                </c:pt>
                <c:pt idx="2">
                  <c:v>2.1386653552555313E-3</c:v>
                </c:pt>
                <c:pt idx="3">
                  <c:v>1.0609691919043263E-2</c:v>
                </c:pt>
                <c:pt idx="4">
                  <c:v>4.5886709097026079E-2</c:v>
                </c:pt>
                <c:pt idx="5">
                  <c:v>1.9857353867569927E-2</c:v>
                </c:pt>
                <c:pt idx="6">
                  <c:v>4.2801398395504231E-2</c:v>
                </c:pt>
                <c:pt idx="7">
                  <c:v>1.0427764810414741E-2</c:v>
                </c:pt>
                <c:pt idx="8">
                  <c:v>2.6814651832299363E-2</c:v>
                </c:pt>
                <c:pt idx="9">
                  <c:v>1.102272381356717E-2</c:v>
                </c:pt>
                <c:pt idx="10">
                  <c:v>3.6104092328771431E-2</c:v>
                </c:pt>
                <c:pt idx="11">
                  <c:v>5.2556892392421117E-2</c:v>
                </c:pt>
                <c:pt idx="12">
                  <c:v>6.3859839251646289E-2</c:v>
                </c:pt>
                <c:pt idx="13">
                  <c:v>5.6246139017732233E-2</c:v>
                </c:pt>
                <c:pt idx="14">
                  <c:v>6.3733942998944748E-2</c:v>
                </c:pt>
                <c:pt idx="15">
                  <c:v>3.4679806956704473E-2</c:v>
                </c:pt>
                <c:pt idx="16">
                  <c:v>2.669617205021324E-2</c:v>
                </c:pt>
                <c:pt idx="17">
                  <c:v>3.3402601667945842E-2</c:v>
                </c:pt>
                <c:pt idx="18">
                  <c:v>1.3866881127685859E-2</c:v>
                </c:pt>
                <c:pt idx="19">
                  <c:v>-1.4226092307364269E-2</c:v>
                </c:pt>
                <c:pt idx="20">
                  <c:v>4.4530349493765442E-4</c:v>
                </c:pt>
                <c:pt idx="21">
                  <c:v>-1.406343095796847E-2</c:v>
                </c:pt>
                <c:pt idx="22">
                  <c:v>-7.6835195404301171E-4</c:v>
                </c:pt>
                <c:pt idx="23">
                  <c:v>2.9952112386621987E-3</c:v>
                </c:pt>
                <c:pt idx="24">
                  <c:v>-1.2714099628927888E-2</c:v>
                </c:pt>
                <c:pt idx="25">
                  <c:v>-1.9944889054633097E-2</c:v>
                </c:pt>
                <c:pt idx="26">
                  <c:v>-9.9870834910377626E-2</c:v>
                </c:pt>
                <c:pt idx="27">
                  <c:v>-0.12315787700804226</c:v>
                </c:pt>
                <c:pt idx="28">
                  <c:v>-8.3041428984832688E-2</c:v>
                </c:pt>
                <c:pt idx="29">
                  <c:v>-8.3861933123089316E-2</c:v>
                </c:pt>
                <c:pt idx="30">
                  <c:v>-0.10977253683023069</c:v>
                </c:pt>
                <c:pt idx="31">
                  <c:v>-0.15824574571212668</c:v>
                </c:pt>
                <c:pt idx="32">
                  <c:v>-0.16105911266067086</c:v>
                </c:pt>
                <c:pt idx="33">
                  <c:v>-9.8294065713831369E-2</c:v>
                </c:pt>
                <c:pt idx="34">
                  <c:v>-5.9409889417252226E-2</c:v>
                </c:pt>
                <c:pt idx="35">
                  <c:v>-6.1980411844533179E-2</c:v>
                </c:pt>
                <c:pt idx="36">
                  <c:v>-7.1971177886314019E-2</c:v>
                </c:pt>
                <c:pt idx="37">
                  <c:v>-3.8910691837577227E-2</c:v>
                </c:pt>
                <c:pt idx="38">
                  <c:v>-2.4374776155916322E-2</c:v>
                </c:pt>
                <c:pt idx="39">
                  <c:v>-2.7631083799268485E-2</c:v>
                </c:pt>
                <c:pt idx="40">
                  <c:v>-2.1792408999474544E-2</c:v>
                </c:pt>
                <c:pt idx="41">
                  <c:v>-3.4139168526166275E-2</c:v>
                </c:pt>
                <c:pt idx="42">
                  <c:v>-4.9695671156285703E-3</c:v>
                </c:pt>
                <c:pt idx="43">
                  <c:v>1.7536798801585096E-3</c:v>
                </c:pt>
                <c:pt idx="44">
                  <c:v>1.2799096755227168E-2</c:v>
                </c:pt>
                <c:pt idx="45">
                  <c:v>2.9872825335305109E-2</c:v>
                </c:pt>
                <c:pt idx="46">
                  <c:v>3.9975084161977925E-2</c:v>
                </c:pt>
                <c:pt idx="47">
                  <c:v>5.311898269856874E-2</c:v>
                </c:pt>
                <c:pt idx="48">
                  <c:v>6.0534109963956473E-2</c:v>
                </c:pt>
                <c:pt idx="49">
                  <c:v>7.833744558956468E-2</c:v>
                </c:pt>
                <c:pt idx="50">
                  <c:v>8.3619523684930197E-2</c:v>
                </c:pt>
                <c:pt idx="51">
                  <c:v>0.12469261953491473</c:v>
                </c:pt>
                <c:pt idx="52">
                  <c:v>0.17603979820644744</c:v>
                </c:pt>
                <c:pt idx="53">
                  <c:v>0.17351916055937311</c:v>
                </c:pt>
                <c:pt idx="54">
                  <c:v>0.17238306204298448</c:v>
                </c:pt>
                <c:pt idx="55">
                  <c:v>0.21851353098385706</c:v>
                </c:pt>
                <c:pt idx="56">
                  <c:v>0.17423073576017734</c:v>
                </c:pt>
                <c:pt idx="57">
                  <c:v>0.16303893444684969</c:v>
                </c:pt>
                <c:pt idx="58">
                  <c:v>0.18593689057723362</c:v>
                </c:pt>
                <c:pt idx="59">
                  <c:v>0.16672728023244399</c:v>
                </c:pt>
                <c:pt idx="60">
                  <c:v>0.13154064771139384</c:v>
                </c:pt>
                <c:pt idx="61">
                  <c:v>0.1659705063570458</c:v>
                </c:pt>
                <c:pt idx="62">
                  <c:v>0.14872954377412406</c:v>
                </c:pt>
                <c:pt idx="63">
                  <c:v>0.13394030661389711</c:v>
                </c:pt>
                <c:pt idx="64">
                  <c:v>6.2365259916791205E-2</c:v>
                </c:pt>
                <c:pt idx="65">
                  <c:v>8.7774273731562324E-2</c:v>
                </c:pt>
                <c:pt idx="66">
                  <c:v>4.7858900692365092E-2</c:v>
                </c:pt>
                <c:pt idx="67">
                  <c:v>0.10229317986633357</c:v>
                </c:pt>
                <c:pt idx="68">
                  <c:v>0.12370654639421153</c:v>
                </c:pt>
                <c:pt idx="69">
                  <c:v>0.13338715712743099</c:v>
                </c:pt>
                <c:pt idx="70">
                  <c:v>0.14501462602332205</c:v>
                </c:pt>
                <c:pt idx="71">
                  <c:v>9.254826838515573E-2</c:v>
                </c:pt>
                <c:pt idx="72">
                  <c:v>0.13657199105704443</c:v>
                </c:pt>
                <c:pt idx="73">
                  <c:v>0.12653777391707433</c:v>
                </c:pt>
                <c:pt idx="74">
                  <c:v>7.233536219210368E-2</c:v>
                </c:pt>
                <c:pt idx="75">
                  <c:v>9.6542163015038485E-2</c:v>
                </c:pt>
                <c:pt idx="76">
                  <c:v>0.12858621383454949</c:v>
                </c:pt>
                <c:pt idx="77">
                  <c:v>0.11981017500232372</c:v>
                </c:pt>
                <c:pt idx="78">
                  <c:v>0.16554533847755359</c:v>
                </c:pt>
                <c:pt idx="79">
                  <c:v>0.13995646989164978</c:v>
                </c:pt>
                <c:pt idx="80">
                  <c:v>7.1401276739025743E-2</c:v>
                </c:pt>
                <c:pt idx="81">
                  <c:v>-7.5910721974571049E-2</c:v>
                </c:pt>
                <c:pt idx="82">
                  <c:v>-5.5628502494529664E-2</c:v>
                </c:pt>
                <c:pt idx="83">
                  <c:v>-4.6044569949790781E-2</c:v>
                </c:pt>
                <c:pt idx="84">
                  <c:v>-1.7565430523634684E-2</c:v>
                </c:pt>
                <c:pt idx="85">
                  <c:v>6.8357234138158862E-3</c:v>
                </c:pt>
                <c:pt idx="86">
                  <c:v>2.6562388644712831E-2</c:v>
                </c:pt>
                <c:pt idx="87">
                  <c:v>1.068902489762813E-2</c:v>
                </c:pt>
                <c:pt idx="88">
                  <c:v>-6.7296439953126175E-3</c:v>
                </c:pt>
                <c:pt idx="89">
                  <c:v>7.9022826439898886E-2</c:v>
                </c:pt>
                <c:pt idx="90">
                  <c:v>0.12296802348916436</c:v>
                </c:pt>
                <c:pt idx="91">
                  <c:v>0.14913599715930026</c:v>
                </c:pt>
                <c:pt idx="92">
                  <c:v>0.19958412548339166</c:v>
                </c:pt>
                <c:pt idx="93">
                  <c:v>0.15167386686626294</c:v>
                </c:pt>
                <c:pt idx="94">
                  <c:v>0.12585607280084932</c:v>
                </c:pt>
                <c:pt idx="95">
                  <c:v>0.18249878614447201</c:v>
                </c:pt>
                <c:pt idx="96">
                  <c:v>0.14141061466814642</c:v>
                </c:pt>
                <c:pt idx="97">
                  <c:v>8.1911688585403875E-2</c:v>
                </c:pt>
                <c:pt idx="98">
                  <c:v>8.8213921687840369E-2</c:v>
                </c:pt>
                <c:pt idx="99">
                  <c:v>9.6103899497487433E-2</c:v>
                </c:pt>
                <c:pt idx="100">
                  <c:v>0.18933149748677058</c:v>
                </c:pt>
                <c:pt idx="101">
                  <c:v>0.18888569732938554</c:v>
                </c:pt>
                <c:pt idx="102">
                  <c:v>0.20471495985006993</c:v>
                </c:pt>
                <c:pt idx="103">
                  <c:v>0.26183680667114562</c:v>
                </c:pt>
                <c:pt idx="104">
                  <c:v>0.30155360647254548</c:v>
                </c:pt>
                <c:pt idx="105">
                  <c:v>0.3417837338792693</c:v>
                </c:pt>
                <c:pt idx="106">
                  <c:v>0.26340632723540813</c:v>
                </c:pt>
                <c:pt idx="107">
                  <c:v>0.20987670182443741</c:v>
                </c:pt>
                <c:pt idx="108">
                  <c:v>0.12208991568658356</c:v>
                </c:pt>
                <c:pt idx="109">
                  <c:v>0.125750665332375</c:v>
                </c:pt>
                <c:pt idx="110">
                  <c:v>0.11974732637307617</c:v>
                </c:pt>
                <c:pt idx="111">
                  <c:v>8.6508989139188142E-2</c:v>
                </c:pt>
                <c:pt idx="112">
                  <c:v>0.10750138561498224</c:v>
                </c:pt>
                <c:pt idx="113">
                  <c:v>0.16584136456391274</c:v>
                </c:pt>
                <c:pt idx="114">
                  <c:v>0.14577019247092338</c:v>
                </c:pt>
                <c:pt idx="115">
                  <c:v>0.1653986033076924</c:v>
                </c:pt>
                <c:pt idx="116">
                  <c:v>0.13652133667850186</c:v>
                </c:pt>
                <c:pt idx="117">
                  <c:v>0.14843989478300212</c:v>
                </c:pt>
                <c:pt idx="118">
                  <c:v>0.15377386349834166</c:v>
                </c:pt>
                <c:pt idx="119">
                  <c:v>0.13760802204836708</c:v>
                </c:pt>
                <c:pt idx="120">
                  <c:v>0.14305563773233465</c:v>
                </c:pt>
                <c:pt idx="121">
                  <c:v>0.17722969779901132</c:v>
                </c:pt>
                <c:pt idx="122">
                  <c:v>0.15717435900387611</c:v>
                </c:pt>
                <c:pt idx="123">
                  <c:v>0.12706456969990376</c:v>
                </c:pt>
                <c:pt idx="124">
                  <c:v>9.0121270435951084E-2</c:v>
                </c:pt>
                <c:pt idx="125">
                  <c:v>0.12657049960301681</c:v>
                </c:pt>
                <c:pt idx="126">
                  <c:v>0.18831644349761545</c:v>
                </c:pt>
                <c:pt idx="127">
                  <c:v>0.18751938247444411</c:v>
                </c:pt>
                <c:pt idx="128">
                  <c:v>0.22893606242380193</c:v>
                </c:pt>
                <c:pt idx="129">
                  <c:v>0.24172254809206573</c:v>
                </c:pt>
                <c:pt idx="130">
                  <c:v>0.18893876433758261</c:v>
                </c:pt>
                <c:pt idx="131">
                  <c:v>0.20417767778170415</c:v>
                </c:pt>
                <c:pt idx="132">
                  <c:v>0.17280641765546312</c:v>
                </c:pt>
                <c:pt idx="133">
                  <c:v>0.19529010470844899</c:v>
                </c:pt>
                <c:pt idx="134">
                  <c:v>0.16240949477820243</c:v>
                </c:pt>
                <c:pt idx="135">
                  <c:v>0.19067388790120021</c:v>
                </c:pt>
                <c:pt idx="136">
                  <c:v>0.1824687518033381</c:v>
                </c:pt>
                <c:pt idx="137">
                  <c:v>0.17502591695672431</c:v>
                </c:pt>
                <c:pt idx="138">
                  <c:v>0.16495495733760146</c:v>
                </c:pt>
                <c:pt idx="139">
                  <c:v>0.17740200460087441</c:v>
                </c:pt>
                <c:pt idx="140">
                  <c:v>0.15827881456945225</c:v>
                </c:pt>
                <c:pt idx="141">
                  <c:v>0.1564458708904497</c:v>
                </c:pt>
                <c:pt idx="142">
                  <c:v>0.13360651556104775</c:v>
                </c:pt>
                <c:pt idx="143">
                  <c:v>0.16385576632974908</c:v>
                </c:pt>
                <c:pt idx="144">
                  <c:v>0.2242418391425669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2-4F96-91B2-7CA35AF657EF}"/>
            </c:ext>
          </c:extLst>
        </c:ser>
        <c:ser>
          <c:idx val="2"/>
          <c:order val="2"/>
          <c:tx>
            <c:strRef>
              <c:f>'Fondo 3'!$AB$32</c:f>
              <c:strCache>
                <c:ptCount val="1"/>
                <c:pt idx="0">
                  <c:v>Prima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3'!$AB$33:$AB$177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-1.6120033551794144E-3</c:v>
                </c:pt>
                <c:pt idx="2">
                  <c:v>-8.518868412774383E-3</c:v>
                </c:pt>
                <c:pt idx="3">
                  <c:v>3.7203262289888794E-3</c:v>
                </c:pt>
                <c:pt idx="4">
                  <c:v>3.9020952851830604E-2</c:v>
                </c:pt>
                <c:pt idx="5">
                  <c:v>1.1586933376453556E-2</c:v>
                </c:pt>
                <c:pt idx="6">
                  <c:v>3.6581558424591876E-2</c:v>
                </c:pt>
                <c:pt idx="7">
                  <c:v>9.6777014834508179E-3</c:v>
                </c:pt>
                <c:pt idx="8">
                  <c:v>3.2959159903388491E-2</c:v>
                </c:pt>
                <c:pt idx="9">
                  <c:v>1.7268476404163069E-2</c:v>
                </c:pt>
                <c:pt idx="10">
                  <c:v>4.0632255604444723E-2</c:v>
                </c:pt>
                <c:pt idx="11">
                  <c:v>6.0069047274193821E-2</c:v>
                </c:pt>
                <c:pt idx="12">
                  <c:v>6.8438158112410052E-2</c:v>
                </c:pt>
                <c:pt idx="13">
                  <c:v>6.3751735489371963E-2</c:v>
                </c:pt>
                <c:pt idx="14">
                  <c:v>7.0974918247842966E-2</c:v>
                </c:pt>
                <c:pt idx="15">
                  <c:v>4.2344775552414671E-2</c:v>
                </c:pt>
                <c:pt idx="16">
                  <c:v>3.239305818418825E-2</c:v>
                </c:pt>
                <c:pt idx="17">
                  <c:v>4.0404559688339781E-2</c:v>
                </c:pt>
                <c:pt idx="18">
                  <c:v>1.6985643939247286E-2</c:v>
                </c:pt>
                <c:pt idx="19">
                  <c:v>-9.7025117384517134E-3</c:v>
                </c:pt>
                <c:pt idx="20">
                  <c:v>4.5328358974388028E-3</c:v>
                </c:pt>
                <c:pt idx="21">
                  <c:v>-7.6896501245539151E-3</c:v>
                </c:pt>
                <c:pt idx="22">
                  <c:v>-7.2254154440021257E-4</c:v>
                </c:pt>
                <c:pt idx="23">
                  <c:v>6.51996629944529E-4</c:v>
                </c:pt>
                <c:pt idx="24">
                  <c:v>-1.5065130052645537E-2</c:v>
                </c:pt>
                <c:pt idx="25">
                  <c:v>-2.7123126076912474E-2</c:v>
                </c:pt>
                <c:pt idx="26">
                  <c:v>-0.10062262529801136</c:v>
                </c:pt>
                <c:pt idx="27">
                  <c:v>-0.12299045095185746</c:v>
                </c:pt>
                <c:pt idx="28">
                  <c:v>-8.3974843942600907E-2</c:v>
                </c:pt>
                <c:pt idx="29">
                  <c:v>-8.6150260855482386E-2</c:v>
                </c:pt>
                <c:pt idx="30">
                  <c:v>-0.11645691655588197</c:v>
                </c:pt>
                <c:pt idx="31">
                  <c:v>-0.16855734384062071</c:v>
                </c:pt>
                <c:pt idx="32">
                  <c:v>-0.17013184526382374</c:v>
                </c:pt>
                <c:pt idx="33">
                  <c:v>-0.10223583025998761</c:v>
                </c:pt>
                <c:pt idx="34">
                  <c:v>-6.7397867766983199E-2</c:v>
                </c:pt>
                <c:pt idx="35">
                  <c:v>-6.8510765059534018E-2</c:v>
                </c:pt>
                <c:pt idx="36">
                  <c:v>-8.7333510685680071E-2</c:v>
                </c:pt>
                <c:pt idx="37">
                  <c:v>-5.4826698565007104E-2</c:v>
                </c:pt>
                <c:pt idx="38">
                  <c:v>-4.0881702551161414E-2</c:v>
                </c:pt>
                <c:pt idx="39">
                  <c:v>-4.1514806108299829E-2</c:v>
                </c:pt>
                <c:pt idx="40">
                  <c:v>-3.5236334216774634E-2</c:v>
                </c:pt>
                <c:pt idx="41">
                  <c:v>-4.8408643814127017E-2</c:v>
                </c:pt>
                <c:pt idx="42">
                  <c:v>-2.5441368160339151E-2</c:v>
                </c:pt>
                <c:pt idx="43">
                  <c:v>-2.1058709852164958E-2</c:v>
                </c:pt>
                <c:pt idx="44">
                  <c:v>-1.2803403211089526E-2</c:v>
                </c:pt>
                <c:pt idx="45">
                  <c:v>-8.888283606464098E-4</c:v>
                </c:pt>
                <c:pt idx="46">
                  <c:v>1.0799626457074885E-2</c:v>
                </c:pt>
                <c:pt idx="47">
                  <c:v>2.4436463006886733E-2</c:v>
                </c:pt>
                <c:pt idx="48">
                  <c:v>3.4086819453421846E-2</c:v>
                </c:pt>
                <c:pt idx="49">
                  <c:v>5.1067100146130029E-2</c:v>
                </c:pt>
                <c:pt idx="50">
                  <c:v>5.4704005323501725E-2</c:v>
                </c:pt>
                <c:pt idx="51">
                  <c:v>9.3164048334757998E-2</c:v>
                </c:pt>
                <c:pt idx="52">
                  <c:v>0.13491844089541849</c:v>
                </c:pt>
                <c:pt idx="53">
                  <c:v>0.1298540903154497</c:v>
                </c:pt>
                <c:pt idx="54">
                  <c:v>0.13047486976302136</c:v>
                </c:pt>
                <c:pt idx="55">
                  <c:v>0.17735851345479592</c:v>
                </c:pt>
                <c:pt idx="56">
                  <c:v>0.136378995945589</c:v>
                </c:pt>
                <c:pt idx="57">
                  <c:v>0.12368054544657303</c:v>
                </c:pt>
                <c:pt idx="58">
                  <c:v>0.14392012222840234</c:v>
                </c:pt>
                <c:pt idx="59">
                  <c:v>0.11819430462622638</c:v>
                </c:pt>
                <c:pt idx="60">
                  <c:v>8.7096362053817433E-2</c:v>
                </c:pt>
                <c:pt idx="61">
                  <c:v>0.12361944499186817</c:v>
                </c:pt>
                <c:pt idx="62">
                  <c:v>0.10629663910093323</c:v>
                </c:pt>
                <c:pt idx="63">
                  <c:v>9.7280095709548764E-2</c:v>
                </c:pt>
                <c:pt idx="64">
                  <c:v>2.6590536733025028E-2</c:v>
                </c:pt>
                <c:pt idx="65">
                  <c:v>4.6803644592887217E-2</c:v>
                </c:pt>
                <c:pt idx="66">
                  <c:v>1.0510703504346575E-2</c:v>
                </c:pt>
                <c:pt idx="67">
                  <c:v>6.5692964761265626E-2</c:v>
                </c:pt>
                <c:pt idx="68">
                  <c:v>8.6050358027038421E-2</c:v>
                </c:pt>
                <c:pt idx="69">
                  <c:v>9.1962653840701236E-2</c:v>
                </c:pt>
                <c:pt idx="70">
                  <c:v>0.1006439411095994</c:v>
                </c:pt>
                <c:pt idx="71">
                  <c:v>4.3247512335604421E-2</c:v>
                </c:pt>
                <c:pt idx="72">
                  <c:v>8.5548247167387181E-2</c:v>
                </c:pt>
                <c:pt idx="73">
                  <c:v>7.769152817987357E-2</c:v>
                </c:pt>
                <c:pt idx="74">
                  <c:v>2.1835003867242131E-2</c:v>
                </c:pt>
                <c:pt idx="75">
                  <c:v>4.4543867073074672E-2</c:v>
                </c:pt>
                <c:pt idx="76">
                  <c:v>6.8497116728872598E-2</c:v>
                </c:pt>
                <c:pt idx="77">
                  <c:v>5.2629858859908785E-2</c:v>
                </c:pt>
                <c:pt idx="78">
                  <c:v>9.8998118157150206E-2</c:v>
                </c:pt>
                <c:pt idx="79">
                  <c:v>7.2148436845961283E-2</c:v>
                </c:pt>
                <c:pt idx="80">
                  <c:v>2.2008078718989132E-3</c:v>
                </c:pt>
                <c:pt idx="81">
                  <c:v>-0.14288090620696836</c:v>
                </c:pt>
                <c:pt idx="82">
                  <c:v>-0.1223589321348153</c:v>
                </c:pt>
                <c:pt idx="83">
                  <c:v>-0.10745508736441101</c:v>
                </c:pt>
                <c:pt idx="84">
                  <c:v>-8.6933361029205014E-2</c:v>
                </c:pt>
                <c:pt idx="85">
                  <c:v>-6.2204854893242345E-2</c:v>
                </c:pt>
                <c:pt idx="86">
                  <c:v>-5.2045474359384558E-2</c:v>
                </c:pt>
                <c:pt idx="87">
                  <c:v>-6.7097714815491538E-2</c:v>
                </c:pt>
                <c:pt idx="88">
                  <c:v>-8.1573440933234709E-2</c:v>
                </c:pt>
                <c:pt idx="89">
                  <c:v>-4.4620362814218328E-3</c:v>
                </c:pt>
                <c:pt idx="90">
                  <c:v>3.1664331868113571E-2</c:v>
                </c:pt>
                <c:pt idx="91">
                  <c:v>6.2896022577330735E-2</c:v>
                </c:pt>
                <c:pt idx="92">
                  <c:v>9.8880459954602706E-2</c:v>
                </c:pt>
                <c:pt idx="93">
                  <c:v>5.690649636435885E-2</c:v>
                </c:pt>
                <c:pt idx="94">
                  <c:v>2.4248699492525283E-2</c:v>
                </c:pt>
                <c:pt idx="95">
                  <c:v>6.2077593345315929E-2</c:v>
                </c:pt>
                <c:pt idx="96">
                  <c:v>3.2139283566873011E-2</c:v>
                </c:pt>
                <c:pt idx="97">
                  <c:v>-1.6194507077198939E-2</c:v>
                </c:pt>
                <c:pt idx="98">
                  <c:v>-2.1359517827141072E-2</c:v>
                </c:pt>
                <c:pt idx="99">
                  <c:v>-1.4286407097102938E-2</c:v>
                </c:pt>
                <c:pt idx="100">
                  <c:v>7.7548949377971521E-2</c:v>
                </c:pt>
                <c:pt idx="101">
                  <c:v>6.6170644245990839E-2</c:v>
                </c:pt>
                <c:pt idx="102">
                  <c:v>8.2127960699660774E-2</c:v>
                </c:pt>
                <c:pt idx="103">
                  <c:v>0.13969603180458434</c:v>
                </c:pt>
                <c:pt idx="104">
                  <c:v>0.17389200671862759</c:v>
                </c:pt>
                <c:pt idx="105">
                  <c:v>0.19358943997760725</c:v>
                </c:pt>
                <c:pt idx="106">
                  <c:v>0.12347256205215285</c:v>
                </c:pt>
                <c:pt idx="107">
                  <c:v>8.6015755213000311E-2</c:v>
                </c:pt>
                <c:pt idx="108">
                  <c:v>6.8576900811365693E-3</c:v>
                </c:pt>
                <c:pt idx="109">
                  <c:v>9.5814906865463456E-3</c:v>
                </c:pt>
                <c:pt idx="110">
                  <c:v>-1.1329734823809501E-3</c:v>
                </c:pt>
                <c:pt idx="111">
                  <c:v>-3.24891116419046E-2</c:v>
                </c:pt>
                <c:pt idx="112">
                  <c:v>-1.9253044752147064E-2</c:v>
                </c:pt>
                <c:pt idx="113">
                  <c:v>3.4204458117441661E-2</c:v>
                </c:pt>
                <c:pt idx="114">
                  <c:v>1.7651460468768088E-2</c:v>
                </c:pt>
                <c:pt idx="115">
                  <c:v>4.4929221076403181E-2</c:v>
                </c:pt>
                <c:pt idx="116">
                  <c:v>2.8755536671046356E-2</c:v>
                </c:pt>
                <c:pt idx="117">
                  <c:v>1.9179178709664235E-2</c:v>
                </c:pt>
                <c:pt idx="118">
                  <c:v>4.3385971029159753E-2</c:v>
                </c:pt>
                <c:pt idx="119">
                  <c:v>2.4938649991244288E-2</c:v>
                </c:pt>
                <c:pt idx="120">
                  <c:v>4.9527937826426616E-2</c:v>
                </c:pt>
                <c:pt idx="121">
                  <c:v>8.0092132109262693E-2</c:v>
                </c:pt>
                <c:pt idx="122">
                  <c:v>5.7504338153939072E-2</c:v>
                </c:pt>
                <c:pt idx="123">
                  <c:v>3.2785551628501164E-2</c:v>
                </c:pt>
                <c:pt idx="124">
                  <c:v>2.0245428413792066E-3</c:v>
                </c:pt>
                <c:pt idx="125">
                  <c:v>3.0612943909164914E-2</c:v>
                </c:pt>
                <c:pt idx="126">
                  <c:v>8.5581992510550764E-2</c:v>
                </c:pt>
                <c:pt idx="127">
                  <c:v>8.4158701870499009E-2</c:v>
                </c:pt>
                <c:pt idx="128">
                  <c:v>0.12254950735171355</c:v>
                </c:pt>
                <c:pt idx="129">
                  <c:v>0.13267929546333379</c:v>
                </c:pt>
                <c:pt idx="130">
                  <c:v>0.10315470097116197</c:v>
                </c:pt>
                <c:pt idx="131">
                  <c:v>0.13021953360652483</c:v>
                </c:pt>
                <c:pt idx="132">
                  <c:v>0.10536784437904911</c:v>
                </c:pt>
                <c:pt idx="133">
                  <c:v>0.11985197088153088</c:v>
                </c:pt>
                <c:pt idx="134">
                  <c:v>4.8741846770898878E-2</c:v>
                </c:pt>
                <c:pt idx="135">
                  <c:v>7.0608848158769E-2</c:v>
                </c:pt>
                <c:pt idx="136">
                  <c:v>5.5236736269825837E-2</c:v>
                </c:pt>
                <c:pt idx="137">
                  <c:v>6.0979511114724438E-2</c:v>
                </c:pt>
                <c:pt idx="138">
                  <c:v>4.3577562289009997E-2</c:v>
                </c:pt>
                <c:pt idx="139">
                  <c:v>4.2087741423977754E-2</c:v>
                </c:pt>
                <c:pt idx="140">
                  <c:v>2.6562279518565823E-2</c:v>
                </c:pt>
                <c:pt idx="141">
                  <c:v>1.7429977916949335E-2</c:v>
                </c:pt>
                <c:pt idx="142">
                  <c:v>2.2947781761950559E-3</c:v>
                </c:pt>
                <c:pt idx="143">
                  <c:v>3.1463570660299034E-2</c:v>
                </c:pt>
                <c:pt idx="144">
                  <c:v>7.9039884503664393E-2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2-4F96-91B2-7CA35AF657EF}"/>
            </c:ext>
          </c:extLst>
        </c:ser>
        <c:ser>
          <c:idx val="3"/>
          <c:order val="3"/>
          <c:tx>
            <c:strRef>
              <c:f>'Fondo 3'!$AC$32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3'!$AC$33:$AC$177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1.0704363367743941E-3</c:v>
                </c:pt>
                <c:pt idx="2">
                  <c:v>-5.735950970530701E-3</c:v>
                </c:pt>
                <c:pt idx="3">
                  <c:v>1.1096707424660179E-2</c:v>
                </c:pt>
                <c:pt idx="4">
                  <c:v>4.1074422343861272E-2</c:v>
                </c:pt>
                <c:pt idx="5">
                  <c:v>2.8258627950995319E-2</c:v>
                </c:pt>
                <c:pt idx="6">
                  <c:v>5.0953599866256694E-2</c:v>
                </c:pt>
                <c:pt idx="7">
                  <c:v>2.2091856393946063E-2</c:v>
                </c:pt>
                <c:pt idx="8">
                  <c:v>4.410622439845846E-2</c:v>
                </c:pt>
                <c:pt idx="9">
                  <c:v>2.6140607836344643E-2</c:v>
                </c:pt>
                <c:pt idx="10">
                  <c:v>3.6785130129707522E-2</c:v>
                </c:pt>
                <c:pt idx="11">
                  <c:v>5.4598670119241133E-2</c:v>
                </c:pt>
                <c:pt idx="12">
                  <c:v>6.7154792641529459E-2</c:v>
                </c:pt>
                <c:pt idx="13">
                  <c:v>5.8193970247470084E-2</c:v>
                </c:pt>
                <c:pt idx="14">
                  <c:v>5.9705669221810531E-2</c:v>
                </c:pt>
                <c:pt idx="15">
                  <c:v>3.6577939697718387E-2</c:v>
                </c:pt>
                <c:pt idx="16">
                  <c:v>3.2210689674569526E-2</c:v>
                </c:pt>
                <c:pt idx="17">
                  <c:v>4.0558303885528835E-2</c:v>
                </c:pt>
                <c:pt idx="18">
                  <c:v>2.3747132071935351E-2</c:v>
                </c:pt>
                <c:pt idx="19">
                  <c:v>-1.9447259833791364E-3</c:v>
                </c:pt>
                <c:pt idx="20">
                  <c:v>2.1055243649755528E-2</c:v>
                </c:pt>
                <c:pt idx="21">
                  <c:v>1.5058868620878574E-2</c:v>
                </c:pt>
                <c:pt idx="22">
                  <c:v>2.7775248592669666E-2</c:v>
                </c:pt>
                <c:pt idx="23">
                  <c:v>3.3271710554014788E-2</c:v>
                </c:pt>
                <c:pt idx="24">
                  <c:v>1.728149463307993E-2</c:v>
                </c:pt>
                <c:pt idx="25">
                  <c:v>1.0439549681170002E-2</c:v>
                </c:pt>
                <c:pt idx="26">
                  <c:v>-6.7907261692861876E-2</c:v>
                </c:pt>
                <c:pt idx="27">
                  <c:v>-9.7348100938538407E-2</c:v>
                </c:pt>
                <c:pt idx="28">
                  <c:v>-5.2457051462976634E-2</c:v>
                </c:pt>
                <c:pt idx="29">
                  <c:v>-4.7957760588293596E-2</c:v>
                </c:pt>
                <c:pt idx="30">
                  <c:v>-7.5447379870412612E-2</c:v>
                </c:pt>
                <c:pt idx="31">
                  <c:v>-0.12567567103142996</c:v>
                </c:pt>
                <c:pt idx="32">
                  <c:v>-0.12995562694906315</c:v>
                </c:pt>
                <c:pt idx="33">
                  <c:v>-6.5407228208951285E-2</c:v>
                </c:pt>
                <c:pt idx="34">
                  <c:v>-2.0200480736000337E-2</c:v>
                </c:pt>
                <c:pt idx="35">
                  <c:v>-3.3076928726708865E-2</c:v>
                </c:pt>
                <c:pt idx="36">
                  <c:v>-4.3652105768588578E-2</c:v>
                </c:pt>
                <c:pt idx="37">
                  <c:v>-1.0767791257743742E-2</c:v>
                </c:pt>
                <c:pt idx="38">
                  <c:v>1.7164792874382329E-3</c:v>
                </c:pt>
                <c:pt idx="39">
                  <c:v>3.555588651084518E-3</c:v>
                </c:pt>
                <c:pt idx="40">
                  <c:v>7.6037757179352461E-3</c:v>
                </c:pt>
                <c:pt idx="41">
                  <c:v>2.5361827635412837E-3</c:v>
                </c:pt>
                <c:pt idx="42">
                  <c:v>2.6763747604344301E-2</c:v>
                </c:pt>
                <c:pt idx="43">
                  <c:v>3.2958019375683323E-2</c:v>
                </c:pt>
                <c:pt idx="44">
                  <c:v>4.0848500916916386E-2</c:v>
                </c:pt>
                <c:pt idx="45">
                  <c:v>5.6926928699943202E-2</c:v>
                </c:pt>
                <c:pt idx="46">
                  <c:v>6.4886063675539951E-2</c:v>
                </c:pt>
                <c:pt idx="47">
                  <c:v>8.4345536240154617E-2</c:v>
                </c:pt>
                <c:pt idx="48">
                  <c:v>9.2876559629399891E-2</c:v>
                </c:pt>
                <c:pt idx="49">
                  <c:v>0.10587801081313652</c:v>
                </c:pt>
                <c:pt idx="50">
                  <c:v>0.11385442486843611</c:v>
                </c:pt>
                <c:pt idx="51">
                  <c:v>0.15052390413037986</c:v>
                </c:pt>
                <c:pt idx="52">
                  <c:v>0.19373686980429006</c:v>
                </c:pt>
                <c:pt idx="53">
                  <c:v>0.19032362567842687</c:v>
                </c:pt>
                <c:pt idx="54">
                  <c:v>0.19113639458087639</c:v>
                </c:pt>
                <c:pt idx="55">
                  <c:v>0.24644043996953613</c:v>
                </c:pt>
                <c:pt idx="56">
                  <c:v>0.2005770701468057</c:v>
                </c:pt>
                <c:pt idx="57">
                  <c:v>0.19202958774720669</c:v>
                </c:pt>
                <c:pt idx="58">
                  <c:v>0.21624782840619505</c:v>
                </c:pt>
                <c:pt idx="59">
                  <c:v>0.20387679006641357</c:v>
                </c:pt>
                <c:pt idx="60">
                  <c:v>0.17114370734715356</c:v>
                </c:pt>
                <c:pt idx="61">
                  <c:v>0.20656514009162574</c:v>
                </c:pt>
                <c:pt idx="62">
                  <c:v>0.18870471856910687</c:v>
                </c:pt>
                <c:pt idx="63">
                  <c:v>0.17385011948333773</c:v>
                </c:pt>
                <c:pt idx="64">
                  <c:v>9.8096916323578531E-2</c:v>
                </c:pt>
                <c:pt idx="65">
                  <c:v>0.12290000186152361</c:v>
                </c:pt>
                <c:pt idx="66">
                  <c:v>8.5395292724761651E-2</c:v>
                </c:pt>
                <c:pt idx="67">
                  <c:v>0.13876640780280391</c:v>
                </c:pt>
                <c:pt idx="68">
                  <c:v>0.16261805943547958</c:v>
                </c:pt>
                <c:pt idx="69">
                  <c:v>0.17390361839722446</c:v>
                </c:pt>
                <c:pt idx="70">
                  <c:v>0.19284491399168768</c:v>
                </c:pt>
                <c:pt idx="71">
                  <c:v>0.14332934071412362</c:v>
                </c:pt>
                <c:pt idx="72">
                  <c:v>0.18862621449150274</c:v>
                </c:pt>
                <c:pt idx="73">
                  <c:v>0.17777563798528373</c:v>
                </c:pt>
                <c:pt idx="74">
                  <c:v>0.1263695832161984</c:v>
                </c:pt>
                <c:pt idx="75">
                  <c:v>0.14814355414677194</c:v>
                </c:pt>
                <c:pt idx="76">
                  <c:v>0.18005646203195713</c:v>
                </c:pt>
                <c:pt idx="77">
                  <c:v>0.17191292828295746</c:v>
                </c:pt>
                <c:pt idx="78">
                  <c:v>0.21773562471340346</c:v>
                </c:pt>
                <c:pt idx="79">
                  <c:v>0.19920728619117756</c:v>
                </c:pt>
                <c:pt idx="80">
                  <c:v>0.12432561269169473</c:v>
                </c:pt>
                <c:pt idx="81">
                  <c:v>-1.2870700305435134E-2</c:v>
                </c:pt>
                <c:pt idx="82">
                  <c:v>1.185855350677012E-2</c:v>
                </c:pt>
                <c:pt idx="83">
                  <c:v>3.7156648071775544E-2</c:v>
                </c:pt>
                <c:pt idx="84">
                  <c:v>6.3235958338718756E-2</c:v>
                </c:pt>
                <c:pt idx="85">
                  <c:v>8.9232304475390878E-2</c:v>
                </c:pt>
                <c:pt idx="86">
                  <c:v>0.11091113935359553</c:v>
                </c:pt>
                <c:pt idx="87">
                  <c:v>9.9251276153742296E-2</c:v>
                </c:pt>
                <c:pt idx="88">
                  <c:v>8.3346004403777929E-2</c:v>
                </c:pt>
                <c:pt idx="89">
                  <c:v>0.17379896436340481</c:v>
                </c:pt>
                <c:pt idx="90">
                  <c:v>0.22337590323433409</c:v>
                </c:pt>
                <c:pt idx="91">
                  <c:v>0.25437473636579733</c:v>
                </c:pt>
                <c:pt idx="92">
                  <c:v>0.31331326612664956</c:v>
                </c:pt>
                <c:pt idx="93">
                  <c:v>0.26881812345052092</c:v>
                </c:pt>
                <c:pt idx="94">
                  <c:v>0.23795619063703954</c:v>
                </c:pt>
                <c:pt idx="95">
                  <c:v>0.28967936937895478</c:v>
                </c:pt>
                <c:pt idx="96">
                  <c:v>0.2405223979597948</c:v>
                </c:pt>
                <c:pt idx="97">
                  <c:v>0.1783913891893254</c:v>
                </c:pt>
                <c:pt idx="98">
                  <c:v>0.18208417210118832</c:v>
                </c:pt>
                <c:pt idx="99">
                  <c:v>0.20042100091031623</c:v>
                </c:pt>
                <c:pt idx="100">
                  <c:v>0.30952342913258146</c:v>
                </c:pt>
                <c:pt idx="101">
                  <c:v>0.30051863668604462</c:v>
                </c:pt>
                <c:pt idx="102">
                  <c:v>0.32751353978477393</c:v>
                </c:pt>
                <c:pt idx="103">
                  <c:v>0.40058329942584869</c:v>
                </c:pt>
                <c:pt idx="104">
                  <c:v>0.42884893848027339</c:v>
                </c:pt>
                <c:pt idx="105">
                  <c:v>0.46347922505601513</c:v>
                </c:pt>
                <c:pt idx="106">
                  <c:v>0.37070407382471426</c:v>
                </c:pt>
                <c:pt idx="107">
                  <c:v>0.30020981035930649</c:v>
                </c:pt>
                <c:pt idx="108">
                  <c:v>0.19566394599886472</c:v>
                </c:pt>
                <c:pt idx="109">
                  <c:v>0.20074754941332151</c:v>
                </c:pt>
                <c:pt idx="110">
                  <c:v>0.20129189692969285</c:v>
                </c:pt>
                <c:pt idx="111">
                  <c:v>0.16372578827472206</c:v>
                </c:pt>
                <c:pt idx="112">
                  <c:v>0.18859453287664785</c:v>
                </c:pt>
                <c:pt idx="113">
                  <c:v>0.25522535106422528</c:v>
                </c:pt>
                <c:pt idx="114">
                  <c:v>0.23645119840307993</c:v>
                </c:pt>
                <c:pt idx="115">
                  <c:v>0.27712975605643231</c:v>
                </c:pt>
                <c:pt idx="116">
                  <c:v>0.24311956844033511</c:v>
                </c:pt>
                <c:pt idx="117">
                  <c:v>0.25007467395249261</c:v>
                </c:pt>
                <c:pt idx="118">
                  <c:v>0.2596972773674382</c:v>
                </c:pt>
                <c:pt idx="119">
                  <c:v>0.24054125217443634</c:v>
                </c:pt>
                <c:pt idx="120">
                  <c:v>0.27909503602478525</c:v>
                </c:pt>
                <c:pt idx="121">
                  <c:v>0.32522868076508682</c:v>
                </c:pt>
                <c:pt idx="122">
                  <c:v>0.29751297863601001</c:v>
                </c:pt>
                <c:pt idx="123">
                  <c:v>0.26421639744499958</c:v>
                </c:pt>
                <c:pt idx="124">
                  <c:v>0.2256111636573872</c:v>
                </c:pt>
                <c:pt idx="125">
                  <c:v>0.2697606940310302</c:v>
                </c:pt>
                <c:pt idx="126">
                  <c:v>0.34823159451537888</c:v>
                </c:pt>
                <c:pt idx="127">
                  <c:v>0.34967580068748272</c:v>
                </c:pt>
                <c:pt idx="128">
                  <c:v>0.40038434892115538</c:v>
                </c:pt>
                <c:pt idx="129">
                  <c:v>0.41728353932214501</c:v>
                </c:pt>
                <c:pt idx="130">
                  <c:v>0.38434979906716737</c:v>
                </c:pt>
                <c:pt idx="131">
                  <c:v>0.42676371094682897</c:v>
                </c:pt>
                <c:pt idx="132">
                  <c:v>0.39020504911633491</c:v>
                </c:pt>
                <c:pt idx="133">
                  <c:v>0.40310475532678303</c:v>
                </c:pt>
                <c:pt idx="134">
                  <c:v>0.3557724590483522</c:v>
                </c:pt>
                <c:pt idx="135">
                  <c:v>0.38200249371754103</c:v>
                </c:pt>
                <c:pt idx="136">
                  <c:v>0.36477138674536436</c:v>
                </c:pt>
                <c:pt idx="137">
                  <c:v>0.35169029779292638</c:v>
                </c:pt>
                <c:pt idx="138">
                  <c:v>0.33400349018551645</c:v>
                </c:pt>
                <c:pt idx="139">
                  <c:v>0.34613832958285284</c:v>
                </c:pt>
                <c:pt idx="140">
                  <c:v>0.3364749791946593</c:v>
                </c:pt>
                <c:pt idx="141">
                  <c:v>0.34634151042720696</c:v>
                </c:pt>
                <c:pt idx="142">
                  <c:v>0.34434601386484731</c:v>
                </c:pt>
                <c:pt idx="143">
                  <c:v>0.39605917006894598</c:v>
                </c:pt>
                <c:pt idx="144">
                  <c:v>0.45828210588119456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2-4F96-91B2-7CA35AF657EF}"/>
            </c:ext>
          </c:extLst>
        </c:ser>
        <c:ser>
          <c:idx val="4"/>
          <c:order val="4"/>
          <c:tx>
            <c:strRef>
              <c:f>'Fondo 3'!$AD$32</c:f>
              <c:strCache>
                <c:ptCount val="1"/>
                <c:pt idx="0">
                  <c:v>Comparativo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3'!$AD$33:$AD$177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3.8451244287448061E-2</c:v>
                </c:pt>
                <c:pt idx="2">
                  <c:v>1.4708991967781415E-2</c:v>
                </c:pt>
                <c:pt idx="3">
                  <c:v>3.9692312096477389E-2</c:v>
                </c:pt>
                <c:pt idx="4">
                  <c:v>7.993910523497072E-2</c:v>
                </c:pt>
                <c:pt idx="5">
                  <c:v>0.10500362297547916</c:v>
                </c:pt>
                <c:pt idx="6">
                  <c:v>0.12262676761554769</c:v>
                </c:pt>
                <c:pt idx="7">
                  <c:v>9.8316748340988136E-2</c:v>
                </c:pt>
                <c:pt idx="8">
                  <c:v>0.13913572211167535</c:v>
                </c:pt>
                <c:pt idx="9">
                  <c:v>0.14635860542305701</c:v>
                </c:pt>
                <c:pt idx="10">
                  <c:v>0.15461733580682457</c:v>
                </c:pt>
                <c:pt idx="11">
                  <c:v>0.17877559216442229</c:v>
                </c:pt>
                <c:pt idx="12">
                  <c:v>0.19810850496800314</c:v>
                </c:pt>
                <c:pt idx="13">
                  <c:v>0.18462755274830656</c:v>
                </c:pt>
                <c:pt idx="14">
                  <c:v>0.22475090861088431</c:v>
                </c:pt>
                <c:pt idx="15">
                  <c:v>0.20972736120704072</c:v>
                </c:pt>
                <c:pt idx="16">
                  <c:v>0.23509405129713379</c:v>
                </c:pt>
                <c:pt idx="17">
                  <c:v>0.26386117545667509</c:v>
                </c:pt>
                <c:pt idx="18">
                  <c:v>0.26166950209668305</c:v>
                </c:pt>
                <c:pt idx="19">
                  <c:v>0.23694243916517332</c:v>
                </c:pt>
                <c:pt idx="20">
                  <c:v>0.29034608115482174</c:v>
                </c:pt>
                <c:pt idx="21">
                  <c:v>0.27510104609131592</c:v>
                </c:pt>
                <c:pt idx="22">
                  <c:v>0.28430914907242477</c:v>
                </c:pt>
                <c:pt idx="23">
                  <c:v>0.29639417614452035</c:v>
                </c:pt>
                <c:pt idx="24">
                  <c:v>0.2725369044898811</c:v>
                </c:pt>
                <c:pt idx="25">
                  <c:v>0.2977275713144818</c:v>
                </c:pt>
                <c:pt idx="26">
                  <c:v>0.2335785693773389</c:v>
                </c:pt>
                <c:pt idx="27">
                  <c:v>0.21040007873875188</c:v>
                </c:pt>
                <c:pt idx="28">
                  <c:v>0.29293106723054319</c:v>
                </c:pt>
                <c:pt idx="29">
                  <c:v>0.29570554275755279</c:v>
                </c:pt>
                <c:pt idx="30">
                  <c:v>0.27729416751307912</c:v>
                </c:pt>
                <c:pt idx="31">
                  <c:v>0.22958979077048314</c:v>
                </c:pt>
                <c:pt idx="32">
                  <c:v>0.23095871484445429</c:v>
                </c:pt>
                <c:pt idx="33">
                  <c:v>0.29935335175489231</c:v>
                </c:pt>
                <c:pt idx="34">
                  <c:v>0.30411286181766717</c:v>
                </c:pt>
                <c:pt idx="35">
                  <c:v>0.32189616599434379</c:v>
                </c:pt>
                <c:pt idx="36">
                  <c:v>0.33068820735673543</c:v>
                </c:pt>
                <c:pt idx="37">
                  <c:v>0.36722704015895569</c:v>
                </c:pt>
                <c:pt idx="38">
                  <c:v>0.37168440556944127</c:v>
                </c:pt>
                <c:pt idx="39">
                  <c:v>0.37188965660158591</c:v>
                </c:pt>
                <c:pt idx="40">
                  <c:v>0.35061993537803038</c:v>
                </c:pt>
                <c:pt idx="41">
                  <c:v>0.38349353349914628</c:v>
                </c:pt>
                <c:pt idx="42">
                  <c:v>0.40663296274695515</c:v>
                </c:pt>
                <c:pt idx="43">
                  <c:v>0.42736935446218971</c:v>
                </c:pt>
                <c:pt idx="44">
                  <c:v>0.47407973358107935</c:v>
                </c:pt>
                <c:pt idx="45">
                  <c:v>0.47539072933404869</c:v>
                </c:pt>
                <c:pt idx="46">
                  <c:v>0.48978313999203382</c:v>
                </c:pt>
                <c:pt idx="47">
                  <c:v>0.50865054329977832</c:v>
                </c:pt>
                <c:pt idx="48">
                  <c:v>0.52574324635227265</c:v>
                </c:pt>
                <c:pt idx="49">
                  <c:v>0.54222928334482767</c:v>
                </c:pt>
                <c:pt idx="50">
                  <c:v>0.54873247535741831</c:v>
                </c:pt>
                <c:pt idx="51">
                  <c:v>0.57192682302620956</c:v>
                </c:pt>
                <c:pt idx="52">
                  <c:v>0.60186714495314253</c:v>
                </c:pt>
                <c:pt idx="53">
                  <c:v>0.6405622245886593</c:v>
                </c:pt>
                <c:pt idx="54">
                  <c:v>0.65803862352870457</c:v>
                </c:pt>
                <c:pt idx="55">
                  <c:v>0.72906478529161256</c:v>
                </c:pt>
                <c:pt idx="56">
                  <c:v>0.67528044223551942</c:v>
                </c:pt>
                <c:pt idx="57">
                  <c:v>0.62337252586645553</c:v>
                </c:pt>
                <c:pt idx="58">
                  <c:v>0.64464135948860668</c:v>
                </c:pt>
                <c:pt idx="59">
                  <c:v>0.6788022346560012</c:v>
                </c:pt>
                <c:pt idx="60">
                  <c:v>0.68464430356860251</c:v>
                </c:pt>
                <c:pt idx="61">
                  <c:v>0.73677162360357507</c:v>
                </c:pt>
                <c:pt idx="62">
                  <c:v>0.78874139120637388</c:v>
                </c:pt>
                <c:pt idx="63">
                  <c:v>0.78938819418686013</c:v>
                </c:pt>
                <c:pt idx="64">
                  <c:v>0.68815941040840567</c:v>
                </c:pt>
                <c:pt idx="65">
                  <c:v>0.71581571516750619</c:v>
                </c:pt>
                <c:pt idx="66">
                  <c:v>0.60175443510728255</c:v>
                </c:pt>
                <c:pt idx="67">
                  <c:v>0.70726888408030697</c:v>
                </c:pt>
                <c:pt idx="68">
                  <c:v>0.75115439383396621</c:v>
                </c:pt>
                <c:pt idx="69">
                  <c:v>0.7839459486821736</c:v>
                </c:pt>
                <c:pt idx="70">
                  <c:v>0.84153388320621025</c:v>
                </c:pt>
                <c:pt idx="71">
                  <c:v>0.75462245514242521</c:v>
                </c:pt>
                <c:pt idx="72">
                  <c:v>0.85615537476054149</c:v>
                </c:pt>
                <c:pt idx="73">
                  <c:v>0.87928199765245996</c:v>
                </c:pt>
                <c:pt idx="74">
                  <c:v>0.84647234084318623</c:v>
                </c:pt>
                <c:pt idx="75">
                  <c:v>0.89160816934767606</c:v>
                </c:pt>
                <c:pt idx="76">
                  <c:v>0.92850309226317429</c:v>
                </c:pt>
                <c:pt idx="77">
                  <c:v>0.98146388609401081</c:v>
                </c:pt>
                <c:pt idx="78">
                  <c:v>1.0273364929977986</c:v>
                </c:pt>
                <c:pt idx="79">
                  <c:v>1.0349079797190956</c:v>
                </c:pt>
                <c:pt idx="80">
                  <c:v>0.91248165947499982</c:v>
                </c:pt>
                <c:pt idx="81">
                  <c:v>0.71941550556496336</c:v>
                </c:pt>
                <c:pt idx="82">
                  <c:v>0.89999680254038306</c:v>
                </c:pt>
                <c:pt idx="83">
                  <c:v>0.97497378710350113</c:v>
                </c:pt>
                <c:pt idx="84">
                  <c:v>1.0055969888177092</c:v>
                </c:pt>
                <c:pt idx="85">
                  <c:v>1.1054358028471629</c:v>
                </c:pt>
                <c:pt idx="86">
                  <c:v>1.2195293728001921</c:v>
                </c:pt>
                <c:pt idx="87">
                  <c:v>1.1526116747331079</c:v>
                </c:pt>
                <c:pt idx="88">
                  <c:v>1.1072703758316891</c:v>
                </c:pt>
                <c:pt idx="89">
                  <c:v>1.2957340850852348</c:v>
                </c:pt>
                <c:pt idx="90">
                  <c:v>1.3641699191922902</c:v>
                </c:pt>
                <c:pt idx="91">
                  <c:v>1.341376233207249</c:v>
                </c:pt>
                <c:pt idx="92">
                  <c:v>1.3863493911448632</c:v>
                </c:pt>
                <c:pt idx="93">
                  <c:v>1.4675498710637549</c:v>
                </c:pt>
                <c:pt idx="94">
                  <c:v>1.5756092961140471</c:v>
                </c:pt>
                <c:pt idx="95">
                  <c:v>1.5901881958877571</c:v>
                </c:pt>
                <c:pt idx="96">
                  <c:v>1.6409511261138907</c:v>
                </c:pt>
                <c:pt idx="97">
                  <c:v>1.6984258182563639</c:v>
                </c:pt>
                <c:pt idx="98">
                  <c:v>1.7615886811774781</c:v>
                </c:pt>
                <c:pt idx="99">
                  <c:v>1.6535586010959724</c:v>
                </c:pt>
                <c:pt idx="100">
                  <c:v>1.8024584588448085</c:v>
                </c:pt>
                <c:pt idx="101">
                  <c:v>1.7859628544197532</c:v>
                </c:pt>
                <c:pt idx="102">
                  <c:v>1.8870395881479505</c:v>
                </c:pt>
                <c:pt idx="103">
                  <c:v>1.7536864468828215</c:v>
                </c:pt>
                <c:pt idx="104">
                  <c:v>1.6823526153095232</c:v>
                </c:pt>
                <c:pt idx="105">
                  <c:v>1.7479305138479839</c:v>
                </c:pt>
                <c:pt idx="106">
                  <c:v>1.5340673563219318</c:v>
                </c:pt>
                <c:pt idx="107">
                  <c:v>1.5424978446390352</c:v>
                </c:pt>
                <c:pt idx="108">
                  <c:v>1.3668764685837784</c:v>
                </c:pt>
                <c:pt idx="109">
                  <c:v>1.494800446490919</c:v>
                </c:pt>
                <c:pt idx="110">
                  <c:v>1.4539696801847417</c:v>
                </c:pt>
                <c:pt idx="111">
                  <c:v>1.2521383105962762</c:v>
                </c:pt>
                <c:pt idx="112">
                  <c:v>1.3928148161595022</c:v>
                </c:pt>
                <c:pt idx="113">
                  <c:v>1.5174568690737944</c:v>
                </c:pt>
                <c:pt idx="114">
                  <c:v>1.3970128725933022</c:v>
                </c:pt>
                <c:pt idx="115">
                  <c:v>1.533571656685782</c:v>
                </c:pt>
                <c:pt idx="116">
                  <c:v>1.4691036186130937</c:v>
                </c:pt>
                <c:pt idx="117">
                  <c:v>1.5553856409520588</c:v>
                </c:pt>
                <c:pt idx="118">
                  <c:v>1.5909844962780078</c:v>
                </c:pt>
                <c:pt idx="119">
                  <c:v>1.5946230178960392</c:v>
                </c:pt>
                <c:pt idx="120">
                  <c:v>1.7272173022629387</c:v>
                </c:pt>
                <c:pt idx="121">
                  <c:v>1.7985501462589961</c:v>
                </c:pt>
                <c:pt idx="122">
                  <c:v>1.7586312125318453</c:v>
                </c:pt>
                <c:pt idx="123">
                  <c:v>1.6396602020859294</c:v>
                </c:pt>
                <c:pt idx="124">
                  <c:v>1.5855253847775557</c:v>
                </c:pt>
                <c:pt idx="125">
                  <c:v>1.7982132026164441</c:v>
                </c:pt>
                <c:pt idx="126">
                  <c:v>1.9211093375833714</c:v>
                </c:pt>
                <c:pt idx="127">
                  <c:v>1.9574446210410388</c:v>
                </c:pt>
                <c:pt idx="128">
                  <c:v>2.0721944972295869</c:v>
                </c:pt>
                <c:pt idx="129">
                  <c:v>2.1581132676732131</c:v>
                </c:pt>
                <c:pt idx="130">
                  <c:v>2.040592930789292</c:v>
                </c:pt>
                <c:pt idx="131">
                  <c:v>2.1737799257882791</c:v>
                </c:pt>
                <c:pt idx="132">
                  <c:v>2.2689775214256587</c:v>
                </c:pt>
                <c:pt idx="133">
                  <c:v>2.3164614570859334</c:v>
                </c:pt>
                <c:pt idx="134">
                  <c:v>2.3881480205312822</c:v>
                </c:pt>
                <c:pt idx="135">
                  <c:v>2.4541132849822991</c:v>
                </c:pt>
                <c:pt idx="136">
                  <c:v>2.4120544764084952</c:v>
                </c:pt>
                <c:pt idx="137">
                  <c:v>2.5824139270126789</c:v>
                </c:pt>
                <c:pt idx="138">
                  <c:v>2.5013265444278461</c:v>
                </c:pt>
                <c:pt idx="139">
                  <c:v>2.5801660288971702</c:v>
                </c:pt>
                <c:pt idx="140">
                  <c:v>2.5598268375969622</c:v>
                </c:pt>
                <c:pt idx="141">
                  <c:v>2.400959163482943</c:v>
                </c:pt>
                <c:pt idx="142">
                  <c:v>2.3803017616078246</c:v>
                </c:pt>
                <c:pt idx="143">
                  <c:v>2.5461467411023158</c:v>
                </c:pt>
                <c:pt idx="144">
                  <c:v>2.7022466604562867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2-4F96-91B2-7CA35AF657EF}"/>
            </c:ext>
          </c:extLst>
        </c:ser>
        <c:ser>
          <c:idx val="5"/>
          <c:order val="5"/>
          <c:tx>
            <c:strRef>
              <c:f>'Fondo 3'!$AE$32</c:f>
              <c:strCache>
                <c:ptCount val="1"/>
                <c:pt idx="0">
                  <c:v>Promedios AFPs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'Fondo 3'!$Y$33:$Y$177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3'!$AE$33:$AE$177</c:f>
              <c:numCache>
                <c:formatCode>0.00%</c:formatCode>
                <c:ptCount val="145"/>
                <c:pt idx="0">
                  <c:v>0</c:v>
                </c:pt>
                <c:pt idx="1">
                  <c:v>-1.0202771651006137E-3</c:v>
                </c:pt>
                <c:pt idx="2">
                  <c:v>-5.770749414989812E-3</c:v>
                </c:pt>
                <c:pt idx="3">
                  <c:v>3.0839772833162193E-3</c:v>
                </c:pt>
                <c:pt idx="4">
                  <c:v>3.8653870258502976E-2</c:v>
                </c:pt>
                <c:pt idx="5">
                  <c:v>1.6415786874402094E-2</c:v>
                </c:pt>
                <c:pt idx="6">
                  <c:v>3.7910612345702199E-2</c:v>
                </c:pt>
                <c:pt idx="7">
                  <c:v>8.0588774924877649E-3</c:v>
                </c:pt>
                <c:pt idx="8">
                  <c:v>2.8431916463771245E-2</c:v>
                </c:pt>
                <c:pt idx="9">
                  <c:v>1.2550596741232878E-2</c:v>
                </c:pt>
                <c:pt idx="10">
                  <c:v>3.3959976463592612E-2</c:v>
                </c:pt>
                <c:pt idx="11">
                  <c:v>5.1569419640251801E-2</c:v>
                </c:pt>
                <c:pt idx="12">
                  <c:v>6.1969006251478664E-2</c:v>
                </c:pt>
                <c:pt idx="13">
                  <c:v>5.5623023973409846E-2</c:v>
                </c:pt>
                <c:pt idx="14">
                  <c:v>6.0747448731319931E-2</c:v>
                </c:pt>
                <c:pt idx="15">
                  <c:v>3.2178911333767546E-2</c:v>
                </c:pt>
                <c:pt idx="16">
                  <c:v>2.543045670402766E-2</c:v>
                </c:pt>
                <c:pt idx="17">
                  <c:v>3.2814892597403389E-2</c:v>
                </c:pt>
                <c:pt idx="18">
                  <c:v>1.2545468095317286E-2</c:v>
                </c:pt>
                <c:pt idx="19">
                  <c:v>-1.347931504073005E-2</c:v>
                </c:pt>
                <c:pt idx="20">
                  <c:v>4.7710028026017037E-3</c:v>
                </c:pt>
                <c:pt idx="21">
                  <c:v>-6.1970348885561077E-3</c:v>
                </c:pt>
                <c:pt idx="22">
                  <c:v>5.2204941133868199E-3</c:v>
                </c:pt>
                <c:pt idx="23">
                  <c:v>8.846832557026979E-3</c:v>
                </c:pt>
                <c:pt idx="24">
                  <c:v>-7.8067519606718205E-3</c:v>
                </c:pt>
                <c:pt idx="25">
                  <c:v>-1.53758286504454E-2</c:v>
                </c:pt>
                <c:pt idx="26">
                  <c:v>-9.2258439401396997E-2</c:v>
                </c:pt>
                <c:pt idx="27">
                  <c:v>-0.11748458782644933</c:v>
                </c:pt>
                <c:pt idx="28">
                  <c:v>-7.567505592724641E-2</c:v>
                </c:pt>
                <c:pt idx="29">
                  <c:v>-7.4121886088096667E-2</c:v>
                </c:pt>
                <c:pt idx="30">
                  <c:v>-0.10099722905003164</c:v>
                </c:pt>
                <c:pt idx="31">
                  <c:v>-0.15100693818397243</c:v>
                </c:pt>
                <c:pt idx="32">
                  <c:v>-0.15254092085739673</c:v>
                </c:pt>
                <c:pt idx="33">
                  <c:v>-8.8189775373790497E-2</c:v>
                </c:pt>
                <c:pt idx="34">
                  <c:v>-4.9089635962786593E-2</c:v>
                </c:pt>
                <c:pt idx="35">
                  <c:v>-5.3307356473474787E-2</c:v>
                </c:pt>
                <c:pt idx="36">
                  <c:v>-6.6545913460773459E-2</c:v>
                </c:pt>
                <c:pt idx="37">
                  <c:v>-3.1265577092758373E-2</c:v>
                </c:pt>
                <c:pt idx="38">
                  <c:v>-1.7859257032741327E-2</c:v>
                </c:pt>
                <c:pt idx="39">
                  <c:v>-1.8529908053700944E-2</c:v>
                </c:pt>
                <c:pt idx="40">
                  <c:v>-1.3591988326767224E-2</c:v>
                </c:pt>
                <c:pt idx="41">
                  <c:v>-2.5138337296479268E-2</c:v>
                </c:pt>
                <c:pt idx="42">
                  <c:v>8.1474772405246143E-4</c:v>
                </c:pt>
                <c:pt idx="43">
                  <c:v>7.8292566753525306E-3</c:v>
                </c:pt>
                <c:pt idx="44">
                  <c:v>1.9384453694337445E-2</c:v>
                </c:pt>
                <c:pt idx="45">
                  <c:v>3.3779630567798841E-2</c:v>
                </c:pt>
                <c:pt idx="46">
                  <c:v>4.3279385398108883E-2</c:v>
                </c:pt>
                <c:pt idx="47">
                  <c:v>6.0271527795331237E-2</c:v>
                </c:pt>
                <c:pt idx="48">
                  <c:v>6.7944700106954192E-2</c:v>
                </c:pt>
                <c:pt idx="49">
                  <c:v>8.4230874328389993E-2</c:v>
                </c:pt>
                <c:pt idx="50">
                  <c:v>9.0359909326283572E-2</c:v>
                </c:pt>
                <c:pt idx="51">
                  <c:v>0.12814342051778244</c:v>
                </c:pt>
                <c:pt idx="52">
                  <c:v>0.17412206277563458</c:v>
                </c:pt>
                <c:pt idx="53">
                  <c:v>0.17214484529936319</c:v>
                </c:pt>
                <c:pt idx="54">
                  <c:v>0.17188102035546554</c:v>
                </c:pt>
                <c:pt idx="55">
                  <c:v>0.22320581929999506</c:v>
                </c:pt>
                <c:pt idx="56">
                  <c:v>0.18045095223902596</c:v>
                </c:pt>
                <c:pt idx="57">
                  <c:v>0.16850266319741269</c:v>
                </c:pt>
                <c:pt idx="58">
                  <c:v>0.18829638046266406</c:v>
                </c:pt>
                <c:pt idx="59">
                  <c:v>0.16927236739962148</c:v>
                </c:pt>
                <c:pt idx="60">
                  <c:v>0.13716732770393369</c:v>
                </c:pt>
                <c:pt idx="61">
                  <c:v>0.1693596089446987</c:v>
                </c:pt>
                <c:pt idx="62">
                  <c:v>0.15267642462197367</c:v>
                </c:pt>
                <c:pt idx="63">
                  <c:v>0.14037896565893226</c:v>
                </c:pt>
                <c:pt idx="64">
                  <c:v>6.4132991552918406E-2</c:v>
                </c:pt>
                <c:pt idx="65">
                  <c:v>8.535676967066641E-2</c:v>
                </c:pt>
                <c:pt idx="66">
                  <c:v>4.6894003407677298E-2</c:v>
                </c:pt>
                <c:pt idx="67">
                  <c:v>0.10429562346510868</c:v>
                </c:pt>
                <c:pt idx="68">
                  <c:v>0.12745929427957547</c:v>
                </c:pt>
                <c:pt idx="69">
                  <c:v>0.13650203784936166</c:v>
                </c:pt>
                <c:pt idx="70">
                  <c:v>0.15327687612697977</c:v>
                </c:pt>
                <c:pt idx="71">
                  <c:v>0.10021539113359679</c:v>
                </c:pt>
                <c:pt idx="72">
                  <c:v>0.14556805312598109</c:v>
                </c:pt>
                <c:pt idx="73">
                  <c:v>0.13664594466141472</c:v>
                </c:pt>
                <c:pt idx="74">
                  <c:v>8.285994930779339E-2</c:v>
                </c:pt>
                <c:pt idx="75">
                  <c:v>0.10726087004616941</c:v>
                </c:pt>
                <c:pt idx="76">
                  <c:v>0.13682696716808596</c:v>
                </c:pt>
                <c:pt idx="77">
                  <c:v>0.12666384721549595</c:v>
                </c:pt>
                <c:pt idx="78">
                  <c:v>0.17369858640329938</c:v>
                </c:pt>
                <c:pt idx="79">
                  <c:v>0.1517153185408518</c:v>
                </c:pt>
                <c:pt idx="80">
                  <c:v>8.0262201338024364E-2</c:v>
                </c:pt>
                <c:pt idx="81">
                  <c:v>-6.5680934121041895E-2</c:v>
                </c:pt>
                <c:pt idx="82">
                  <c:v>-3.8436764591285227E-2</c:v>
                </c:pt>
                <c:pt idx="83">
                  <c:v>-1.6872446632511418E-2</c:v>
                </c:pt>
                <c:pt idx="84">
                  <c:v>1.1146808444473577E-2</c:v>
                </c:pt>
                <c:pt idx="85">
                  <c:v>3.8848071869606482E-2</c:v>
                </c:pt>
                <c:pt idx="86">
                  <c:v>5.6017676159844321E-2</c:v>
                </c:pt>
                <c:pt idx="87">
                  <c:v>4.0960724640105833E-2</c:v>
                </c:pt>
                <c:pt idx="88">
                  <c:v>2.4676621391561349E-2</c:v>
                </c:pt>
                <c:pt idx="89">
                  <c:v>0.11321710257036777</c:v>
                </c:pt>
                <c:pt idx="90">
                  <c:v>0.15947545366395594</c:v>
                </c:pt>
                <c:pt idx="91">
                  <c:v>0.1921212089528338</c:v>
                </c:pt>
                <c:pt idx="92">
                  <c:v>0.24159486509500272</c:v>
                </c:pt>
                <c:pt idx="93">
                  <c:v>0.19244730013337935</c:v>
                </c:pt>
                <c:pt idx="94">
                  <c:v>0.16192941828260565</c:v>
                </c:pt>
                <c:pt idx="95">
                  <c:v>0.20259553425727744</c:v>
                </c:pt>
                <c:pt idx="96">
                  <c:v>0.16063033704664637</c:v>
                </c:pt>
                <c:pt idx="97">
                  <c:v>0.10223548916265501</c:v>
                </c:pt>
                <c:pt idx="98">
                  <c:v>0.10127340235255461</c:v>
                </c:pt>
                <c:pt idx="99">
                  <c:v>0.11104452010083593</c:v>
                </c:pt>
                <c:pt idx="100">
                  <c:v>0.20607187514194031</c:v>
                </c:pt>
                <c:pt idx="101">
                  <c:v>0.19795036257837251</c:v>
                </c:pt>
                <c:pt idx="102">
                  <c:v>0.21829532752733233</c:v>
                </c:pt>
                <c:pt idx="103">
                  <c:v>0.28347172091511613</c:v>
                </c:pt>
                <c:pt idx="104">
                  <c:v>0.32168400045923118</c:v>
                </c:pt>
                <c:pt idx="105">
                  <c:v>0.36183052744752536</c:v>
                </c:pt>
                <c:pt idx="106">
                  <c:v>0.28156538755157884</c:v>
                </c:pt>
                <c:pt idx="107">
                  <c:v>0.2295096986315176</c:v>
                </c:pt>
                <c:pt idx="108">
                  <c:v>0.12915928645338781</c:v>
                </c:pt>
                <c:pt idx="109">
                  <c:v>0.13160811505750653</c:v>
                </c:pt>
                <c:pt idx="110">
                  <c:v>0.13082150597455486</c:v>
                </c:pt>
                <c:pt idx="111">
                  <c:v>9.4255022033801705E-2</c:v>
                </c:pt>
                <c:pt idx="112">
                  <c:v>0.12220602345254927</c:v>
                </c:pt>
                <c:pt idx="113">
                  <c:v>0.1833053085888337</c:v>
                </c:pt>
                <c:pt idx="114">
                  <c:v>0.16229508654656472</c:v>
                </c:pt>
                <c:pt idx="115">
                  <c:v>0.1954449106117756</c:v>
                </c:pt>
                <c:pt idx="116">
                  <c:v>0.16508945534427649</c:v>
                </c:pt>
                <c:pt idx="117">
                  <c:v>0.17252709350029832</c:v>
                </c:pt>
                <c:pt idx="118">
                  <c:v>0.18379782866080868</c:v>
                </c:pt>
                <c:pt idx="119">
                  <c:v>0.16415309337972295</c:v>
                </c:pt>
                <c:pt idx="120">
                  <c:v>0.19379570205288826</c:v>
                </c:pt>
                <c:pt idx="121">
                  <c:v>0.23450899716691148</c:v>
                </c:pt>
                <c:pt idx="122">
                  <c:v>0.20845601508015515</c:v>
                </c:pt>
                <c:pt idx="123">
                  <c:v>0.17407449716209433</c:v>
                </c:pt>
                <c:pt idx="124">
                  <c:v>0.13735857068590412</c:v>
                </c:pt>
                <c:pt idx="125">
                  <c:v>0.18010645343298376</c:v>
                </c:pt>
                <c:pt idx="126">
                  <c:v>0.24919126903579558</c:v>
                </c:pt>
                <c:pt idx="127">
                  <c:v>0.24652411131624996</c:v>
                </c:pt>
                <c:pt idx="128">
                  <c:v>0.29007643853515513</c:v>
                </c:pt>
                <c:pt idx="129">
                  <c:v>0.3021312045502127</c:v>
                </c:pt>
                <c:pt idx="130">
                  <c:v>0.26421136290060432</c:v>
                </c:pt>
                <c:pt idx="131">
                  <c:v>0.29810149481014248</c:v>
                </c:pt>
                <c:pt idx="132">
                  <c:v>0.26694989053349771</c:v>
                </c:pt>
                <c:pt idx="133">
                  <c:v>0.28371248376814362</c:v>
                </c:pt>
                <c:pt idx="134">
                  <c:v>0.23557850445421941</c:v>
                </c:pt>
                <c:pt idx="135">
                  <c:v>0.26497164657379202</c:v>
                </c:pt>
                <c:pt idx="136">
                  <c:v>0.25353941365540172</c:v>
                </c:pt>
                <c:pt idx="137">
                  <c:v>0.2491794437496353</c:v>
                </c:pt>
                <c:pt idx="138">
                  <c:v>0.23607019905108689</c:v>
                </c:pt>
                <c:pt idx="139">
                  <c:v>0.24695039804724139</c:v>
                </c:pt>
                <c:pt idx="140">
                  <c:v>0.23186694647277484</c:v>
                </c:pt>
                <c:pt idx="141">
                  <c:v>0.23238059028951713</c:v>
                </c:pt>
                <c:pt idx="142">
                  <c:v>0.22130024943155957</c:v>
                </c:pt>
                <c:pt idx="143">
                  <c:v>0.26233362802824906</c:v>
                </c:pt>
                <c:pt idx="144">
                  <c:v>0.32452371809976377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D33-8E49-C940FDAF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24576"/>
        <c:axId val="1846735616"/>
      </c:lineChart>
      <c:dateAx>
        <c:axId val="1846724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35616"/>
        <c:crosses val="autoZero"/>
        <c:auto val="1"/>
        <c:lblOffset val="100"/>
        <c:baseTimeUnit val="days"/>
      </c:dateAx>
      <c:valAx>
        <c:axId val="18467356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</xdr:row>
      <xdr:rowOff>19050</xdr:rowOff>
    </xdr:from>
    <xdr:to>
      <xdr:col>28</xdr:col>
      <xdr:colOff>76200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6602A-6EAE-4BF4-BFB1-BD48FDAE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542926</xdr:colOff>
      <xdr:row>0</xdr:row>
      <xdr:rowOff>133348</xdr:rowOff>
    </xdr:from>
    <xdr:to>
      <xdr:col>21</xdr:col>
      <xdr:colOff>752475</xdr:colOff>
      <xdr:row>16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0AB99-7B9D-4B9F-BDE4-77D5B15C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339025</xdr:colOff>
      <xdr:row>2</xdr:row>
      <xdr:rowOff>145296</xdr:rowOff>
    </xdr:from>
    <xdr:to>
      <xdr:col>20</xdr:col>
      <xdr:colOff>492394</xdr:colOff>
      <xdr:row>16</xdr:row>
      <xdr:rowOff>113009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DE7A79-6A0C-4722-A6EE-177079521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85724</xdr:rowOff>
    </xdr:from>
    <xdr:to>
      <xdr:col>21</xdr:col>
      <xdr:colOff>313764</xdr:colOff>
      <xdr:row>15</xdr:row>
      <xdr:rowOff>161365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72FDFA-226B-4E6C-B494-418C47E0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932328</xdr:colOff>
      <xdr:row>16</xdr:row>
      <xdr:rowOff>224116</xdr:rowOff>
    </xdr:from>
    <xdr:to>
      <xdr:col>31</xdr:col>
      <xdr:colOff>295835</xdr:colOff>
      <xdr:row>29</xdr:row>
      <xdr:rowOff>215152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BB7B4D-EB1E-4427-81F3-8DDEED1D9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D605-72FC-48CE-B921-0328B898C3D6}">
  <dimension ref="A1:AI122"/>
  <sheetViews>
    <sheetView topLeftCell="L1" zoomScale="95" zoomScaleNormal="95" workbookViewId="0">
      <selection activeCell="W35" sqref="W35"/>
    </sheetView>
  </sheetViews>
  <sheetFormatPr baseColWidth="10" defaultColWidth="11.42578125" defaultRowHeight="18" x14ac:dyDescent="0.35"/>
  <cols>
    <col min="1" max="1" width="13.7109375" style="9" bestFit="1" customWidth="1"/>
    <col min="2" max="6" width="11.42578125" style="9"/>
    <col min="7" max="7" width="13.28515625" style="9" customWidth="1"/>
    <col min="8" max="12" width="11.42578125" style="9" customWidth="1"/>
    <col min="13" max="13" width="11.42578125" style="9"/>
    <col min="14" max="14" width="14.140625" style="9" bestFit="1" customWidth="1"/>
    <col min="15" max="15" width="12.42578125" style="9" bestFit="1" customWidth="1"/>
    <col min="16" max="18" width="11.5703125" style="9"/>
    <col min="19" max="30" width="11.42578125" style="9"/>
    <col min="31" max="31" width="13.5703125" style="9" bestFit="1" customWidth="1"/>
    <col min="32" max="35" width="11.42578125" style="9" customWidth="1"/>
    <col min="36" max="16384" width="11.42578125" style="9"/>
  </cols>
  <sheetData>
    <row r="1" spans="1:35" x14ac:dyDescent="0.35">
      <c r="G1" s="52" t="s">
        <v>6</v>
      </c>
      <c r="H1" s="52"/>
      <c r="I1" s="52"/>
      <c r="J1" s="52"/>
      <c r="K1" s="52"/>
      <c r="L1" s="7"/>
      <c r="N1" s="54" t="s">
        <v>8</v>
      </c>
      <c r="O1" s="54"/>
      <c r="P1" s="54"/>
      <c r="Q1" s="54"/>
      <c r="R1" s="54"/>
    </row>
    <row r="2" spans="1:35" x14ac:dyDescent="0.35">
      <c r="A2" s="1"/>
      <c r="B2" s="51" t="s">
        <v>0</v>
      </c>
      <c r="C2" s="51"/>
      <c r="D2" s="51"/>
      <c r="E2" s="51"/>
      <c r="G2" s="53"/>
      <c r="H2" s="53"/>
      <c r="I2" s="53"/>
      <c r="J2" s="53"/>
      <c r="K2" s="53"/>
      <c r="L2" s="7"/>
      <c r="N2" s="54"/>
      <c r="O2" s="54"/>
      <c r="P2" s="54"/>
      <c r="Q2" s="54"/>
      <c r="R2" s="54"/>
    </row>
    <row r="3" spans="1:35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1" t="s">
        <v>1</v>
      </c>
      <c r="H3" s="1" t="s">
        <v>7</v>
      </c>
      <c r="I3" s="1" t="s">
        <v>3</v>
      </c>
      <c r="J3" s="1" t="s">
        <v>4</v>
      </c>
      <c r="K3" s="1" t="s">
        <v>5</v>
      </c>
      <c r="N3" s="1" t="s">
        <v>1</v>
      </c>
      <c r="O3" s="1" t="s">
        <v>7</v>
      </c>
      <c r="P3" s="1" t="s">
        <v>3</v>
      </c>
      <c r="Q3" s="1" t="s">
        <v>4</v>
      </c>
      <c r="R3" s="1" t="s">
        <v>5</v>
      </c>
      <c r="AE3" s="9" t="s">
        <v>1</v>
      </c>
      <c r="AF3" s="1" t="s">
        <v>7</v>
      </c>
      <c r="AG3" s="1" t="s">
        <v>3</v>
      </c>
      <c r="AH3" s="1" t="s">
        <v>4</v>
      </c>
      <c r="AI3" s="1" t="s">
        <v>5</v>
      </c>
    </row>
    <row r="4" spans="1:35" x14ac:dyDescent="0.35">
      <c r="A4" s="3">
        <v>42461</v>
      </c>
      <c r="B4" s="4">
        <v>3.0543677458766036</v>
      </c>
      <c r="C4" s="4">
        <v>3.0543677458766036</v>
      </c>
      <c r="D4" s="4">
        <v>3.0543677458766036</v>
      </c>
      <c r="E4" s="4">
        <v>3.0543677458766036</v>
      </c>
      <c r="G4" s="3">
        <v>42461</v>
      </c>
      <c r="H4" s="8">
        <v>1.0416666666666667E-3</v>
      </c>
      <c r="I4" s="8">
        <v>6.4999999999999997E-4</v>
      </c>
      <c r="J4" s="8">
        <v>1.0416666666666667E-3</v>
      </c>
      <c r="K4" s="8">
        <v>5.666666666666666E-4</v>
      </c>
      <c r="L4" s="16"/>
      <c r="N4" s="3">
        <v>42461</v>
      </c>
      <c r="O4" s="11">
        <v>100</v>
      </c>
      <c r="P4" s="11">
        <v>100</v>
      </c>
      <c r="Q4" s="11">
        <v>100</v>
      </c>
      <c r="R4" s="11">
        <v>100</v>
      </c>
      <c r="AE4" s="17">
        <v>42461</v>
      </c>
      <c r="AF4" s="9">
        <f>+VLOOKUP(AE4,$N$3:$R$115,2,0)</f>
        <v>100</v>
      </c>
      <c r="AG4" s="9">
        <f>+VLOOKUP(AE4,$N$3:$R$115,3,0)</f>
        <v>100</v>
      </c>
      <c r="AH4" s="9">
        <f>+VLOOKUP(AE4,$N$3:$R$115,4,0)</f>
        <v>100</v>
      </c>
      <c r="AI4" s="9">
        <f>+VLOOKUP(AE4,$N$3:$R$115,5,0)</f>
        <v>100</v>
      </c>
    </row>
    <row r="5" spans="1:35" x14ac:dyDescent="0.35">
      <c r="A5" s="3">
        <v>42489</v>
      </c>
      <c r="B5" s="4">
        <v>3.061730207697007</v>
      </c>
      <c r="C5" s="4">
        <v>3.0637364996945631</v>
      </c>
      <c r="D5" s="4">
        <v>3.0637299938912643</v>
      </c>
      <c r="E5" s="4">
        <v>3.0642945021380572</v>
      </c>
      <c r="G5" s="3">
        <v>42489</v>
      </c>
      <c r="H5" s="8">
        <v>1.0416666666666667E-3</v>
      </c>
      <c r="I5" s="8">
        <v>6.4999999999999997E-4</v>
      </c>
      <c r="J5" s="8">
        <v>1.0416666666666667E-3</v>
      </c>
      <c r="K5" s="8">
        <v>5.666666666666666E-4</v>
      </c>
      <c r="L5" s="16"/>
      <c r="M5" s="25"/>
      <c r="N5" s="3">
        <v>42489</v>
      </c>
      <c r="O5" s="11">
        <f>+(O4*(B5/B4))*(1-H5)</f>
        <v>100.13662924270834</v>
      </c>
      <c r="P5" s="11">
        <f>+(P4*(C5/C4))*(1-I5)</f>
        <v>100.24153362354998</v>
      </c>
      <c r="Q5" s="11">
        <f>+(Q4*(D5/D4))*(1-J5)</f>
        <v>100.20203404166666</v>
      </c>
      <c r="R5" s="11">
        <f>+(R4*(E5/E4))*(1-K5)</f>
        <v>100.26815116553331</v>
      </c>
      <c r="AE5" s="17">
        <v>42734</v>
      </c>
      <c r="AF5" s="9">
        <f>+VLOOKUP(AE5,$N$3:$R$115,2,0)</f>
        <v>99.62649410171916</v>
      </c>
      <c r="AG5" s="9">
        <f t="shared" ref="AG5:AG14" si="0">+VLOOKUP(AE5,$N$3:$R$115,3,0)</f>
        <v>100.23589028111815</v>
      </c>
      <c r="AH5" s="9">
        <f t="shared" ref="AH5:AH14" si="1">+VLOOKUP(AE5,$N$3:$R$115,4,0)</f>
        <v>99.829150797649461</v>
      </c>
      <c r="AI5" s="9">
        <f t="shared" ref="AI5:AI14" si="2">+VLOOKUP(AE5,$N$3:$R$115,5,0)</f>
        <v>100.37907128105692</v>
      </c>
    </row>
    <row r="6" spans="1:35" x14ac:dyDescent="0.35">
      <c r="A6" s="3">
        <v>42521</v>
      </c>
      <c r="B6" s="4">
        <v>2.9816519264967396</v>
      </c>
      <c r="C6" s="4">
        <v>2.9855518079430938</v>
      </c>
      <c r="D6" s="4">
        <v>2.9840169828097212</v>
      </c>
      <c r="E6" s="4">
        <v>2.9864095732068763</v>
      </c>
      <c r="G6" s="3">
        <v>42521</v>
      </c>
      <c r="H6" s="8">
        <v>1.0416666666666667E-3</v>
      </c>
      <c r="I6" s="8">
        <v>6.4999999999999997E-4</v>
      </c>
      <c r="J6" s="8">
        <v>1.0416666666666667E-3</v>
      </c>
      <c r="K6" s="8">
        <v>5.666666666666666E-4</v>
      </c>
      <c r="L6" s="16"/>
      <c r="N6" s="3">
        <v>42521</v>
      </c>
      <c r="O6" s="11">
        <f t="shared" ref="O6:O37" si="3">+(O5*(B6/B5))*(1-H6)</f>
        <v>97.416016488719109</v>
      </c>
      <c r="P6" s="11">
        <f t="shared" ref="P6:P37" si="4">+(P5*(1+(C6/C5-1))*(1-I6))</f>
        <v>97.619936434100424</v>
      </c>
      <c r="Q6" s="11">
        <f t="shared" ref="Q6:Q37" si="5">+(Q5*(1+(D6/D5-1))*(1-J6))</f>
        <v>97.493287199875823</v>
      </c>
      <c r="R6" s="11">
        <f t="shared" ref="R6:R37" si="6">+(R5*(1+(E6/E5-1))*(1-K6))</f>
        <v>97.664269100764173</v>
      </c>
      <c r="AE6" s="17">
        <v>43098</v>
      </c>
      <c r="AF6" s="9">
        <f t="shared" ref="AF6:AF14" si="7">+VLOOKUP(AE6,$N$3:$R$115,2,0)</f>
        <v>107.04410444245542</v>
      </c>
      <c r="AG6" s="9">
        <f t="shared" si="0"/>
        <v>107.89785063289624</v>
      </c>
      <c r="AH6" s="9">
        <f t="shared" si="1"/>
        <v>106.5034578556089</v>
      </c>
      <c r="AI6" s="9">
        <f t="shared" si="2"/>
        <v>108.10273081878788</v>
      </c>
    </row>
    <row r="7" spans="1:35" x14ac:dyDescent="0.35">
      <c r="A7" s="3">
        <v>42551</v>
      </c>
      <c r="B7" s="4">
        <v>3.0670156743620902</v>
      </c>
      <c r="C7" s="4">
        <v>3.0726399453219928</v>
      </c>
      <c r="D7" s="4">
        <v>3.0680811968408266</v>
      </c>
      <c r="E7" s="4">
        <v>3.0728794653705958</v>
      </c>
      <c r="G7" s="3">
        <v>42551</v>
      </c>
      <c r="H7" s="8">
        <v>1.0416666666666667E-3</v>
      </c>
      <c r="I7" s="8">
        <v>6.4999999999999997E-4</v>
      </c>
      <c r="J7" s="8">
        <v>1.0416666666666667E-3</v>
      </c>
      <c r="K7" s="8">
        <v>5.666666666666666E-4</v>
      </c>
      <c r="L7" s="16"/>
      <c r="N7" s="3">
        <v>42551</v>
      </c>
      <c r="O7" s="11">
        <f t="shared" si="3"/>
        <v>100.10062589272843</v>
      </c>
      <c r="P7" s="11">
        <f t="shared" si="4"/>
        <v>100.40219273844487</v>
      </c>
      <c r="Q7" s="11">
        <f t="shared" si="5"/>
        <v>100.13540219593284</v>
      </c>
      <c r="R7" s="11">
        <f t="shared" si="6"/>
        <v>100.43514026982743</v>
      </c>
      <c r="AE7" s="17">
        <v>43465</v>
      </c>
      <c r="AF7" s="9">
        <f t="shared" si="7"/>
        <v>105.76756298830476</v>
      </c>
      <c r="AG7" s="9">
        <f t="shared" si="0"/>
        <v>106.47642252508813</v>
      </c>
      <c r="AH7" s="9">
        <f t="shared" si="1"/>
        <v>104.70530617310871</v>
      </c>
      <c r="AI7" s="9">
        <f t="shared" si="2"/>
        <v>107.10275664529551</v>
      </c>
    </row>
    <row r="8" spans="1:35" x14ac:dyDescent="0.35">
      <c r="A8" s="3">
        <v>42578</v>
      </c>
      <c r="B8" s="4">
        <v>3.0145897321428574</v>
      </c>
      <c r="C8" s="4">
        <v>3.019335267857143</v>
      </c>
      <c r="D8" s="4">
        <v>3.0127988095238094</v>
      </c>
      <c r="E8" s="4">
        <v>3.0216550297619049</v>
      </c>
      <c r="G8" s="3">
        <v>42578</v>
      </c>
      <c r="H8" s="8">
        <v>1.0416666666666667E-3</v>
      </c>
      <c r="I8" s="8">
        <v>6.4999999999999997E-4</v>
      </c>
      <c r="J8" s="8">
        <v>1.0416666666666667E-3</v>
      </c>
      <c r="K8" s="8">
        <v>5.666666666666666E-4</v>
      </c>
      <c r="L8" s="16"/>
      <c r="N8" s="3">
        <v>42578</v>
      </c>
      <c r="O8" s="11">
        <f t="shared" si="3"/>
        <v>98.287069664564171</v>
      </c>
      <c r="P8" s="11">
        <f t="shared" si="4"/>
        <v>98.596269258177315</v>
      </c>
      <c r="Q8" s="11">
        <f t="shared" si="5"/>
        <v>98.228678788238497</v>
      </c>
      <c r="R8" s="11">
        <f t="shared" si="6"/>
        <v>98.704937171393041</v>
      </c>
      <c r="AE8" s="17">
        <v>43830</v>
      </c>
      <c r="AF8" s="9">
        <f t="shared" si="7"/>
        <v>111.29225238015661</v>
      </c>
      <c r="AG8" s="9">
        <f t="shared" si="0"/>
        <v>111.94974626680062</v>
      </c>
      <c r="AH8" s="9">
        <f t="shared" si="1"/>
        <v>109.92386006251833</v>
      </c>
      <c r="AI8" s="9">
        <f t="shared" si="2"/>
        <v>113.06361328880908</v>
      </c>
    </row>
    <row r="9" spans="1:35" x14ac:dyDescent="0.35">
      <c r="A9" s="3">
        <v>42613</v>
      </c>
      <c r="B9" s="4">
        <v>2.9942501620029454</v>
      </c>
      <c r="C9" s="4">
        <v>2.9992463917525773</v>
      </c>
      <c r="D9" s="4">
        <v>2.9949293078055965</v>
      </c>
      <c r="E9" s="4">
        <v>3.00328117820324</v>
      </c>
      <c r="G9" s="3">
        <v>42613</v>
      </c>
      <c r="H9" s="8">
        <v>1.0416666666666667E-3</v>
      </c>
      <c r="I9" s="8">
        <v>6.4999999999999997E-4</v>
      </c>
      <c r="J9" s="8">
        <v>1.0416666666666667E-3</v>
      </c>
      <c r="K9" s="8">
        <v>5.666666666666666E-4</v>
      </c>
      <c r="L9" s="16"/>
      <c r="N9" s="3">
        <v>42613</v>
      </c>
      <c r="O9" s="11">
        <f t="shared" si="3"/>
        <v>97.522230876254639</v>
      </c>
      <c r="P9" s="11">
        <f t="shared" si="4"/>
        <v>97.876606659339643</v>
      </c>
      <c r="Q9" s="11">
        <f t="shared" si="5"/>
        <v>97.544350542341746</v>
      </c>
      <c r="R9" s="11">
        <f t="shared" si="6"/>
        <v>98.049146962767281</v>
      </c>
      <c r="AE9" s="17">
        <v>44196</v>
      </c>
      <c r="AF9" s="9">
        <f t="shared" si="7"/>
        <v>104.07361122597297</v>
      </c>
      <c r="AG9" s="9">
        <f t="shared" si="0"/>
        <v>104.53251999508336</v>
      </c>
      <c r="AH9" s="9">
        <f t="shared" si="1"/>
        <v>102.17688591968539</v>
      </c>
      <c r="AI9" s="9">
        <f t="shared" si="2"/>
        <v>105.80549164428405</v>
      </c>
    </row>
    <row r="10" spans="1:35" x14ac:dyDescent="0.35">
      <c r="A10" s="3">
        <v>42643</v>
      </c>
      <c r="B10" s="4">
        <v>2.9967641198942112</v>
      </c>
      <c r="C10" s="4">
        <v>3.0040262709374081</v>
      </c>
      <c r="D10" s="4">
        <v>3.0030007934175731</v>
      </c>
      <c r="E10" s="4">
        <v>3.0073043491037321</v>
      </c>
      <c r="G10" s="3">
        <v>42643</v>
      </c>
      <c r="H10" s="8">
        <v>1.0416666666666667E-3</v>
      </c>
      <c r="I10" s="8">
        <v>6.4999999999999997E-4</v>
      </c>
      <c r="J10" s="8">
        <v>1.0416666666666667E-3</v>
      </c>
      <c r="K10" s="8">
        <v>5.666666666666666E-4</v>
      </c>
      <c r="L10" s="16"/>
      <c r="N10" s="3">
        <v>42643</v>
      </c>
      <c r="O10" s="11">
        <f t="shared" si="3"/>
        <v>97.502439119591131</v>
      </c>
      <c r="P10" s="11">
        <f t="shared" si="4"/>
        <v>97.968870776785664</v>
      </c>
      <c r="Q10" s="11">
        <f t="shared" si="5"/>
        <v>97.705354950197702</v>
      </c>
      <c r="R10" s="11">
        <f t="shared" si="6"/>
        <v>98.124857185444029</v>
      </c>
      <c r="AE10" s="17">
        <v>44561</v>
      </c>
      <c r="AF10" s="9">
        <f t="shared" si="7"/>
        <v>94.183150494117399</v>
      </c>
      <c r="AG10" s="9">
        <f t="shared" si="0"/>
        <v>94.593417984154343</v>
      </c>
      <c r="AH10" s="9">
        <f t="shared" si="1"/>
        <v>92.197719616866678</v>
      </c>
      <c r="AI10" s="9">
        <f t="shared" si="2"/>
        <v>96.128250994260057</v>
      </c>
    </row>
    <row r="11" spans="1:35" x14ac:dyDescent="0.35">
      <c r="A11" s="3">
        <v>42674</v>
      </c>
      <c r="B11" s="4">
        <v>3.0423218722139671</v>
      </c>
      <c r="C11" s="4">
        <v>3.0503226448736998</v>
      </c>
      <c r="D11" s="4">
        <v>3.0500132540861813</v>
      </c>
      <c r="E11" s="4">
        <v>3.0530866270430908</v>
      </c>
      <c r="G11" s="3">
        <v>42674</v>
      </c>
      <c r="H11" s="8">
        <v>1.0416666666666667E-3</v>
      </c>
      <c r="I11" s="8">
        <v>6.4999999999999997E-4</v>
      </c>
      <c r="J11" s="8">
        <v>1.0416666666666667E-3</v>
      </c>
      <c r="K11" s="8">
        <v>5.666666666666666E-4</v>
      </c>
      <c r="L11" s="16"/>
      <c r="N11" s="3">
        <v>42674</v>
      </c>
      <c r="O11" s="11">
        <f t="shared" si="3"/>
        <v>98.881592853987669</v>
      </c>
      <c r="P11" s="11">
        <f t="shared" si="4"/>
        <v>99.414051095391372</v>
      </c>
      <c r="Q11" s="11">
        <f t="shared" si="5"/>
        <v>99.131578267338853</v>
      </c>
      <c r="R11" s="11">
        <f t="shared" si="6"/>
        <v>99.562229294168318</v>
      </c>
      <c r="AE11" s="17">
        <v>44925</v>
      </c>
      <c r="AF11" s="9">
        <f t="shared" si="7"/>
        <v>102.10887346845469</v>
      </c>
      <c r="AG11" s="9">
        <f t="shared" si="0"/>
        <v>102.77005378874766</v>
      </c>
      <c r="AH11" s="9">
        <f t="shared" si="1"/>
        <v>100.40893958753304</v>
      </c>
      <c r="AI11" s="9">
        <f t="shared" si="2"/>
        <v>104.66719160635154</v>
      </c>
    </row>
    <row r="12" spans="1:35" x14ac:dyDescent="0.35">
      <c r="A12" s="3">
        <v>42704</v>
      </c>
      <c r="B12" s="4">
        <v>3.0122930266627601</v>
      </c>
      <c r="C12" s="4">
        <v>3.0196008203926166</v>
      </c>
      <c r="D12" s="4">
        <v>3.0192832405508354</v>
      </c>
      <c r="E12" s="4">
        <v>3.0218380310577206</v>
      </c>
      <c r="G12" s="3">
        <v>42704</v>
      </c>
      <c r="H12" s="8">
        <v>1.0416666666666667E-3</v>
      </c>
      <c r="I12" s="8">
        <v>6.4999999999999997E-4</v>
      </c>
      <c r="J12" s="8">
        <v>1.0416666666666667E-3</v>
      </c>
      <c r="K12" s="8">
        <v>5.666666666666666E-4</v>
      </c>
      <c r="L12" s="16"/>
      <c r="N12" s="3">
        <v>42704</v>
      </c>
      <c r="O12" s="11">
        <f t="shared" si="3"/>
        <v>97.803609853755361</v>
      </c>
      <c r="P12" s="11">
        <f t="shared" si="4"/>
        <v>98.348817874300224</v>
      </c>
      <c r="Q12" s="11">
        <f t="shared" si="5"/>
        <v>98.030569231827883</v>
      </c>
      <c r="R12" s="11">
        <f t="shared" si="6"/>
        <v>98.487360435088661</v>
      </c>
      <c r="AE12" s="17">
        <v>45289</v>
      </c>
      <c r="AF12" s="9">
        <f t="shared" si="7"/>
        <v>112.90813550063146</v>
      </c>
      <c r="AG12" s="9">
        <f t="shared" si="0"/>
        <v>113.6592223269629</v>
      </c>
      <c r="AH12" s="9">
        <f t="shared" si="1"/>
        <v>110.58110168704722</v>
      </c>
      <c r="AI12" s="9">
        <f t="shared" si="2"/>
        <v>116.21472695489965</v>
      </c>
    </row>
    <row r="13" spans="1:35" x14ac:dyDescent="0.35">
      <c r="A13" s="3">
        <v>42734</v>
      </c>
      <c r="B13" s="4">
        <v>3.0716363988095239</v>
      </c>
      <c r="C13" s="4">
        <v>3.0795412500000001</v>
      </c>
      <c r="D13" s="4">
        <v>3.0778846130952382</v>
      </c>
      <c r="E13" s="4">
        <v>3.0816266964285712</v>
      </c>
      <c r="G13" s="3">
        <v>42734</v>
      </c>
      <c r="H13" s="8">
        <v>1.0416666666666667E-3</v>
      </c>
      <c r="I13" s="8">
        <v>6.4999999999999997E-4</v>
      </c>
      <c r="J13" s="8">
        <v>1.0416666666666667E-3</v>
      </c>
      <c r="K13" s="8">
        <v>5.666666666666666E-4</v>
      </c>
      <c r="L13" s="16"/>
      <c r="N13" s="3">
        <v>42734</v>
      </c>
      <c r="O13" s="11">
        <f t="shared" si="3"/>
        <v>99.62649410171916</v>
      </c>
      <c r="P13" s="11">
        <f t="shared" si="4"/>
        <v>100.23589028111815</v>
      </c>
      <c r="Q13" s="11">
        <f t="shared" si="5"/>
        <v>99.829150797649461</v>
      </c>
      <c r="R13" s="11">
        <f t="shared" si="6"/>
        <v>100.37907128105692</v>
      </c>
      <c r="AE13" s="17">
        <v>45657</v>
      </c>
      <c r="AF13" s="9">
        <f t="shared" si="7"/>
        <v>117.0455057281374</v>
      </c>
      <c r="AG13" s="9">
        <f t="shared" si="0"/>
        <v>118.14101966094606</v>
      </c>
      <c r="AH13" s="9">
        <f t="shared" si="1"/>
        <v>114.45748512404494</v>
      </c>
      <c r="AI13" s="9">
        <f t="shared" si="2"/>
        <v>121.0213859278728</v>
      </c>
    </row>
    <row r="14" spans="1:35" x14ac:dyDescent="0.35">
      <c r="A14" s="3">
        <v>42766</v>
      </c>
      <c r="B14" s="4">
        <v>3.1523795254031031</v>
      </c>
      <c r="C14" s="4">
        <v>3.1614087009431091</v>
      </c>
      <c r="D14" s="4">
        <v>3.1574329175540008</v>
      </c>
      <c r="E14" s="4">
        <v>3.1640390021296017</v>
      </c>
      <c r="G14" s="3">
        <v>42766</v>
      </c>
      <c r="H14" s="8">
        <v>1.0416666666666667E-3</v>
      </c>
      <c r="I14" s="8">
        <v>6.4999999999999997E-4</v>
      </c>
      <c r="J14" s="8">
        <v>1.0416666666666667E-3</v>
      </c>
      <c r="K14" s="8">
        <v>5.666666666666666E-4</v>
      </c>
      <c r="L14" s="16"/>
      <c r="N14" s="3">
        <v>42766</v>
      </c>
      <c r="O14" s="11">
        <f t="shared" si="3"/>
        <v>102.13883841861761</v>
      </c>
      <c r="P14" s="11">
        <f t="shared" si="4"/>
        <v>102.83370595581816</v>
      </c>
      <c r="Q14" s="11">
        <f t="shared" si="5"/>
        <v>102.30257111647556</v>
      </c>
      <c r="R14" s="11">
        <f t="shared" si="6"/>
        <v>103.00511794544079</v>
      </c>
      <c r="AE14" s="17">
        <v>45838</v>
      </c>
      <c r="AF14" s="9">
        <f t="shared" si="7"/>
        <v>123.66774678885554</v>
      </c>
      <c r="AG14" s="9">
        <f t="shared" si="0"/>
        <v>125.01549920547133</v>
      </c>
      <c r="AH14" s="9">
        <f t="shared" si="1"/>
        <v>120.88430548707613</v>
      </c>
      <c r="AI14" s="9">
        <f t="shared" si="2"/>
        <v>128.0952979360942</v>
      </c>
    </row>
    <row r="15" spans="1:35" x14ac:dyDescent="0.35">
      <c r="A15" s="3">
        <v>42794</v>
      </c>
      <c r="B15" s="4">
        <v>3.1872785779957091</v>
      </c>
      <c r="C15" s="4">
        <v>3.1969438247011954</v>
      </c>
      <c r="D15" s="4">
        <v>3.1904927060986821</v>
      </c>
      <c r="E15" s="4">
        <v>3.1996366533864542</v>
      </c>
      <c r="G15" s="3">
        <v>42794</v>
      </c>
      <c r="H15" s="8">
        <v>1.0416666666666667E-3</v>
      </c>
      <c r="I15" s="8">
        <v>6.4999999999999997E-4</v>
      </c>
      <c r="J15" s="8">
        <v>1.0416666666666667E-3</v>
      </c>
      <c r="K15" s="8">
        <v>5.666666666666666E-4</v>
      </c>
      <c r="L15" s="16"/>
      <c r="N15" s="3">
        <v>42794</v>
      </c>
      <c r="O15" s="11">
        <f t="shared" si="3"/>
        <v>103.16201451905258</v>
      </c>
      <c r="P15" s="11">
        <f t="shared" si="4"/>
        <v>103.92199252845238</v>
      </c>
      <c r="Q15" s="11">
        <f t="shared" si="5"/>
        <v>103.26604556682922</v>
      </c>
      <c r="R15" s="11">
        <f t="shared" si="6"/>
        <v>104.10497128430941</v>
      </c>
    </row>
    <row r="16" spans="1:35" x14ac:dyDescent="0.35">
      <c r="A16" s="3">
        <v>42825</v>
      </c>
      <c r="B16" s="4">
        <v>3.2152910433979685</v>
      </c>
      <c r="C16" s="4">
        <v>3.2242775931055712</v>
      </c>
      <c r="D16" s="4">
        <v>3.2181501077254535</v>
      </c>
      <c r="E16" s="4">
        <v>3.2272864881502001</v>
      </c>
      <c r="G16" s="3">
        <v>42825</v>
      </c>
      <c r="H16" s="8">
        <v>1.0416666666666667E-3</v>
      </c>
      <c r="I16" s="8">
        <v>6.4999999999999997E-4</v>
      </c>
      <c r="J16" s="8">
        <v>1.0416666666666667E-3</v>
      </c>
      <c r="K16" s="8">
        <v>5.666666666666666E-4</v>
      </c>
      <c r="L16" s="16"/>
      <c r="N16" s="3">
        <v>42825</v>
      </c>
      <c r="O16" s="11">
        <f t="shared" si="3"/>
        <v>103.9602835552929</v>
      </c>
      <c r="P16" s="11">
        <f t="shared" si="4"/>
        <v>104.74239543227189</v>
      </c>
      <c r="Q16" s="11">
        <f t="shared" si="5"/>
        <v>104.05272592961495</v>
      </c>
      <c r="R16" s="11">
        <f t="shared" si="6"/>
        <v>104.94509746859079</v>
      </c>
    </row>
    <row r="17" spans="1:25" x14ac:dyDescent="0.35">
      <c r="A17" s="3">
        <v>42853</v>
      </c>
      <c r="B17" s="4">
        <v>3.232040172520025</v>
      </c>
      <c r="C17" s="4">
        <v>3.239462045594578</v>
      </c>
      <c r="D17" s="4">
        <v>3.2335081022797292</v>
      </c>
      <c r="E17" s="4">
        <v>3.2424690388170054</v>
      </c>
      <c r="G17" s="3">
        <v>42853</v>
      </c>
      <c r="H17" s="8">
        <v>1.0416666666666667E-3</v>
      </c>
      <c r="I17" s="8">
        <v>6.4999999999999997E-4</v>
      </c>
      <c r="J17" s="8">
        <v>1.0416666666666667E-3</v>
      </c>
      <c r="K17" s="8">
        <v>5.666666666666666E-4</v>
      </c>
      <c r="L17" s="16"/>
      <c r="N17" s="3">
        <v>42853</v>
      </c>
      <c r="O17" s="11">
        <f t="shared" si="3"/>
        <v>104.39297851894977</v>
      </c>
      <c r="P17" s="11">
        <f t="shared" si="4"/>
        <v>105.16726736962816</v>
      </c>
      <c r="Q17" s="11">
        <f t="shared" si="5"/>
        <v>104.44039177859148</v>
      </c>
      <c r="R17" s="11">
        <f t="shared" si="6"/>
        <v>105.3790559147174</v>
      </c>
    </row>
    <row r="18" spans="1:25" x14ac:dyDescent="0.35">
      <c r="A18" s="3">
        <v>42886</v>
      </c>
      <c r="B18" s="4">
        <v>3.2216270782396088</v>
      </c>
      <c r="C18" s="4">
        <v>3.2279372249388754</v>
      </c>
      <c r="D18" s="4">
        <v>3.2224798594132031</v>
      </c>
      <c r="E18" s="4">
        <v>3.2308135085574574</v>
      </c>
      <c r="G18" s="3">
        <v>42886</v>
      </c>
      <c r="H18" s="8">
        <v>1.0416666666666667E-3</v>
      </c>
      <c r="I18" s="8">
        <v>6.4999999999999997E-4</v>
      </c>
      <c r="J18" s="8">
        <v>1.0416666666666667E-3</v>
      </c>
      <c r="K18" s="8">
        <v>5.666666666666666E-4</v>
      </c>
      <c r="L18" s="16"/>
      <c r="N18" s="3">
        <v>42886</v>
      </c>
      <c r="O18" s="11">
        <f t="shared" si="3"/>
        <v>103.94824942139932</v>
      </c>
      <c r="P18" s="11">
        <f t="shared" si="4"/>
        <v>104.72500518402684</v>
      </c>
      <c r="Q18" s="11">
        <f t="shared" si="5"/>
        <v>103.97576505495398</v>
      </c>
      <c r="R18" s="11">
        <f t="shared" si="6"/>
        <v>104.94075530641598</v>
      </c>
    </row>
    <row r="19" spans="1:25" x14ac:dyDescent="0.35">
      <c r="A19" s="3">
        <v>42914</v>
      </c>
      <c r="B19" s="4">
        <v>3.2510319815668205</v>
      </c>
      <c r="C19" s="4">
        <v>3.2567823963133642</v>
      </c>
      <c r="D19" s="4">
        <v>3.249808632872504</v>
      </c>
      <c r="E19" s="4">
        <v>3.2595145929339475</v>
      </c>
      <c r="G19" s="3">
        <v>42914</v>
      </c>
      <c r="H19" s="8">
        <v>1.0416666666666667E-3</v>
      </c>
      <c r="I19" s="8">
        <v>6.4999999999999997E-4</v>
      </c>
      <c r="J19" s="8">
        <v>1.0416666666666667E-3</v>
      </c>
      <c r="K19" s="8">
        <v>5.666666666666666E-4</v>
      </c>
      <c r="L19" s="16"/>
      <c r="N19" s="3">
        <v>42914</v>
      </c>
      <c r="O19" s="11">
        <f t="shared" si="3"/>
        <v>104.78775327493435</v>
      </c>
      <c r="P19" s="11">
        <f t="shared" si="4"/>
        <v>105.59215880784345</v>
      </c>
      <c r="Q19" s="11">
        <f t="shared" si="5"/>
        <v>104.74832211526684</v>
      </c>
      <c r="R19" s="11">
        <f t="shared" si="6"/>
        <v>105.81300676111599</v>
      </c>
    </row>
    <row r="20" spans="1:25" x14ac:dyDescent="0.35">
      <c r="A20" s="3">
        <v>42947</v>
      </c>
      <c r="B20" s="4">
        <v>3.279792843923504</v>
      </c>
      <c r="C20" s="4">
        <v>3.283922856261567</v>
      </c>
      <c r="D20" s="4">
        <v>3.275126434299815</v>
      </c>
      <c r="E20" s="4">
        <v>3.2861163170882168</v>
      </c>
      <c r="G20" s="3">
        <v>42947</v>
      </c>
      <c r="H20" s="8">
        <v>1.0416666666666667E-3</v>
      </c>
      <c r="I20" s="8">
        <v>6.4999999999999997E-4</v>
      </c>
      <c r="J20" s="8">
        <v>1.0416666666666667E-3</v>
      </c>
      <c r="K20" s="8">
        <v>5.666666666666666E-4</v>
      </c>
      <c r="L20" s="16"/>
      <c r="N20" s="3">
        <v>42947</v>
      </c>
      <c r="O20" s="11">
        <f t="shared" si="3"/>
        <v>105.60465816909441</v>
      </c>
      <c r="P20" s="11">
        <f t="shared" si="4"/>
        <v>106.4029062598437</v>
      </c>
      <c r="Q20" s="11">
        <f t="shared" si="5"/>
        <v>105.45440642557354</v>
      </c>
      <c r="R20" s="11">
        <f t="shared" si="6"/>
        <v>106.61612345101322</v>
      </c>
    </row>
    <row r="21" spans="1:25" x14ac:dyDescent="0.35">
      <c r="A21" s="3">
        <v>42978</v>
      </c>
      <c r="B21" s="4">
        <v>3.2939382171499076</v>
      </c>
      <c r="C21" s="4">
        <v>3.296691640962369</v>
      </c>
      <c r="D21" s="4">
        <v>3.286422455274522</v>
      </c>
      <c r="E21" s="4">
        <v>3.2986618136952499</v>
      </c>
      <c r="G21" s="3">
        <v>42978</v>
      </c>
      <c r="H21" s="8">
        <v>1.0416666666666667E-3</v>
      </c>
      <c r="I21" s="8">
        <v>6.4999999999999997E-4</v>
      </c>
      <c r="J21" s="8">
        <v>1.0416666666666667E-3</v>
      </c>
      <c r="K21" s="8">
        <v>5.666666666666666E-4</v>
      </c>
      <c r="L21" s="16"/>
      <c r="N21" s="3">
        <v>42978</v>
      </c>
      <c r="O21" s="11">
        <f t="shared" si="3"/>
        <v>105.94963974907908</v>
      </c>
      <c r="P21" s="11">
        <f t="shared" si="4"/>
        <v>106.74719887251855</v>
      </c>
      <c r="Q21" s="11">
        <f t="shared" si="5"/>
        <v>105.70789500141164</v>
      </c>
      <c r="R21" s="11">
        <f t="shared" si="6"/>
        <v>106.96250830228516</v>
      </c>
    </row>
    <row r="22" spans="1:25" x14ac:dyDescent="0.35">
      <c r="A22" s="3">
        <v>43007</v>
      </c>
      <c r="B22" s="4">
        <v>3.2811394245485155</v>
      </c>
      <c r="C22" s="4">
        <v>3.2831629935720845</v>
      </c>
      <c r="D22" s="4">
        <v>3.2714837159473524</v>
      </c>
      <c r="E22" s="4">
        <v>3.2847092133455771</v>
      </c>
      <c r="G22" s="3">
        <v>43007</v>
      </c>
      <c r="H22" s="8">
        <v>1.0416666666666667E-3</v>
      </c>
      <c r="I22" s="8">
        <v>6.4999999999999997E-4</v>
      </c>
      <c r="J22" s="8">
        <v>1.0416666666666667E-3</v>
      </c>
      <c r="K22" s="8">
        <v>5.666666666666666E-4</v>
      </c>
      <c r="L22" s="16"/>
      <c r="N22" s="3">
        <v>43007</v>
      </c>
      <c r="O22" s="11">
        <f t="shared" si="3"/>
        <v>105.42803074908051</v>
      </c>
      <c r="P22" s="11">
        <f t="shared" si="4"/>
        <v>106.24003900135372</v>
      </c>
      <c r="Q22" s="11">
        <f t="shared" si="5"/>
        <v>105.1177780558571</v>
      </c>
      <c r="R22" s="11">
        <f t="shared" si="6"/>
        <v>106.44972514648056</v>
      </c>
    </row>
    <row r="23" spans="1:25" x14ac:dyDescent="0.35">
      <c r="A23" s="3">
        <v>43039</v>
      </c>
      <c r="B23" s="4">
        <v>3.3118512615384614</v>
      </c>
      <c r="C23" s="4">
        <v>3.3131585538461539</v>
      </c>
      <c r="D23" s="4">
        <v>3.3005257538461539</v>
      </c>
      <c r="E23" s="4">
        <v>3.3138623692307694</v>
      </c>
      <c r="G23" s="3">
        <v>43039</v>
      </c>
      <c r="H23" s="8">
        <v>1.0416666666666667E-3</v>
      </c>
      <c r="I23" s="8">
        <v>6.4999999999999997E-4</v>
      </c>
      <c r="J23" s="8">
        <v>1.0416666666666667E-3</v>
      </c>
      <c r="K23" s="8">
        <v>5.666666666666666E-4</v>
      </c>
      <c r="L23" s="16"/>
      <c r="N23" s="3">
        <v>43039</v>
      </c>
      <c r="O23" s="11">
        <f t="shared" si="3"/>
        <v>106.30400026794192</v>
      </c>
      <c r="P23" s="11">
        <f t="shared" si="4"/>
        <v>107.14097993486504</v>
      </c>
      <c r="Q23" s="11">
        <f t="shared" si="5"/>
        <v>105.94047344331078</v>
      </c>
      <c r="R23" s="11">
        <f t="shared" si="6"/>
        <v>107.33365369463144</v>
      </c>
      <c r="U23" s="26" t="s">
        <v>10</v>
      </c>
      <c r="V23" s="27" t="s">
        <v>7</v>
      </c>
      <c r="W23" s="27" t="s">
        <v>3</v>
      </c>
      <c r="X23" s="27" t="s">
        <v>4</v>
      </c>
      <c r="Y23" s="27" t="s">
        <v>5</v>
      </c>
    </row>
    <row r="24" spans="1:25" x14ac:dyDescent="0.35">
      <c r="A24" s="3">
        <v>43069</v>
      </c>
      <c r="B24" s="4">
        <v>3.3400242967542506</v>
      </c>
      <c r="C24" s="4">
        <v>3.3403138176197835</v>
      </c>
      <c r="D24" s="4">
        <v>3.3259001854714065</v>
      </c>
      <c r="E24" s="4">
        <v>3.3406011746522415</v>
      </c>
      <c r="G24" s="3">
        <v>43069</v>
      </c>
      <c r="H24" s="8">
        <v>1.0416666666666667E-3</v>
      </c>
      <c r="I24" s="8">
        <v>6.4999999999999997E-4</v>
      </c>
      <c r="J24" s="8">
        <v>1.0416666666666667E-3</v>
      </c>
      <c r="K24" s="8">
        <v>5.666666666666666E-4</v>
      </c>
      <c r="L24" s="16"/>
      <c r="N24" s="3">
        <v>43069</v>
      </c>
      <c r="O24" s="11">
        <f t="shared" si="3"/>
        <v>107.09662472813049</v>
      </c>
      <c r="P24" s="11">
        <f t="shared" si="4"/>
        <v>107.948914902474</v>
      </c>
      <c r="Q24" s="11">
        <f t="shared" si="5"/>
        <v>106.64374040416102</v>
      </c>
      <c r="R24" s="11">
        <f t="shared" si="6"/>
        <v>108.1383914871936</v>
      </c>
      <c r="U24" s="2">
        <v>2016</v>
      </c>
      <c r="V24" s="15">
        <f>+AF5/AF4-1</f>
        <v>-3.735058982808348E-3</v>
      </c>
      <c r="W24" s="15">
        <f t="shared" ref="W24:W33" si="8">+AG5/AG4-1</f>
        <v>2.3589028111814514E-3</v>
      </c>
      <c r="X24" s="15">
        <f t="shared" ref="X24:X33" si="9">+AH5/AH4-1</f>
        <v>-1.7084920235054257E-3</v>
      </c>
      <c r="Y24" s="15">
        <f t="shared" ref="Y24:Y33" si="10">+AI5/AI4-1</f>
        <v>3.7907128105691967E-3</v>
      </c>
    </row>
    <row r="25" spans="1:25" x14ac:dyDescent="0.35">
      <c r="A25" s="3">
        <v>43098</v>
      </c>
      <c r="B25" s="4">
        <v>3.3418674576271186</v>
      </c>
      <c r="C25" s="4">
        <v>3.3409053004622495</v>
      </c>
      <c r="D25" s="4">
        <v>3.3249887211093987</v>
      </c>
      <c r="E25" s="4">
        <v>3.3413930046224958</v>
      </c>
      <c r="G25" s="3">
        <v>43098</v>
      </c>
      <c r="H25" s="8">
        <v>1.0416666666666667E-3</v>
      </c>
      <c r="I25" s="8">
        <v>6.4999999999999997E-4</v>
      </c>
      <c r="J25" s="8">
        <v>1.0416666666666667E-3</v>
      </c>
      <c r="K25" s="8">
        <v>5.666666666666666E-4</v>
      </c>
      <c r="L25" s="16"/>
      <c r="N25" s="3">
        <v>43098</v>
      </c>
      <c r="O25" s="11">
        <f t="shared" si="3"/>
        <v>107.04410444245542</v>
      </c>
      <c r="P25" s="11">
        <f t="shared" si="4"/>
        <v>107.89785063289624</v>
      </c>
      <c r="Q25" s="11">
        <f t="shared" si="5"/>
        <v>106.5034578556089</v>
      </c>
      <c r="R25" s="11">
        <f t="shared" si="6"/>
        <v>108.10273081878788</v>
      </c>
      <c r="U25" s="2">
        <v>2017</v>
      </c>
      <c r="V25" s="15">
        <f t="shared" ref="V25:V33" si="11">+AF6/AF5-1</f>
        <v>7.4454194214270464E-2</v>
      </c>
      <c r="W25" s="15">
        <f t="shared" si="8"/>
        <v>7.6439290660157866E-2</v>
      </c>
      <c r="X25" s="15">
        <f t="shared" si="9"/>
        <v>6.6857295736072686E-2</v>
      </c>
      <c r="Y25" s="15">
        <f t="shared" si="10"/>
        <v>7.6944919286063618E-2</v>
      </c>
    </row>
    <row r="26" spans="1:25" x14ac:dyDescent="0.35">
      <c r="A26" s="3">
        <v>43131</v>
      </c>
      <c r="B26" s="4">
        <v>3.3872285669878766</v>
      </c>
      <c r="C26" s="4">
        <v>3.3818609574137395</v>
      </c>
      <c r="D26" s="4">
        <v>3.3645620453838978</v>
      </c>
      <c r="E26" s="4">
        <v>3.3832416226297792</v>
      </c>
      <c r="G26" s="3">
        <v>43131</v>
      </c>
      <c r="H26" s="8">
        <v>1.0416666666666667E-3</v>
      </c>
      <c r="I26" s="8">
        <v>6.4999999999999997E-4</v>
      </c>
      <c r="J26" s="8">
        <v>1.0416666666666667E-3</v>
      </c>
      <c r="K26" s="8">
        <v>5.666666666666666E-4</v>
      </c>
      <c r="L26" s="16"/>
      <c r="N26" s="3">
        <v>43131</v>
      </c>
      <c r="O26" s="11">
        <f t="shared" si="3"/>
        <v>108.38405850036882</v>
      </c>
      <c r="P26" s="11">
        <f t="shared" si="4"/>
        <v>109.14956083918572</v>
      </c>
      <c r="Q26" s="11">
        <f t="shared" si="5"/>
        <v>107.65877836206678</v>
      </c>
      <c r="R26" s="11">
        <f t="shared" si="6"/>
        <v>109.39461673039213</v>
      </c>
      <c r="U26" s="2">
        <v>2018</v>
      </c>
      <c r="V26" s="15">
        <f>+AF7/AF6-1</f>
        <v>-1.1925378429756495E-2</v>
      </c>
      <c r="W26" s="15">
        <f t="shared" si="8"/>
        <v>-1.3173831540391645E-2</v>
      </c>
      <c r="X26" s="15">
        <f t="shared" si="9"/>
        <v>-1.6883505181005676E-2</v>
      </c>
      <c r="Y26" s="15">
        <f t="shared" si="10"/>
        <v>-9.2502212101247538E-3</v>
      </c>
    </row>
    <row r="27" spans="1:25" x14ac:dyDescent="0.35">
      <c r="A27" s="3">
        <v>43159</v>
      </c>
      <c r="B27" s="4">
        <v>3.3526145354185832</v>
      </c>
      <c r="C27" s="4">
        <v>3.3460430236123888</v>
      </c>
      <c r="D27" s="4">
        <v>3.3283133394664213</v>
      </c>
      <c r="E27" s="4">
        <v>3.3475387304507822</v>
      </c>
      <c r="G27" s="3">
        <v>43159</v>
      </c>
      <c r="H27" s="8">
        <v>1.0416666666666667E-3</v>
      </c>
      <c r="I27" s="8">
        <v>6.4999999999999997E-4</v>
      </c>
      <c r="J27" s="8">
        <v>1.0416666666666667E-3</v>
      </c>
      <c r="K27" s="8">
        <v>5.666666666666666E-4</v>
      </c>
      <c r="L27" s="16"/>
      <c r="N27" s="3">
        <v>43159</v>
      </c>
      <c r="O27" s="11">
        <f t="shared" si="3"/>
        <v>107.16473729832704</v>
      </c>
      <c r="P27" s="11">
        <f t="shared" si="4"/>
        <v>107.92334124320614</v>
      </c>
      <c r="Q27" s="11">
        <f t="shared" si="5"/>
        <v>106.38796106809347</v>
      </c>
      <c r="R27" s="11">
        <f t="shared" si="6"/>
        <v>108.17885399822232</v>
      </c>
      <c r="U27" s="2">
        <v>2019</v>
      </c>
      <c r="V27" s="15">
        <f t="shared" si="11"/>
        <v>5.2234250612947841E-2</v>
      </c>
      <c r="W27" s="15">
        <f t="shared" si="8"/>
        <v>5.140409127121881E-2</v>
      </c>
      <c r="X27" s="15">
        <f t="shared" si="9"/>
        <v>4.9840395679487504E-2</v>
      </c>
      <c r="Y27" s="15">
        <f t="shared" si="10"/>
        <v>5.5655492260155537E-2</v>
      </c>
    </row>
    <row r="28" spans="1:25" x14ac:dyDescent="0.35">
      <c r="A28" s="3">
        <v>43187</v>
      </c>
      <c r="B28" s="4">
        <v>3.3982965624032206</v>
      </c>
      <c r="C28" s="4">
        <v>3.3882343449984513</v>
      </c>
      <c r="D28" s="4">
        <v>3.3701726540724684</v>
      </c>
      <c r="E28" s="4">
        <v>3.3906260142458966</v>
      </c>
      <c r="G28" s="3">
        <v>43187</v>
      </c>
      <c r="H28" s="8">
        <v>1.0416666666666667E-3</v>
      </c>
      <c r="I28" s="8">
        <v>6.4999999999999997E-4</v>
      </c>
      <c r="J28" s="8">
        <v>1.0416666666666667E-3</v>
      </c>
      <c r="K28" s="8">
        <v>5.666666666666666E-4</v>
      </c>
      <c r="L28" s="16"/>
      <c r="N28" s="3">
        <v>43187</v>
      </c>
      <c r="O28" s="11">
        <f t="shared" si="3"/>
        <v>108.51179069502658</v>
      </c>
      <c r="P28" s="11">
        <f t="shared" si="4"/>
        <v>109.21314628264129</v>
      </c>
      <c r="Q28" s="11">
        <f t="shared" si="5"/>
        <v>107.61375969676824</v>
      </c>
      <c r="R28" s="11">
        <f t="shared" si="6"/>
        <v>109.50916960840277</v>
      </c>
      <c r="U28" s="2">
        <v>2020</v>
      </c>
      <c r="V28" s="15">
        <f t="shared" si="11"/>
        <v>-6.4862027677595302E-2</v>
      </c>
      <c r="W28" s="15">
        <f t="shared" si="8"/>
        <v>-6.6254962776247761E-2</v>
      </c>
      <c r="X28" s="15">
        <f t="shared" si="9"/>
        <v>-7.0475819703082698E-2</v>
      </c>
      <c r="Y28" s="15">
        <f t="shared" si="10"/>
        <v>-6.4195026440424519E-2</v>
      </c>
    </row>
    <row r="29" spans="1:25" x14ac:dyDescent="0.35">
      <c r="A29" s="3">
        <v>43220</v>
      </c>
      <c r="B29" s="4">
        <v>3.3899878461538462</v>
      </c>
      <c r="C29" s="4">
        <v>3.3766406769230768</v>
      </c>
      <c r="D29" s="4">
        <v>3.3590832615384616</v>
      </c>
      <c r="E29" s="4">
        <v>3.3797464923076919</v>
      </c>
      <c r="G29" s="3">
        <v>43220</v>
      </c>
      <c r="H29" s="8">
        <v>1.0416666666666667E-3</v>
      </c>
      <c r="I29" s="8">
        <v>6.4999999999999997E-4</v>
      </c>
      <c r="J29" s="8">
        <v>1.0416666666666667E-3</v>
      </c>
      <c r="K29" s="8">
        <v>5.666666666666666E-4</v>
      </c>
      <c r="L29" s="16"/>
      <c r="N29" s="3">
        <v>43220</v>
      </c>
      <c r="O29" s="11">
        <f t="shared" si="3"/>
        <v>108.13372640837331</v>
      </c>
      <c r="P29" s="11">
        <f t="shared" si="4"/>
        <v>108.76870129358188</v>
      </c>
      <c r="Q29" s="11">
        <f t="shared" si="5"/>
        <v>107.14793293381673</v>
      </c>
      <c r="R29" s="11">
        <f t="shared" si="6"/>
        <v>109.09593080273994</v>
      </c>
      <c r="U29" s="2">
        <v>2021</v>
      </c>
      <c r="V29" s="15">
        <f t="shared" si="11"/>
        <v>-9.5033319352977985E-2</v>
      </c>
      <c r="W29" s="15">
        <f t="shared" si="8"/>
        <v>-9.5081435053861685E-2</v>
      </c>
      <c r="X29" s="15">
        <f t="shared" si="9"/>
        <v>-9.7665594454137916E-2</v>
      </c>
      <c r="Y29" s="15">
        <f t="shared" si="10"/>
        <v>-9.1462555483969421E-2</v>
      </c>
    </row>
    <row r="30" spans="1:25" x14ac:dyDescent="0.35">
      <c r="A30" s="3">
        <v>43251</v>
      </c>
      <c r="B30" s="4">
        <v>3.3756261759315818</v>
      </c>
      <c r="C30" s="4">
        <v>3.361335705558949</v>
      </c>
      <c r="D30" s="4">
        <v>3.3435038179596823</v>
      </c>
      <c r="E30" s="4">
        <v>3.3651581551618812</v>
      </c>
      <c r="G30" s="3">
        <v>43251</v>
      </c>
      <c r="H30" s="8">
        <v>1.0416666666666667E-3</v>
      </c>
      <c r="I30" s="8">
        <v>6.4999999999999997E-4</v>
      </c>
      <c r="J30" s="8">
        <v>1.0416666666666667E-3</v>
      </c>
      <c r="K30" s="8">
        <v>5.666666666666666E-4</v>
      </c>
      <c r="L30" s="16"/>
      <c r="N30" s="3">
        <v>43251</v>
      </c>
      <c r="O30" s="11">
        <f t="shared" si="3"/>
        <v>107.56345619790721</v>
      </c>
      <c r="P30" s="11">
        <f t="shared" si="4"/>
        <v>108.20531675901729</v>
      </c>
      <c r="Q30" s="11">
        <f t="shared" si="5"/>
        <v>106.53988555808941</v>
      </c>
      <c r="R30" s="11">
        <f t="shared" si="6"/>
        <v>108.56347496364594</v>
      </c>
      <c r="U30" s="2">
        <v>2022</v>
      </c>
      <c r="V30" s="15">
        <f t="shared" si="11"/>
        <v>8.4152238832065018E-2</v>
      </c>
      <c r="W30" s="15">
        <f t="shared" si="8"/>
        <v>8.6439796540209723E-2</v>
      </c>
      <c r="X30" s="15">
        <f t="shared" si="9"/>
        <v>8.9060987677228809E-2</v>
      </c>
      <c r="Y30" s="15">
        <f t="shared" si="10"/>
        <v>8.8828627627910883E-2</v>
      </c>
    </row>
    <row r="31" spans="1:25" x14ac:dyDescent="0.35">
      <c r="A31" s="3">
        <v>43279</v>
      </c>
      <c r="B31" s="4">
        <v>3.3849561087354916</v>
      </c>
      <c r="C31" s="4">
        <v>3.3697782834453269</v>
      </c>
      <c r="D31" s="4">
        <v>3.3527006719609038</v>
      </c>
      <c r="E31" s="4">
        <v>3.3747657299938911</v>
      </c>
      <c r="G31" s="3">
        <v>43279</v>
      </c>
      <c r="H31" s="8">
        <v>1.0416666666666667E-3</v>
      </c>
      <c r="I31" s="8">
        <v>6.4999999999999997E-4</v>
      </c>
      <c r="J31" s="8">
        <v>1.0416666666666667E-3</v>
      </c>
      <c r="K31" s="8">
        <v>5.666666666666666E-4</v>
      </c>
      <c r="L31" s="16"/>
      <c r="N31" s="3">
        <v>43279</v>
      </c>
      <c r="O31" s="11">
        <f t="shared" si="3"/>
        <v>107.74839714675336</v>
      </c>
      <c r="P31" s="11">
        <f t="shared" si="4"/>
        <v>108.40658307736516</v>
      </c>
      <c r="Q31" s="11">
        <f t="shared" si="5"/>
        <v>106.72165662188767</v>
      </c>
      <c r="R31" s="11">
        <f t="shared" si="6"/>
        <v>108.81173030187252</v>
      </c>
      <c r="U31" s="2">
        <v>2023</v>
      </c>
      <c r="V31" s="15">
        <f t="shared" si="11"/>
        <v>0.1057622287402189</v>
      </c>
      <c r="W31" s="15">
        <f t="shared" si="8"/>
        <v>0.10595662974545905</v>
      </c>
      <c r="X31" s="15">
        <f t="shared" si="9"/>
        <v>0.10130733519644886</v>
      </c>
      <c r="Y31" s="15">
        <f t="shared" si="10"/>
        <v>0.11032621752170302</v>
      </c>
    </row>
    <row r="32" spans="1:25" x14ac:dyDescent="0.35">
      <c r="A32" s="3">
        <v>43312</v>
      </c>
      <c r="B32" s="4">
        <v>3.3960682345754427</v>
      </c>
      <c r="C32" s="4">
        <v>3.3798879352474041</v>
      </c>
      <c r="D32" s="4">
        <v>3.3640113011606592</v>
      </c>
      <c r="E32" s="4">
        <v>3.3861317654245568</v>
      </c>
      <c r="G32" s="3">
        <v>43312</v>
      </c>
      <c r="H32" s="8">
        <v>1.0416666666666667E-3</v>
      </c>
      <c r="I32" s="8">
        <v>6.4999999999999997E-4</v>
      </c>
      <c r="J32" s="8">
        <v>1.0416666666666667E-3</v>
      </c>
      <c r="K32" s="8">
        <v>5.666666666666666E-4</v>
      </c>
      <c r="L32" s="16"/>
      <c r="N32" s="3">
        <v>43312</v>
      </c>
      <c r="O32" s="11">
        <f t="shared" si="3"/>
        <v>107.98950695985508</v>
      </c>
      <c r="P32" s="11">
        <f t="shared" si="4"/>
        <v>108.66113734454653</v>
      </c>
      <c r="Q32" s="11">
        <f t="shared" si="5"/>
        <v>106.97014804389964</v>
      </c>
      <c r="R32" s="11">
        <f t="shared" si="6"/>
        <v>109.116334901269</v>
      </c>
      <c r="U32" s="2">
        <v>2024</v>
      </c>
      <c r="V32" s="15">
        <f t="shared" si="11"/>
        <v>3.664368567562426E-2</v>
      </c>
      <c r="W32" s="15">
        <f t="shared" si="8"/>
        <v>3.9431884560061414E-2</v>
      </c>
      <c r="X32" s="15">
        <f t="shared" si="9"/>
        <v>3.5054664656608114E-2</v>
      </c>
      <c r="Y32" s="15">
        <f t="shared" si="10"/>
        <v>4.1360153733687399E-2</v>
      </c>
    </row>
    <row r="33" spans="1:25" x14ac:dyDescent="0.35">
      <c r="A33" s="3">
        <v>43341</v>
      </c>
      <c r="B33" s="4">
        <v>3.380948847786537</v>
      </c>
      <c r="C33" s="4">
        <v>3.364286325045482</v>
      </c>
      <c r="D33" s="4">
        <v>3.3487074590661008</v>
      </c>
      <c r="E33" s="4">
        <v>3.3712171922377197</v>
      </c>
      <c r="G33" s="3">
        <v>43341</v>
      </c>
      <c r="H33" s="8">
        <v>1.0416666666666667E-3</v>
      </c>
      <c r="I33" s="8">
        <v>6.4999999999999997E-4</v>
      </c>
      <c r="J33" s="8">
        <v>1.0416666666666667E-3</v>
      </c>
      <c r="K33" s="8">
        <v>5.666666666666666E-4</v>
      </c>
      <c r="L33" s="16"/>
      <c r="N33" s="3">
        <v>43341</v>
      </c>
      <c r="O33" s="11">
        <f t="shared" si="3"/>
        <v>107.39674651554667</v>
      </c>
      <c r="P33" s="11">
        <f t="shared" si="4"/>
        <v>108.08925229629669</v>
      </c>
      <c r="Q33" s="11">
        <f t="shared" si="5"/>
        <v>106.37259015956246</v>
      </c>
      <c r="R33" s="11">
        <f t="shared" si="6"/>
        <v>108.57416029624963</v>
      </c>
      <c r="U33" s="2">
        <v>2025</v>
      </c>
      <c r="V33" s="15">
        <f t="shared" si="11"/>
        <v>5.6578345486409942E-2</v>
      </c>
      <c r="W33" s="15">
        <f t="shared" si="8"/>
        <v>5.8188760891470181E-2</v>
      </c>
      <c r="X33" s="15">
        <f t="shared" si="9"/>
        <v>5.6150284588780242E-2</v>
      </c>
      <c r="Y33" s="15">
        <f t="shared" si="10"/>
        <v>5.8451751762596427E-2</v>
      </c>
    </row>
    <row r="34" spans="1:25" ht="22.5" x14ac:dyDescent="0.4">
      <c r="A34" s="3">
        <v>43371</v>
      </c>
      <c r="B34" s="4">
        <v>3.3870310417928526</v>
      </c>
      <c r="C34" s="4">
        <v>3.3694716232586308</v>
      </c>
      <c r="D34" s="4">
        <v>3.3546823743185952</v>
      </c>
      <c r="E34" s="4">
        <v>3.3772939430648088</v>
      </c>
      <c r="G34" s="3">
        <v>43371</v>
      </c>
      <c r="H34" s="8">
        <v>1.0416666666666667E-3</v>
      </c>
      <c r="I34" s="8">
        <v>6.4999999999999997E-4</v>
      </c>
      <c r="J34" s="8">
        <v>1.0416666666666667E-3</v>
      </c>
      <c r="K34" s="8">
        <v>5.666666666666666E-4</v>
      </c>
      <c r="L34" s="16"/>
      <c r="N34" s="3">
        <v>43371</v>
      </c>
      <c r="O34" s="11">
        <f t="shared" si="3"/>
        <v>107.47787617509141</v>
      </c>
      <c r="P34" s="11">
        <f t="shared" si="4"/>
        <v>108.18548150839671</v>
      </c>
      <c r="Q34" s="11">
        <f t="shared" si="5"/>
        <v>106.45138245999772</v>
      </c>
      <c r="R34" s="11">
        <f t="shared" si="6"/>
        <v>108.70823320682558</v>
      </c>
      <c r="T34" s="24">
        <f>(N115-N4)/360</f>
        <v>9.3805555555555564</v>
      </c>
      <c r="U34" s="28" t="s">
        <v>11</v>
      </c>
      <c r="V34" s="29">
        <f>(O115/O4)^(1/$T$34)-1</f>
        <v>2.2903959574499089E-2</v>
      </c>
      <c r="W34" s="29">
        <f>(P115/P4)^(1/$T$34)-1</f>
        <v>2.4086606417271783E-2</v>
      </c>
      <c r="X34" s="29">
        <f>(Q115/Q4)^(1/$T$34)-1</f>
        <v>2.0424603270698283E-2</v>
      </c>
      <c r="Y34" s="29">
        <f>(R115/R4)^(1/$T$34)-1</f>
        <v>2.6746931481140157E-2</v>
      </c>
    </row>
    <row r="35" spans="1:25" x14ac:dyDescent="0.35">
      <c r="A35" s="3">
        <v>43404</v>
      </c>
      <c r="B35" s="4">
        <v>3.3329535194535196</v>
      </c>
      <c r="C35" s="4">
        <v>3.3144782892782891</v>
      </c>
      <c r="D35" s="4">
        <v>3.3006012177012178</v>
      </c>
      <c r="E35" s="4">
        <v>3.3233825957825958</v>
      </c>
      <c r="G35" s="3">
        <v>43404</v>
      </c>
      <c r="H35" s="8">
        <v>1.0416666666666667E-3</v>
      </c>
      <c r="I35" s="8">
        <v>6.4999999999999997E-4</v>
      </c>
      <c r="J35" s="8">
        <v>1.0416666666666667E-3</v>
      </c>
      <c r="K35" s="8">
        <v>5.666666666666666E-4</v>
      </c>
      <c r="L35" s="16"/>
      <c r="N35" s="3">
        <v>43404</v>
      </c>
      <c r="O35" s="11">
        <f t="shared" si="3"/>
        <v>105.65170991883761</v>
      </c>
      <c r="P35" s="11">
        <f t="shared" si="4"/>
        <v>106.35060738361487</v>
      </c>
      <c r="Q35" s="11">
        <f t="shared" si="5"/>
        <v>104.62617026459678</v>
      </c>
      <c r="R35" s="11">
        <f t="shared" si="6"/>
        <v>106.91231842705045</v>
      </c>
    </row>
    <row r="36" spans="1:25" x14ac:dyDescent="0.35">
      <c r="A36" s="3">
        <v>43434</v>
      </c>
      <c r="B36" s="4">
        <v>3.3288131874630396</v>
      </c>
      <c r="C36" s="4">
        <v>3.3092194559432286</v>
      </c>
      <c r="D36" s="4">
        <v>3.295906150206978</v>
      </c>
      <c r="E36" s="4">
        <v>3.3189128030751029</v>
      </c>
      <c r="G36" s="3">
        <v>43434</v>
      </c>
      <c r="H36" s="8">
        <v>1.0416666666666667E-3</v>
      </c>
      <c r="I36" s="8">
        <v>6.4999999999999997E-4</v>
      </c>
      <c r="J36" s="8">
        <v>1.0416666666666667E-3</v>
      </c>
      <c r="K36" s="8">
        <v>5.666666666666666E-4</v>
      </c>
      <c r="L36" s="16"/>
      <c r="N36" s="3">
        <v>43434</v>
      </c>
      <c r="O36" s="11">
        <f t="shared" si="3"/>
        <v>105.41054786685899</v>
      </c>
      <c r="P36" s="11">
        <f t="shared" si="4"/>
        <v>106.11285066145426</v>
      </c>
      <c r="Q36" s="11">
        <f t="shared" si="5"/>
        <v>104.36851017039083</v>
      </c>
      <c r="R36" s="11">
        <f t="shared" si="6"/>
        <v>106.70802424071334</v>
      </c>
    </row>
    <row r="37" spans="1:25" x14ac:dyDescent="0.35">
      <c r="A37" s="3">
        <v>43465</v>
      </c>
      <c r="B37" s="4">
        <v>3.3435704350399527</v>
      </c>
      <c r="C37" s="4">
        <v>3.3227175199763241</v>
      </c>
      <c r="D37" s="4">
        <v>3.3099899082568807</v>
      </c>
      <c r="E37" s="4">
        <v>3.3330788102989048</v>
      </c>
      <c r="G37" s="3">
        <v>43465</v>
      </c>
      <c r="H37" s="8">
        <v>1.0416666666666667E-3</v>
      </c>
      <c r="I37" s="8">
        <v>6.4999999999999997E-4</v>
      </c>
      <c r="J37" s="8">
        <v>1.0416666666666667E-3</v>
      </c>
      <c r="K37" s="8">
        <v>5.666666666666666E-4</v>
      </c>
      <c r="L37" s="16"/>
      <c r="N37" s="3">
        <v>43465</v>
      </c>
      <c r="O37" s="11">
        <f t="shared" si="3"/>
        <v>105.76756298830476</v>
      </c>
      <c r="P37" s="11">
        <f t="shared" si="4"/>
        <v>106.47642252508813</v>
      </c>
      <c r="Q37" s="11">
        <f t="shared" si="5"/>
        <v>104.70530617310871</v>
      </c>
      <c r="R37" s="11">
        <f t="shared" si="6"/>
        <v>107.10275664529551</v>
      </c>
    </row>
    <row r="38" spans="1:25" x14ac:dyDescent="0.35">
      <c r="A38" s="3">
        <v>43496</v>
      </c>
      <c r="B38" s="4">
        <v>3.4004095052473762</v>
      </c>
      <c r="C38" s="4">
        <v>3.3774720839580215</v>
      </c>
      <c r="D38" s="4">
        <v>3.365563658170915</v>
      </c>
      <c r="E38" s="4">
        <v>3.3890382008995505</v>
      </c>
      <c r="G38" s="3">
        <v>43496</v>
      </c>
      <c r="H38" s="8">
        <v>1.0416666666666667E-3</v>
      </c>
      <c r="I38" s="8">
        <v>6.4999999999999997E-4</v>
      </c>
      <c r="J38" s="8">
        <v>1.0416666666666667E-3</v>
      </c>
      <c r="K38" s="8">
        <v>5.666666666666666E-4</v>
      </c>
      <c r="L38" s="16"/>
      <c r="N38" s="3">
        <v>43496</v>
      </c>
      <c r="O38" s="11">
        <f t="shared" ref="O38:O69" si="12">+(O37*(B38/B37))*(1-H38)</f>
        <v>107.45351262764247</v>
      </c>
      <c r="P38" s="11">
        <f t="shared" ref="P38:P69" si="13">+(P37*(1+(C38/C37-1))*(1-I38))</f>
        <v>108.16068136202085</v>
      </c>
      <c r="Q38" s="11">
        <f t="shared" ref="Q38:Q69" si="14">+(Q37*(1+(D38/D37-1))*(1-J38))</f>
        <v>106.35237799574784</v>
      </c>
      <c r="R38" s="11">
        <f t="shared" ref="R38:R69" si="15">+(R37*(1+(E38/E37-1))*(1-K38))</f>
        <v>108.83920492644945</v>
      </c>
    </row>
    <row r="39" spans="1:25" x14ac:dyDescent="0.35">
      <c r="A39" s="3">
        <v>43524</v>
      </c>
      <c r="B39" s="4">
        <v>3.4430023903177003</v>
      </c>
      <c r="C39" s="4">
        <v>3.4187400605143718</v>
      </c>
      <c r="D39" s="4">
        <v>3.4071167927382748</v>
      </c>
      <c r="E39" s="4">
        <v>3.4310245385779123</v>
      </c>
      <c r="G39" s="3">
        <v>43524</v>
      </c>
      <c r="H39" s="8">
        <v>1.0416666666666667E-3</v>
      </c>
      <c r="I39" s="8">
        <v>6.4999999999999997E-4</v>
      </c>
      <c r="J39" s="8">
        <v>1.0416666666666667E-3</v>
      </c>
      <c r="K39" s="8">
        <v>5.666666666666666E-4</v>
      </c>
      <c r="L39" s="16"/>
      <c r="N39" s="3">
        <v>43524</v>
      </c>
      <c r="O39" s="11">
        <f t="shared" si="12"/>
        <v>108.68612219832049</v>
      </c>
      <c r="P39" s="11">
        <f t="shared" si="13"/>
        <v>109.41108987538846</v>
      </c>
      <c r="Q39" s="11">
        <f t="shared" si="14"/>
        <v>107.553312516095</v>
      </c>
      <c r="R39" s="11">
        <f t="shared" si="15"/>
        <v>110.12515953324844</v>
      </c>
    </row>
    <row r="40" spans="1:25" x14ac:dyDescent="0.35">
      <c r="A40" s="3">
        <v>43553</v>
      </c>
      <c r="B40" s="4">
        <v>3.4384889792231252</v>
      </c>
      <c r="C40" s="4">
        <v>3.4135947606142722</v>
      </c>
      <c r="D40" s="4">
        <v>3.4020264077085214</v>
      </c>
      <c r="E40" s="4">
        <v>3.4263775368864802</v>
      </c>
      <c r="G40" s="3">
        <v>43553</v>
      </c>
      <c r="H40" s="8">
        <v>1.0416666666666667E-3</v>
      </c>
      <c r="I40" s="8">
        <v>6.4999999999999997E-4</v>
      </c>
      <c r="J40" s="8">
        <v>1.0416666666666667E-3</v>
      </c>
      <c r="K40" s="8">
        <v>5.666666666666666E-4</v>
      </c>
      <c r="L40" s="16"/>
      <c r="N40" s="3">
        <v>43553</v>
      </c>
      <c r="O40" s="11">
        <f t="shared" si="12"/>
        <v>108.43057991725949</v>
      </c>
      <c r="P40" s="11">
        <f t="shared" si="13"/>
        <v>109.17541293429542</v>
      </c>
      <c r="Q40" s="11">
        <f t="shared" si="14"/>
        <v>107.2807557362041</v>
      </c>
      <c r="R40" s="11">
        <f t="shared" si="15"/>
        <v>109.9136855728938</v>
      </c>
    </row>
    <row r="41" spans="1:25" x14ac:dyDescent="0.35">
      <c r="A41" s="3">
        <v>43585</v>
      </c>
      <c r="B41" s="4">
        <v>3.4613873188405799</v>
      </c>
      <c r="C41" s="4">
        <v>3.4353049214975848</v>
      </c>
      <c r="D41" s="4">
        <v>3.4243752415458935</v>
      </c>
      <c r="E41" s="4">
        <v>3.448670561594203</v>
      </c>
      <c r="G41" s="3">
        <v>43585</v>
      </c>
      <c r="H41" s="8">
        <v>1.0416666666666667E-3</v>
      </c>
      <c r="I41" s="8">
        <v>6.4999999999999997E-4</v>
      </c>
      <c r="J41" s="8">
        <v>1.0416666666666667E-3</v>
      </c>
      <c r="K41" s="8">
        <v>5.666666666666666E-4</v>
      </c>
      <c r="L41" s="16"/>
      <c r="N41" s="3">
        <v>43585</v>
      </c>
      <c r="O41" s="11">
        <f t="shared" si="12"/>
        <v>109.03896391357512</v>
      </c>
      <c r="P41" s="11">
        <f t="shared" si="13"/>
        <v>109.79834356512379</v>
      </c>
      <c r="Q41" s="11">
        <f t="shared" si="14"/>
        <v>107.87302719839303</v>
      </c>
      <c r="R41" s="11">
        <f t="shared" si="15"/>
        <v>110.56612682670618</v>
      </c>
    </row>
    <row r="42" spans="1:25" x14ac:dyDescent="0.35">
      <c r="A42" s="3">
        <v>43616</v>
      </c>
      <c r="B42" s="4">
        <v>3.4146681305637983</v>
      </c>
      <c r="C42" s="4">
        <v>3.3885559643916912</v>
      </c>
      <c r="D42" s="4">
        <v>3.3775400890207714</v>
      </c>
      <c r="E42" s="4">
        <v>3.4017159940652819</v>
      </c>
      <c r="G42" s="3">
        <v>43616</v>
      </c>
      <c r="H42" s="8">
        <v>1.0416666666666667E-3</v>
      </c>
      <c r="I42" s="8">
        <v>6.4999999999999997E-4</v>
      </c>
      <c r="J42" s="8">
        <v>1.0416666666666667E-3</v>
      </c>
      <c r="K42" s="8">
        <v>5.666666666666666E-4</v>
      </c>
      <c r="L42" s="16"/>
      <c r="N42" s="3">
        <v>43616</v>
      </c>
      <c r="O42" s="11">
        <f t="shared" si="12"/>
        <v>107.45518923515719</v>
      </c>
      <c r="P42" s="11">
        <f t="shared" si="13"/>
        <v>108.23376756176272</v>
      </c>
      <c r="Q42" s="11">
        <f t="shared" si="14"/>
        <v>106.2868177924899</v>
      </c>
      <c r="R42" s="11">
        <f t="shared" si="15"/>
        <v>108.99893849801097</v>
      </c>
    </row>
    <row r="43" spans="1:25" x14ac:dyDescent="0.35">
      <c r="A43" s="3">
        <v>43644</v>
      </c>
      <c r="B43" s="4">
        <v>3.5095234650455929</v>
      </c>
      <c r="C43" s="4">
        <v>3.481960303951368</v>
      </c>
      <c r="D43" s="4">
        <v>3.4706199999999998</v>
      </c>
      <c r="E43" s="4">
        <v>3.4958744376899697</v>
      </c>
      <c r="G43" s="3">
        <v>43644</v>
      </c>
      <c r="H43" s="8">
        <v>1.0416666666666667E-3</v>
      </c>
      <c r="I43" s="8">
        <v>6.4999999999999997E-4</v>
      </c>
      <c r="J43" s="8">
        <v>1.0416666666666667E-3</v>
      </c>
      <c r="K43" s="8">
        <v>5.666666666666666E-4</v>
      </c>
      <c r="L43" s="16"/>
      <c r="N43" s="3">
        <v>43644</v>
      </c>
      <c r="O43" s="11">
        <f t="shared" si="12"/>
        <v>110.32512207960896</v>
      </c>
      <c r="P43" s="11">
        <f t="shared" si="13"/>
        <v>111.14490168125033</v>
      </c>
      <c r="Q43" s="11">
        <f t="shared" si="14"/>
        <v>109.10215560760126</v>
      </c>
      <c r="R43" s="11">
        <f t="shared" si="15"/>
        <v>111.95251957737614</v>
      </c>
    </row>
    <row r="44" spans="1:25" x14ac:dyDescent="0.35">
      <c r="A44" s="3">
        <v>43677</v>
      </c>
      <c r="B44" s="4">
        <v>3.5038169184290027</v>
      </c>
      <c r="C44" s="4">
        <v>3.4738037160120849</v>
      </c>
      <c r="D44" s="4">
        <v>3.4650256193353477</v>
      </c>
      <c r="E44" s="4">
        <v>3.4889690332326286</v>
      </c>
      <c r="G44" s="3">
        <v>43677</v>
      </c>
      <c r="H44" s="8">
        <v>1.0416666666666667E-3</v>
      </c>
      <c r="I44" s="8">
        <v>6.4999999999999997E-4</v>
      </c>
      <c r="J44" s="8">
        <v>1.0416666666666667E-3</v>
      </c>
      <c r="K44" s="8">
        <v>5.666666666666666E-4</v>
      </c>
      <c r="L44" s="16"/>
      <c r="N44" s="3">
        <v>43677</v>
      </c>
      <c r="O44" s="11">
        <f t="shared" si="12"/>
        <v>110.03099636200109</v>
      </c>
      <c r="P44" s="11">
        <f t="shared" si="13"/>
        <v>110.81246673494665</v>
      </c>
      <c r="Q44" s="11">
        <f t="shared" si="14"/>
        <v>108.81282618107589</v>
      </c>
      <c r="R44" s="11">
        <f t="shared" si="15"/>
        <v>111.66806519912066</v>
      </c>
    </row>
    <row r="45" spans="1:25" x14ac:dyDescent="0.35">
      <c r="A45" s="3">
        <v>43705</v>
      </c>
      <c r="B45" s="4">
        <v>3.4250228890850249</v>
      </c>
      <c r="C45" s="4">
        <v>3.3931218593704031</v>
      </c>
      <c r="D45" s="4">
        <v>3.385581700500147</v>
      </c>
      <c r="E45" s="4">
        <v>3.4092890850250073</v>
      </c>
      <c r="G45" s="3">
        <v>43705</v>
      </c>
      <c r="H45" s="8">
        <v>1.0416666666666667E-3</v>
      </c>
      <c r="I45" s="8">
        <v>6.4999999999999997E-4</v>
      </c>
      <c r="J45" s="8">
        <v>1.0416666666666667E-3</v>
      </c>
      <c r="K45" s="8">
        <v>5.666666666666666E-4</v>
      </c>
      <c r="L45" s="16"/>
      <c r="N45" s="3">
        <v>43705</v>
      </c>
      <c r="O45" s="11">
        <f t="shared" si="12"/>
        <v>107.44457506968931</v>
      </c>
      <c r="P45" s="11">
        <f t="shared" si="13"/>
        <v>108.16840378891921</v>
      </c>
      <c r="Q45" s="11">
        <f t="shared" si="14"/>
        <v>106.20728647776461</v>
      </c>
      <c r="R45" s="11">
        <f t="shared" si="15"/>
        <v>109.05599254852528</v>
      </c>
    </row>
    <row r="46" spans="1:25" x14ac:dyDescent="0.35">
      <c r="A46" s="3">
        <v>43738</v>
      </c>
      <c r="B46" s="4">
        <v>3.4525387887740031</v>
      </c>
      <c r="C46" s="4">
        <v>3.4190154505169867</v>
      </c>
      <c r="D46" s="4">
        <v>3.4122404135893651</v>
      </c>
      <c r="E46" s="4">
        <v>3.4358257311669131</v>
      </c>
      <c r="G46" s="3">
        <v>43738</v>
      </c>
      <c r="H46" s="8">
        <v>1.0416666666666667E-3</v>
      </c>
      <c r="I46" s="8">
        <v>6.4999999999999997E-4</v>
      </c>
      <c r="J46" s="8">
        <v>1.0416666666666667E-3</v>
      </c>
      <c r="K46" s="8">
        <v>5.666666666666666E-4</v>
      </c>
      <c r="L46" s="16"/>
      <c r="N46" s="3">
        <v>43738</v>
      </c>
      <c r="O46" s="11">
        <f t="shared" si="12"/>
        <v>108.1949411683802</v>
      </c>
      <c r="P46" s="11">
        <f t="shared" si="13"/>
        <v>108.92301249156277</v>
      </c>
      <c r="Q46" s="11">
        <f t="shared" si="14"/>
        <v>106.93207908368464</v>
      </c>
      <c r="R46" s="11">
        <f t="shared" si="15"/>
        <v>109.84256467505344</v>
      </c>
    </row>
    <row r="47" spans="1:25" x14ac:dyDescent="0.35">
      <c r="A47" s="3">
        <v>43768</v>
      </c>
      <c r="B47" s="4">
        <v>3.5021237384293813</v>
      </c>
      <c r="C47" s="4">
        <v>3.4661035532994924</v>
      </c>
      <c r="D47" s="4">
        <v>3.4602238280083601</v>
      </c>
      <c r="E47" s="4">
        <v>3.4843294117647057</v>
      </c>
      <c r="G47" s="3">
        <v>43768</v>
      </c>
      <c r="H47" s="8">
        <v>1.0416666666666667E-3</v>
      </c>
      <c r="I47" s="8">
        <v>6.4999999999999997E-4</v>
      </c>
      <c r="J47" s="8">
        <v>1.0416666666666667E-3</v>
      </c>
      <c r="K47" s="8">
        <v>5.666666666666666E-4</v>
      </c>
      <c r="L47" s="16"/>
      <c r="N47" s="3">
        <v>43768</v>
      </c>
      <c r="O47" s="11">
        <f t="shared" si="12"/>
        <v>109.63450229717155</v>
      </c>
      <c r="P47" s="11">
        <f t="shared" si="13"/>
        <v>110.35137047702695</v>
      </c>
      <c r="Q47" s="11">
        <f t="shared" si="14"/>
        <v>108.32281939605137</v>
      </c>
      <c r="R47" s="11">
        <f t="shared" si="15"/>
        <v>111.33009345415154</v>
      </c>
    </row>
    <row r="48" spans="1:25" x14ac:dyDescent="0.35">
      <c r="A48" s="3">
        <v>43798</v>
      </c>
      <c r="B48" s="4">
        <v>3.4642309208590762</v>
      </c>
      <c r="C48" s="4">
        <v>3.4255303912915562</v>
      </c>
      <c r="D48" s="4">
        <v>3.42159102677258</v>
      </c>
      <c r="E48" s="4">
        <v>3.4450585466313624</v>
      </c>
      <c r="G48" s="3">
        <v>43798</v>
      </c>
      <c r="H48" s="8">
        <v>1.0416666666666667E-3</v>
      </c>
      <c r="I48" s="8">
        <v>6.4999999999999997E-4</v>
      </c>
      <c r="J48" s="8">
        <v>1.0416666666666667E-3</v>
      </c>
      <c r="K48" s="8">
        <v>5.666666666666666E-4</v>
      </c>
      <c r="L48" s="16"/>
      <c r="N48" s="3">
        <v>43798</v>
      </c>
      <c r="O48" s="11">
        <f t="shared" si="12"/>
        <v>108.33529509157898</v>
      </c>
      <c r="P48" s="11">
        <f t="shared" si="13"/>
        <v>108.98874188207209</v>
      </c>
      <c r="Q48" s="11">
        <f t="shared" si="14"/>
        <v>107.00183735909361</v>
      </c>
      <c r="R48" s="11">
        <f t="shared" si="15"/>
        <v>110.01294827815377</v>
      </c>
    </row>
    <row r="49" spans="1:18" x14ac:dyDescent="0.35">
      <c r="A49" s="3">
        <v>43830</v>
      </c>
      <c r="B49" s="4">
        <v>3.5624962918299663</v>
      </c>
      <c r="C49" s="4">
        <v>3.5208837202291221</v>
      </c>
      <c r="D49" s="4">
        <v>3.5186936689779924</v>
      </c>
      <c r="E49" s="4">
        <v>3.5425976786252638</v>
      </c>
      <c r="G49" s="3">
        <v>43830</v>
      </c>
      <c r="H49" s="8">
        <v>1.0416666666666667E-3</v>
      </c>
      <c r="I49" s="8">
        <v>6.4999999999999997E-4</v>
      </c>
      <c r="J49" s="8">
        <v>1.0416666666666667E-3</v>
      </c>
      <c r="K49" s="8">
        <v>5.666666666666666E-4</v>
      </c>
      <c r="L49" s="16"/>
      <c r="N49" s="3">
        <v>43830</v>
      </c>
      <c r="O49" s="11">
        <f t="shared" si="12"/>
        <v>111.29225238015661</v>
      </c>
      <c r="P49" s="11">
        <f t="shared" si="13"/>
        <v>111.94974626680062</v>
      </c>
      <c r="Q49" s="11">
        <f t="shared" si="14"/>
        <v>109.92386006251833</v>
      </c>
      <c r="R49" s="11">
        <f t="shared" si="15"/>
        <v>113.06361328880908</v>
      </c>
    </row>
    <row r="50" spans="1:18" x14ac:dyDescent="0.35">
      <c r="A50" s="3">
        <v>43861</v>
      </c>
      <c r="B50" s="4">
        <v>3.513646327014218</v>
      </c>
      <c r="C50" s="4">
        <v>3.4696364632701422</v>
      </c>
      <c r="D50" s="4">
        <v>3.4689504739336496</v>
      </c>
      <c r="E50" s="4">
        <v>3.4926457642180098</v>
      </c>
      <c r="G50" s="3">
        <v>43861</v>
      </c>
      <c r="H50" s="8">
        <v>1.0416666666666667E-3</v>
      </c>
      <c r="I50" s="8">
        <v>6.4999999999999997E-4</v>
      </c>
      <c r="J50" s="8">
        <v>1.0416666666666667E-3</v>
      </c>
      <c r="K50" s="8">
        <v>5.666666666666666E-4</v>
      </c>
      <c r="L50" s="16"/>
      <c r="N50" s="3">
        <v>43861</v>
      </c>
      <c r="O50" s="11">
        <f t="shared" si="12"/>
        <v>109.6518415140979</v>
      </c>
      <c r="P50" s="11">
        <f t="shared" si="13"/>
        <v>110.24858426076216</v>
      </c>
      <c r="Q50" s="11">
        <f t="shared" si="14"/>
        <v>108.25699919298901</v>
      </c>
      <c r="R50" s="11">
        <f t="shared" si="15"/>
        <v>111.40620928250783</v>
      </c>
    </row>
    <row r="51" spans="1:18" x14ac:dyDescent="0.35">
      <c r="A51" s="3">
        <v>43889</v>
      </c>
      <c r="B51" s="4">
        <v>3.4460194436395244</v>
      </c>
      <c r="C51" s="4">
        <v>3.4027186612576061</v>
      </c>
      <c r="D51" s="4">
        <v>3.4027581280788177</v>
      </c>
      <c r="E51" s="4">
        <v>3.4260996812518107</v>
      </c>
      <c r="G51" s="3">
        <v>43889</v>
      </c>
      <c r="H51" s="8">
        <v>1.0416666666666667E-3</v>
      </c>
      <c r="I51" s="8">
        <v>6.4999999999999997E-4</v>
      </c>
      <c r="J51" s="8">
        <v>1.0416666666666667E-3</v>
      </c>
      <c r="K51" s="8">
        <v>5.666666666666666E-4</v>
      </c>
      <c r="L51" s="16"/>
      <c r="N51" s="3">
        <v>43889</v>
      </c>
      <c r="O51" s="11">
        <f t="shared" si="12"/>
        <v>107.42935859614185</v>
      </c>
      <c r="P51" s="11">
        <f t="shared" si="13"/>
        <v>108.05197455562961</v>
      </c>
      <c r="Q51" s="11">
        <f t="shared" si="14"/>
        <v>106.08069081909535</v>
      </c>
      <c r="R51" s="11">
        <f t="shared" si="15"/>
        <v>109.22163699303353</v>
      </c>
    </row>
    <row r="52" spans="1:18" x14ac:dyDescent="0.35">
      <c r="A52" s="3">
        <v>43921</v>
      </c>
      <c r="B52" s="4">
        <v>3.468510923881464</v>
      </c>
      <c r="C52" s="4">
        <v>3.4238453515398026</v>
      </c>
      <c r="D52" s="4">
        <v>3.4248117083091225</v>
      </c>
      <c r="E52" s="4">
        <v>3.4474726321905864</v>
      </c>
      <c r="G52" s="3">
        <v>43921</v>
      </c>
      <c r="H52" s="8">
        <v>1.0416666666666667E-3</v>
      </c>
      <c r="I52" s="8">
        <v>6.4999999999999997E-4</v>
      </c>
      <c r="J52" s="8">
        <v>1.0416666666666667E-3</v>
      </c>
      <c r="K52" s="8">
        <v>5.666666666666666E-4</v>
      </c>
      <c r="L52" s="16"/>
      <c r="N52" s="3">
        <v>43921</v>
      </c>
      <c r="O52" s="11">
        <f t="shared" si="12"/>
        <v>108.01789258333392</v>
      </c>
      <c r="P52" s="11">
        <f t="shared" si="13"/>
        <v>108.65217433442567</v>
      </c>
      <c r="Q52" s="11">
        <f t="shared" si="14"/>
        <v>106.65699239381189</v>
      </c>
      <c r="R52" s="11">
        <f t="shared" si="15"/>
        <v>109.84071320517587</v>
      </c>
    </row>
    <row r="53" spans="1:18" x14ac:dyDescent="0.35">
      <c r="A53" s="3">
        <v>43951</v>
      </c>
      <c r="B53" s="4">
        <v>3.5383929943836834</v>
      </c>
      <c r="C53" s="4">
        <v>3.4928680461129171</v>
      </c>
      <c r="D53" s="4">
        <v>3.4939185042861367</v>
      </c>
      <c r="E53" s="4">
        <v>3.5174023943245638</v>
      </c>
      <c r="G53" s="3">
        <v>43951</v>
      </c>
      <c r="H53" s="8">
        <v>1.0416666666666667E-3</v>
      </c>
      <c r="I53" s="8">
        <v>6.4999999999999997E-4</v>
      </c>
      <c r="J53" s="8">
        <v>1.0416666666666667E-3</v>
      </c>
      <c r="K53" s="8">
        <v>5.666666666666666E-4</v>
      </c>
      <c r="L53" s="16"/>
      <c r="N53" s="3">
        <v>43951</v>
      </c>
      <c r="O53" s="11">
        <f t="shared" si="12"/>
        <v>110.07940514048347</v>
      </c>
      <c r="P53" s="11">
        <f t="shared" si="13"/>
        <v>110.77049017202923</v>
      </c>
      <c r="Q53" s="11">
        <f t="shared" si="14"/>
        <v>108.69580376504683</v>
      </c>
      <c r="R53" s="11">
        <f t="shared" si="15"/>
        <v>112.00525570250196</v>
      </c>
    </row>
    <row r="54" spans="1:18" x14ac:dyDescent="0.35">
      <c r="A54" s="3">
        <v>43980</v>
      </c>
      <c r="B54" s="4">
        <v>3.4946460104834012</v>
      </c>
      <c r="C54" s="4">
        <v>3.4503544845661032</v>
      </c>
      <c r="D54" s="4">
        <v>3.4517516598718698</v>
      </c>
      <c r="E54" s="4">
        <v>3.4740575713453699</v>
      </c>
      <c r="G54" s="3">
        <v>43980</v>
      </c>
      <c r="H54" s="8">
        <v>1.0416666666666667E-3</v>
      </c>
      <c r="I54" s="8">
        <v>6.4999999999999997E-4</v>
      </c>
      <c r="J54" s="8">
        <v>1.0416666666666667E-3</v>
      </c>
      <c r="K54" s="8">
        <v>5.666666666666666E-4</v>
      </c>
      <c r="L54" s="16"/>
      <c r="N54" s="3">
        <v>43980</v>
      </c>
      <c r="O54" s="11">
        <f t="shared" si="12"/>
        <v>108.60518811131965</v>
      </c>
      <c r="P54" s="11">
        <f t="shared" si="13"/>
        <v>109.35111894659565</v>
      </c>
      <c r="Q54" s="11">
        <f t="shared" si="14"/>
        <v>107.27213491992238</v>
      </c>
      <c r="R54" s="11">
        <f t="shared" si="15"/>
        <v>110.5623314610895</v>
      </c>
    </row>
    <row r="55" spans="1:18" x14ac:dyDescent="0.35">
      <c r="A55" s="3">
        <v>44012</v>
      </c>
      <c r="B55" s="4">
        <v>3.3974069471900594</v>
      </c>
      <c r="C55" s="4">
        <v>3.3543934764190908</v>
      </c>
      <c r="D55" s="4">
        <v>3.3560899463428409</v>
      </c>
      <c r="E55" s="4">
        <v>3.3778825473030221</v>
      </c>
      <c r="G55" s="3">
        <v>44012</v>
      </c>
      <c r="H55" s="8">
        <v>1.0416666666666667E-3</v>
      </c>
      <c r="I55" s="8">
        <v>6.4999999999999997E-4</v>
      </c>
      <c r="J55" s="8">
        <v>1.0416666666666667E-3</v>
      </c>
      <c r="K55" s="8">
        <v>5.666666666666666E-4</v>
      </c>
      <c r="L55" s="16"/>
      <c r="N55" s="3">
        <v>44012</v>
      </c>
      <c r="O55" s="11">
        <f t="shared" si="12"/>
        <v>105.4732494974066</v>
      </c>
      <c r="P55" s="11">
        <f t="shared" si="13"/>
        <v>106.24075216945836</v>
      </c>
      <c r="Q55" s="11">
        <f t="shared" si="14"/>
        <v>104.19055407510876</v>
      </c>
      <c r="R55" s="11">
        <f t="shared" si="15"/>
        <v>107.44063133955514</v>
      </c>
    </row>
    <row r="56" spans="1:18" x14ac:dyDescent="0.35">
      <c r="A56" s="3">
        <v>44043</v>
      </c>
      <c r="B56" s="4">
        <v>3.4180960045338624</v>
      </c>
      <c r="C56" s="4">
        <v>3.373086058373477</v>
      </c>
      <c r="D56" s="4">
        <v>3.3730079909322757</v>
      </c>
      <c r="E56" s="4">
        <v>3.3975813828279966</v>
      </c>
      <c r="G56" s="3">
        <v>44043</v>
      </c>
      <c r="H56" s="8">
        <v>1.0416666666666667E-3</v>
      </c>
      <c r="I56" s="8">
        <v>6.4999999999999997E-4</v>
      </c>
      <c r="J56" s="8">
        <v>1.0416666666666667E-3</v>
      </c>
      <c r="K56" s="8">
        <v>5.666666666666666E-4</v>
      </c>
      <c r="L56" s="16"/>
      <c r="N56" s="3">
        <v>44043</v>
      </c>
      <c r="O56" s="11">
        <f t="shared" si="12"/>
        <v>106.00500882796374</v>
      </c>
      <c r="P56" s="11">
        <f t="shared" si="13"/>
        <v>106.76334455438977</v>
      </c>
      <c r="Q56" s="11">
        <f t="shared" si="14"/>
        <v>104.60669957230441</v>
      </c>
      <c r="R56" s="11">
        <f t="shared" si="15"/>
        <v>108.00595599735378</v>
      </c>
    </row>
    <row r="57" spans="1:18" x14ac:dyDescent="0.35">
      <c r="A57" s="3">
        <v>44074</v>
      </c>
      <c r="B57" s="4">
        <v>3.4092412743163236</v>
      </c>
      <c r="C57" s="4">
        <v>3.3630823512827739</v>
      </c>
      <c r="D57" s="4">
        <v>3.3615045672399209</v>
      </c>
      <c r="E57" s="4">
        <v>3.3876239639131658</v>
      </c>
      <c r="G57" s="3">
        <v>44074</v>
      </c>
      <c r="H57" s="8">
        <v>1.0416666666666667E-3</v>
      </c>
      <c r="I57" s="8">
        <v>6.4999999999999997E-4</v>
      </c>
      <c r="J57" s="8">
        <v>1.0416666666666667E-3</v>
      </c>
      <c r="K57" s="8">
        <v>5.666666666666666E-4</v>
      </c>
      <c r="L57" s="16"/>
      <c r="N57" s="3">
        <v>44074</v>
      </c>
      <c r="O57" s="11">
        <f t="shared" si="12"/>
        <v>105.62026229120083</v>
      </c>
      <c r="P57" s="11">
        <f t="shared" si="13"/>
        <v>106.37752152695535</v>
      </c>
      <c r="Q57" s="11">
        <f t="shared" si="14"/>
        <v>104.14135155516344</v>
      </c>
      <c r="R57" s="11">
        <f t="shared" si="15"/>
        <v>107.6283948958923</v>
      </c>
    </row>
    <row r="58" spans="1:18" x14ac:dyDescent="0.35">
      <c r="A58" s="3">
        <v>44104</v>
      </c>
      <c r="B58" s="4">
        <v>3.3717578771881076</v>
      </c>
      <c r="C58" s="4">
        <v>3.3214364545707142</v>
      </c>
      <c r="D58" s="4">
        <v>3.3188532647957762</v>
      </c>
      <c r="E58" s="4">
        <v>3.3455220338983049</v>
      </c>
      <c r="G58" s="3">
        <v>44104</v>
      </c>
      <c r="H58" s="8">
        <v>1.0416666666666667E-3</v>
      </c>
      <c r="I58" s="8">
        <v>6.4999999999999997E-4</v>
      </c>
      <c r="J58" s="8">
        <v>1.0416666666666667E-3</v>
      </c>
      <c r="K58" s="8">
        <v>5.666666666666666E-4</v>
      </c>
      <c r="L58" s="16"/>
      <c r="N58" s="3">
        <v>44104</v>
      </c>
      <c r="O58" s="11">
        <f t="shared" si="12"/>
        <v>104.35019355140655</v>
      </c>
      <c r="P58" s="11">
        <f t="shared" si="13"/>
        <v>104.99193271201469</v>
      </c>
      <c r="Q58" s="11">
        <f t="shared" si="14"/>
        <v>102.71288543380642</v>
      </c>
      <c r="R58" s="11">
        <f t="shared" si="15"/>
        <v>106.23054062958806</v>
      </c>
    </row>
    <row r="59" spans="1:18" x14ac:dyDescent="0.35">
      <c r="A59" s="3">
        <v>44134</v>
      </c>
      <c r="B59" s="4">
        <v>3.3658951590594737</v>
      </c>
      <c r="C59" s="4">
        <v>3.3135802489626558</v>
      </c>
      <c r="D59" s="4">
        <v>3.3132358506224064</v>
      </c>
      <c r="E59" s="4">
        <v>3.3363295159059474</v>
      </c>
      <c r="G59" s="3">
        <v>44134</v>
      </c>
      <c r="H59" s="8">
        <v>1.0416666666666667E-3</v>
      </c>
      <c r="I59" s="8">
        <v>6.4999999999999997E-4</v>
      </c>
      <c r="J59" s="8">
        <v>1.0416666666666667E-3</v>
      </c>
      <c r="K59" s="8">
        <v>5.666666666666666E-4</v>
      </c>
      <c r="L59" s="16"/>
      <c r="N59" s="3">
        <v>44134</v>
      </c>
      <c r="O59" s="11">
        <f t="shared" si="12"/>
        <v>104.06024324145064</v>
      </c>
      <c r="P59" s="11">
        <f t="shared" si="13"/>
        <v>104.67551157875036</v>
      </c>
      <c r="Q59" s="11">
        <f t="shared" si="14"/>
        <v>102.43222448687382</v>
      </c>
      <c r="R59" s="11">
        <f t="shared" si="15"/>
        <v>105.87861821086777</v>
      </c>
    </row>
    <row r="60" spans="1:18" x14ac:dyDescent="0.35">
      <c r="A60" s="3">
        <v>44165</v>
      </c>
      <c r="B60" s="4">
        <v>3.3790601939058171</v>
      </c>
      <c r="C60" s="4">
        <v>3.3225447091412743</v>
      </c>
      <c r="D60" s="4">
        <v>3.3227418005540166</v>
      </c>
      <c r="E60" s="4">
        <v>3.3461313019390579</v>
      </c>
      <c r="G60" s="3">
        <v>44165</v>
      </c>
      <c r="H60" s="8">
        <v>1.0416666666666667E-3</v>
      </c>
      <c r="I60" s="8">
        <v>6.4999999999999997E-4</v>
      </c>
      <c r="J60" s="8">
        <v>1.0416666666666667E-3</v>
      </c>
      <c r="K60" s="8">
        <v>5.666666666666666E-4</v>
      </c>
      <c r="L60" s="16"/>
      <c r="N60" s="3">
        <v>44165</v>
      </c>
      <c r="O60" s="11">
        <f t="shared" si="12"/>
        <v>104.35843429589117</v>
      </c>
      <c r="P60" s="11">
        <f t="shared" si="13"/>
        <v>104.8904744008474</v>
      </c>
      <c r="Q60" s="11">
        <f t="shared" si="14"/>
        <v>102.61910471459097</v>
      </c>
      <c r="R60" s="11">
        <f t="shared" si="15"/>
        <v>106.12950433007538</v>
      </c>
    </row>
    <row r="61" spans="1:18" x14ac:dyDescent="0.35">
      <c r="A61" s="3">
        <v>44196</v>
      </c>
      <c r="B61" s="4">
        <v>3.373351710816777</v>
      </c>
      <c r="C61" s="4">
        <v>3.3133597130242824</v>
      </c>
      <c r="D61" s="4">
        <v>3.3118729028697573</v>
      </c>
      <c r="E61" s="4">
        <v>3.3378070088300218</v>
      </c>
      <c r="G61" s="3">
        <v>44196</v>
      </c>
      <c r="H61" s="8">
        <v>1.0416666666666667E-3</v>
      </c>
      <c r="I61" s="8">
        <v>6.4999999999999997E-4</v>
      </c>
      <c r="J61" s="8">
        <v>1.0416666666666667E-3</v>
      </c>
      <c r="K61" s="8">
        <v>5.666666666666666E-4</v>
      </c>
      <c r="L61" s="16"/>
      <c r="N61" s="3">
        <v>44196</v>
      </c>
      <c r="O61" s="11">
        <f t="shared" si="12"/>
        <v>104.07361122597297</v>
      </c>
      <c r="P61" s="11">
        <f t="shared" si="13"/>
        <v>104.53251999508336</v>
      </c>
      <c r="Q61" s="11">
        <f t="shared" si="14"/>
        <v>102.17688591968539</v>
      </c>
      <c r="R61" s="11">
        <f t="shared" si="15"/>
        <v>105.80549164428405</v>
      </c>
    </row>
    <row r="62" spans="1:18" x14ac:dyDescent="0.35">
      <c r="A62" s="3">
        <v>44225</v>
      </c>
      <c r="B62" s="4">
        <v>3.3606786381109282</v>
      </c>
      <c r="C62" s="4">
        <v>3.3001880834706205</v>
      </c>
      <c r="D62" s="4">
        <v>3.2967062053816583</v>
      </c>
      <c r="E62" s="4">
        <v>3.3247872597473918</v>
      </c>
      <c r="G62" s="3">
        <v>44225</v>
      </c>
      <c r="H62" s="8">
        <v>1.0416666666666667E-3</v>
      </c>
      <c r="I62" s="8">
        <v>6.4999999999999997E-4</v>
      </c>
      <c r="J62" s="8">
        <v>1.0416666666666667E-3</v>
      </c>
      <c r="K62" s="8">
        <v>5.666666666666666E-4</v>
      </c>
      <c r="L62" s="16"/>
      <c r="N62" s="3">
        <v>44225</v>
      </c>
      <c r="O62" s="11">
        <f t="shared" si="12"/>
        <v>103.57462274312785</v>
      </c>
      <c r="P62" s="11">
        <f t="shared" si="13"/>
        <v>104.04929486914027</v>
      </c>
      <c r="Q62" s="11">
        <f t="shared" si="14"/>
        <v>101.60302078429876</v>
      </c>
      <c r="R62" s="11">
        <f t="shared" si="15"/>
        <v>105.33305468973323</v>
      </c>
    </row>
    <row r="63" spans="1:18" x14ac:dyDescent="0.35">
      <c r="A63" s="3">
        <v>44253</v>
      </c>
      <c r="B63" s="4">
        <v>3.3601411394138596</v>
      </c>
      <c r="C63" s="4">
        <v>3.294564530265681</v>
      </c>
      <c r="D63" s="4">
        <v>3.2921577376061353</v>
      </c>
      <c r="E63" s="4">
        <v>3.3200353327855385</v>
      </c>
      <c r="G63" s="3">
        <v>44253</v>
      </c>
      <c r="H63" s="8">
        <v>1.0416666666666667E-3</v>
      </c>
      <c r="I63" s="8">
        <v>6.4999999999999997E-4</v>
      </c>
      <c r="J63" s="8">
        <v>1.0416666666666667E-3</v>
      </c>
      <c r="K63" s="8">
        <v>5.666666666666666E-4</v>
      </c>
      <c r="L63" s="16"/>
      <c r="N63" s="3">
        <v>44253</v>
      </c>
      <c r="O63" s="11">
        <f t="shared" si="12"/>
        <v>103.45018429572725</v>
      </c>
      <c r="P63" s="11">
        <f t="shared" si="13"/>
        <v>103.80447704337496</v>
      </c>
      <c r="Q63" s="11">
        <f t="shared" si="14"/>
        <v>101.35714857066046</v>
      </c>
      <c r="R63" s="11">
        <f t="shared" si="15"/>
        <v>105.12290479928087</v>
      </c>
    </row>
    <row r="64" spans="1:18" x14ac:dyDescent="0.35">
      <c r="A64" s="3">
        <v>44286</v>
      </c>
      <c r="B64" s="4">
        <v>3.2673821979776476</v>
      </c>
      <c r="C64" s="4">
        <v>3.2023285524215006</v>
      </c>
      <c r="D64" s="4">
        <v>3.2001447578499196</v>
      </c>
      <c r="E64" s="4">
        <v>3.2284170037253856</v>
      </c>
      <c r="G64" s="3">
        <v>44286</v>
      </c>
      <c r="H64" s="8">
        <v>1.0416666666666667E-3</v>
      </c>
      <c r="I64" s="8">
        <v>6.4999999999999997E-4</v>
      </c>
      <c r="J64" s="8">
        <v>1.0416666666666667E-3</v>
      </c>
      <c r="K64" s="8">
        <v>5.666666666666666E-4</v>
      </c>
      <c r="L64" s="16"/>
      <c r="N64" s="3">
        <v>44286</v>
      </c>
      <c r="O64" s="11">
        <f t="shared" si="12"/>
        <v>100.48958702667738</v>
      </c>
      <c r="P64" s="11">
        <f t="shared" si="13"/>
        <v>100.8327404811628</v>
      </c>
      <c r="Q64" s="11">
        <f t="shared" si="14"/>
        <v>98.421673883443432</v>
      </c>
      <c r="R64" s="11">
        <f t="shared" si="15"/>
        <v>102.16405058322023</v>
      </c>
    </row>
    <row r="65" spans="1:18" x14ac:dyDescent="0.35">
      <c r="A65" s="3">
        <v>44316</v>
      </c>
      <c r="B65" s="4">
        <v>3.2408597837552744</v>
      </c>
      <c r="C65" s="4">
        <v>3.1737602848101267</v>
      </c>
      <c r="D65" s="4">
        <v>3.1725464398734178</v>
      </c>
      <c r="E65" s="4">
        <v>3.2015388449367093</v>
      </c>
      <c r="G65" s="3">
        <v>44316</v>
      </c>
      <c r="H65" s="8">
        <v>1.0416666666666667E-3</v>
      </c>
      <c r="I65" s="8">
        <v>6.4999999999999997E-4</v>
      </c>
      <c r="J65" s="8">
        <v>1.0416666666666667E-3</v>
      </c>
      <c r="K65" s="8">
        <v>5.666666666666666E-4</v>
      </c>
      <c r="L65" s="16"/>
      <c r="N65" s="3">
        <v>44316</v>
      </c>
      <c r="O65" s="11">
        <f t="shared" si="12"/>
        <v>99.570053092288759</v>
      </c>
      <c r="P65" s="11">
        <f t="shared" si="13"/>
        <v>99.86824574580389</v>
      </c>
      <c r="Q65" s="11">
        <f t="shared" si="14"/>
        <v>97.471238663067481</v>
      </c>
      <c r="R65" s="11">
        <f t="shared" si="15"/>
        <v>101.2560736591209</v>
      </c>
    </row>
    <row r="66" spans="1:18" x14ac:dyDescent="0.35">
      <c r="A66" s="3">
        <v>44347</v>
      </c>
      <c r="B66" s="4">
        <v>3.2135325058792787</v>
      </c>
      <c r="C66" s="4">
        <v>3.1461510060099296</v>
      </c>
      <c r="D66" s="4">
        <v>3.1460270185523913</v>
      </c>
      <c r="E66" s="4">
        <v>3.1745180820486021</v>
      </c>
      <c r="G66" s="3">
        <v>44347</v>
      </c>
      <c r="H66" s="8">
        <v>1.0416666666666667E-3</v>
      </c>
      <c r="I66" s="8">
        <v>6.4999999999999997E-4</v>
      </c>
      <c r="J66" s="8">
        <v>1.0416666666666667E-3</v>
      </c>
      <c r="K66" s="8">
        <v>5.666666666666666E-4</v>
      </c>
      <c r="L66" s="16"/>
      <c r="N66" s="3">
        <v>44347</v>
      </c>
      <c r="O66" s="11">
        <f t="shared" si="12"/>
        <v>98.62762347018446</v>
      </c>
      <c r="P66" s="11">
        <f t="shared" si="13"/>
        <v>98.935118996300901</v>
      </c>
      <c r="Q66" s="11">
        <f t="shared" si="14"/>
        <v>96.555789507382784</v>
      </c>
      <c r="R66" s="11">
        <f t="shared" si="15"/>
        <v>100.34458534069462</v>
      </c>
    </row>
    <row r="67" spans="1:18" x14ac:dyDescent="0.35">
      <c r="A67" s="3">
        <v>44377</v>
      </c>
      <c r="B67" s="4">
        <v>3.1829143041903776</v>
      </c>
      <c r="C67" s="4">
        <v>3.1157041645111225</v>
      </c>
      <c r="D67" s="4">
        <v>3.1162565183652351</v>
      </c>
      <c r="E67" s="4">
        <v>3.1443168649767195</v>
      </c>
      <c r="G67" s="3">
        <v>44377</v>
      </c>
      <c r="H67" s="8">
        <v>1.0416666666666667E-3</v>
      </c>
      <c r="I67" s="8">
        <v>6.4999999999999997E-4</v>
      </c>
      <c r="J67" s="8">
        <v>1.0416666666666667E-3</v>
      </c>
      <c r="K67" s="8">
        <v>5.666666666666666E-4</v>
      </c>
      <c r="L67" s="16"/>
      <c r="N67" s="3">
        <v>44377</v>
      </c>
      <c r="O67" s="11">
        <f t="shared" si="12"/>
        <v>97.586151547522178</v>
      </c>
      <c r="P67" s="11">
        <f t="shared" si="13"/>
        <v>97.913989989432935</v>
      </c>
      <c r="Q67" s="11">
        <f t="shared" si="14"/>
        <v>95.542465740213103</v>
      </c>
      <c r="R67" s="11">
        <f t="shared" si="15"/>
        <v>99.33362227426629</v>
      </c>
    </row>
    <row r="68" spans="1:18" x14ac:dyDescent="0.35">
      <c r="A68" s="3">
        <v>44407</v>
      </c>
      <c r="B68" s="4">
        <v>3.0444024480712168</v>
      </c>
      <c r="C68" s="4">
        <v>2.9789870425321463</v>
      </c>
      <c r="D68" s="4">
        <v>2.980252769535114</v>
      </c>
      <c r="E68" s="4">
        <v>3.0064851879327401</v>
      </c>
      <c r="G68" s="3">
        <v>44407</v>
      </c>
      <c r="H68" s="8">
        <v>1.0416666666666667E-3</v>
      </c>
      <c r="I68" s="8">
        <v>6.4999999999999997E-4</v>
      </c>
      <c r="J68" s="8">
        <v>1.0416666666666667E-3</v>
      </c>
      <c r="K68" s="8">
        <v>5.666666666666666E-4</v>
      </c>
      <c r="L68" s="16"/>
      <c r="N68" s="3">
        <v>44407</v>
      </c>
      <c r="O68" s="11">
        <f t="shared" si="12"/>
        <v>93.242236508365337</v>
      </c>
      <c r="P68" s="11">
        <f t="shared" si="13"/>
        <v>93.556671988154235</v>
      </c>
      <c r="Q68" s="11">
        <f t="shared" si="14"/>
        <v>91.277496432102183</v>
      </c>
      <c r="R68" s="11">
        <f t="shared" si="15"/>
        <v>94.925494040673328</v>
      </c>
    </row>
    <row r="69" spans="1:18" x14ac:dyDescent="0.35">
      <c r="A69" s="3">
        <v>44439</v>
      </c>
      <c r="B69" s="4">
        <v>3.0145454233969651</v>
      </c>
      <c r="C69" s="4">
        <v>2.9467377141458635</v>
      </c>
      <c r="D69" s="4">
        <v>2.9493362212432692</v>
      </c>
      <c r="E69" s="4">
        <v>2.9762736661771902</v>
      </c>
      <c r="G69" s="3">
        <v>44439</v>
      </c>
      <c r="H69" s="8">
        <v>1.0416666666666667E-3</v>
      </c>
      <c r="I69" s="8">
        <v>6.4999999999999997E-4</v>
      </c>
      <c r="J69" s="8">
        <v>1.0416666666666667E-3</v>
      </c>
      <c r="K69" s="8">
        <v>5.666666666666666E-4</v>
      </c>
      <c r="L69" s="16"/>
      <c r="N69" s="3">
        <v>44439</v>
      </c>
      <c r="O69" s="11">
        <f t="shared" si="12"/>
        <v>92.231617657600566</v>
      </c>
      <c r="P69" s="11">
        <f t="shared" si="13"/>
        <v>92.483711171278969</v>
      </c>
      <c r="Q69" s="11">
        <f t="shared" si="14"/>
        <v>90.236507497999852</v>
      </c>
      <c r="R69" s="11">
        <f t="shared" si="15"/>
        <v>93.918357629531826</v>
      </c>
    </row>
    <row r="70" spans="1:18" x14ac:dyDescent="0.35">
      <c r="A70" s="3">
        <v>44469</v>
      </c>
      <c r="B70" s="4">
        <v>2.979546808510638</v>
      </c>
      <c r="C70" s="4">
        <v>2.9112931334622822</v>
      </c>
      <c r="D70" s="4">
        <v>2.9124021034816248</v>
      </c>
      <c r="E70" s="4">
        <v>2.9400345986460348</v>
      </c>
      <c r="G70" s="3">
        <v>44469</v>
      </c>
      <c r="H70" s="8">
        <v>1.0416666666666667E-3</v>
      </c>
      <c r="I70" s="8">
        <v>6.4999999999999997E-4</v>
      </c>
      <c r="J70" s="8">
        <v>1.0416666666666667E-3</v>
      </c>
      <c r="K70" s="8">
        <v>5.666666666666666E-4</v>
      </c>
      <c r="L70" s="16"/>
      <c r="N70" s="3">
        <v>44469</v>
      </c>
      <c r="O70" s="11">
        <f t="shared" ref="O70:O101" si="16">+(O69*(B70/B69))*(1-H70)</f>
        <v>91.065857270505475</v>
      </c>
      <c r="P70" s="11">
        <f t="shared" ref="P70:P101" si="17">+(P69*(1+(C70/C69-1))*(1-I70))</f>
        <v>91.311887489249344</v>
      </c>
      <c r="Q70" s="11">
        <f t="shared" ref="Q70:Q101" si="18">+(Q69*(1+(D70/D69-1))*(1-J70))</f>
        <v>89.013669297765077</v>
      </c>
      <c r="R70" s="11">
        <f t="shared" ref="R70:R101" si="19">+(R69*(1+(E70/E69-1))*(1-K70))</f>
        <v>92.722236597325448</v>
      </c>
    </row>
    <row r="71" spans="1:18" x14ac:dyDescent="0.35">
      <c r="A71" s="3">
        <v>44498</v>
      </c>
      <c r="B71" s="4">
        <v>3.0893139529058118</v>
      </c>
      <c r="C71" s="4">
        <v>3.0191598196392784</v>
      </c>
      <c r="D71" s="4">
        <v>3.0227130010020042</v>
      </c>
      <c r="E71" s="4">
        <v>3.0485521292585172</v>
      </c>
      <c r="G71" s="3">
        <v>44498</v>
      </c>
      <c r="H71" s="8">
        <v>1.0416666666666667E-3</v>
      </c>
      <c r="I71" s="8">
        <v>6.4999999999999997E-4</v>
      </c>
      <c r="J71" s="8">
        <v>1.0416666666666667E-3</v>
      </c>
      <c r="K71" s="8">
        <v>5.666666666666666E-4</v>
      </c>
      <c r="L71" s="16"/>
      <c r="N71" s="3">
        <v>44498</v>
      </c>
      <c r="O71" s="11">
        <f t="shared" si="16"/>
        <v>94.32238807152811</v>
      </c>
      <c r="P71" s="11">
        <f t="shared" si="17"/>
        <v>94.633543846259869</v>
      </c>
      <c r="Q71" s="11">
        <f t="shared" si="18"/>
        <v>92.288939568990671</v>
      </c>
      <c r="R71" s="11">
        <f t="shared" si="19"/>
        <v>96.090159306673868</v>
      </c>
    </row>
    <row r="72" spans="1:18" x14ac:dyDescent="0.35">
      <c r="A72" s="3">
        <v>44530</v>
      </c>
      <c r="B72" s="4">
        <v>3.0361849729463848</v>
      </c>
      <c r="C72" s="4">
        <v>2.9668976389572062</v>
      </c>
      <c r="D72" s="4">
        <v>2.9715775454992621</v>
      </c>
      <c r="E72" s="4">
        <v>2.9961441957697983</v>
      </c>
      <c r="G72" s="3">
        <v>44530</v>
      </c>
      <c r="H72" s="8">
        <v>1.0416666666666667E-3</v>
      </c>
      <c r="I72" s="8">
        <v>6.4999999999999997E-4</v>
      </c>
      <c r="J72" s="8">
        <v>1.0416666666666667E-3</v>
      </c>
      <c r="K72" s="8">
        <v>5.666666666666666E-4</v>
      </c>
      <c r="L72" s="16"/>
      <c r="N72" s="3">
        <v>44530</v>
      </c>
      <c r="O72" s="11">
        <f t="shared" si="16"/>
        <v>92.603700662981737</v>
      </c>
      <c r="P72" s="11">
        <f t="shared" si="17"/>
        <v>92.934973747952469</v>
      </c>
      <c r="Q72" s="11">
        <f t="shared" si="18"/>
        <v>90.63317287062759</v>
      </c>
      <c r="R72" s="11">
        <f t="shared" si="19"/>
        <v>94.384749730093588</v>
      </c>
    </row>
    <row r="73" spans="1:18" x14ac:dyDescent="0.35">
      <c r="A73" s="3">
        <v>44561</v>
      </c>
      <c r="B73" s="4">
        <v>3.0911901700850422</v>
      </c>
      <c r="C73" s="4">
        <v>3.0218067283641816</v>
      </c>
      <c r="D73" s="4">
        <v>3.0260262381190595</v>
      </c>
      <c r="E73" s="4">
        <v>3.0532199599799896</v>
      </c>
      <c r="G73" s="3">
        <v>44561</v>
      </c>
      <c r="H73" s="8">
        <v>1.0416666666666667E-3</v>
      </c>
      <c r="I73" s="8">
        <v>6.4999999999999997E-4</v>
      </c>
      <c r="J73" s="8">
        <v>1.0416666666666667E-3</v>
      </c>
      <c r="K73" s="8">
        <v>5.666666666666666E-4</v>
      </c>
      <c r="L73" s="16"/>
      <c r="N73" s="3">
        <v>44561</v>
      </c>
      <c r="O73" s="11">
        <f t="shared" si="16"/>
        <v>94.183150494117399</v>
      </c>
      <c r="P73" s="11">
        <f t="shared" si="17"/>
        <v>94.593417984154343</v>
      </c>
      <c r="Q73" s="11">
        <f t="shared" si="18"/>
        <v>92.197719616866678</v>
      </c>
      <c r="R73" s="11">
        <f t="shared" si="19"/>
        <v>96.128250994260057</v>
      </c>
    </row>
    <row r="74" spans="1:18" x14ac:dyDescent="0.35">
      <c r="A74" s="3">
        <v>44592</v>
      </c>
      <c r="B74" s="4">
        <v>3.2168471398855956</v>
      </c>
      <c r="C74" s="4">
        <v>3.1462781071242851</v>
      </c>
      <c r="D74" s="4">
        <v>3.1526258970358811</v>
      </c>
      <c r="E74" s="4">
        <v>3.1763590223608942</v>
      </c>
      <c r="G74" s="3">
        <v>44592</v>
      </c>
      <c r="H74" s="8">
        <v>1.0416666666666667E-3</v>
      </c>
      <c r="I74" s="8">
        <v>6.4999999999999997E-4</v>
      </c>
      <c r="J74" s="8">
        <v>1.0416666666666667E-3</v>
      </c>
      <c r="K74" s="8">
        <v>5.666666666666666E-4</v>
      </c>
      <c r="L74" s="16"/>
      <c r="N74" s="3">
        <v>44592</v>
      </c>
      <c r="O74" s="11">
        <f t="shared" si="16"/>
        <v>97.909602766109273</v>
      </c>
      <c r="P74" s="11">
        <f t="shared" si="17"/>
        <v>98.42580139549662</v>
      </c>
      <c r="Q74" s="11">
        <f t="shared" si="18"/>
        <v>95.954932213505643</v>
      </c>
      <c r="R74" s="11">
        <f t="shared" si="19"/>
        <v>99.948518801407474</v>
      </c>
    </row>
    <row r="75" spans="1:18" x14ac:dyDescent="0.35">
      <c r="A75" s="3">
        <v>44620</v>
      </c>
      <c r="B75" s="4">
        <v>3.2970199255121044</v>
      </c>
      <c r="C75" s="4">
        <v>3.2257562915669062</v>
      </c>
      <c r="D75" s="4">
        <v>3.2327930832668264</v>
      </c>
      <c r="E75" s="4">
        <v>3.2547304602287843</v>
      </c>
      <c r="G75" s="3">
        <v>44620</v>
      </c>
      <c r="H75" s="8">
        <v>1.0416666666666667E-3</v>
      </c>
      <c r="I75" s="8">
        <v>6.4999999999999997E-4</v>
      </c>
      <c r="J75" s="8">
        <v>1.0416666666666667E-3</v>
      </c>
      <c r="K75" s="8">
        <v>5.666666666666666E-4</v>
      </c>
      <c r="L75" s="16"/>
      <c r="N75" s="3">
        <v>44620</v>
      </c>
      <c r="O75" s="11">
        <f t="shared" si="16"/>
        <v>100.24525159940285</v>
      </c>
      <c r="P75" s="11">
        <f t="shared" si="17"/>
        <v>100.84654433894792</v>
      </c>
      <c r="Q75" s="11">
        <f t="shared" si="18"/>
        <v>98.292446913421699</v>
      </c>
      <c r="R75" s="11">
        <f t="shared" si="19"/>
        <v>102.3565492855292</v>
      </c>
    </row>
    <row r="76" spans="1:18" x14ac:dyDescent="0.35">
      <c r="A76" s="3">
        <v>44651</v>
      </c>
      <c r="B76" s="4">
        <v>3.3595447716833289</v>
      </c>
      <c r="C76" s="4">
        <v>3.2855728992164281</v>
      </c>
      <c r="D76" s="4">
        <v>3.29448403134288</v>
      </c>
      <c r="E76" s="4">
        <v>3.3112699270467436</v>
      </c>
      <c r="G76" s="3">
        <v>44651</v>
      </c>
      <c r="H76" s="8">
        <v>1.0416666666666667E-3</v>
      </c>
      <c r="I76" s="8">
        <v>6.4999999999999997E-4</v>
      </c>
      <c r="J76" s="8">
        <v>1.0416666666666667E-3</v>
      </c>
      <c r="K76" s="8">
        <v>5.666666666666666E-4</v>
      </c>
      <c r="L76" s="16"/>
      <c r="N76" s="3">
        <v>44651</v>
      </c>
      <c r="O76" s="11">
        <f t="shared" si="16"/>
        <v>102.03990502117284</v>
      </c>
      <c r="P76" s="11">
        <f t="shared" si="17"/>
        <v>102.64982007098365</v>
      </c>
      <c r="Q76" s="11">
        <f t="shared" si="18"/>
        <v>100.06380640778232</v>
      </c>
      <c r="R76" s="11">
        <f t="shared" si="19"/>
        <v>104.07562383389028</v>
      </c>
    </row>
    <row r="77" spans="1:18" x14ac:dyDescent="0.35">
      <c r="A77" s="3">
        <v>44680</v>
      </c>
      <c r="B77" s="4">
        <v>3.2503457529963522</v>
      </c>
      <c r="C77" s="4">
        <v>3.1768865554976551</v>
      </c>
      <c r="D77" s="4">
        <v>3.1859886920270974</v>
      </c>
      <c r="E77" s="4">
        <v>3.1996970818134445</v>
      </c>
      <c r="G77" s="3">
        <v>44680</v>
      </c>
      <c r="H77" s="8">
        <v>1.0416666666666667E-3</v>
      </c>
      <c r="I77" s="8">
        <v>6.4999999999999997E-4</v>
      </c>
      <c r="J77" s="8">
        <v>1.0416666666666667E-3</v>
      </c>
      <c r="K77" s="8">
        <v>5.666666666666666E-4</v>
      </c>
      <c r="L77" s="16"/>
      <c r="N77" s="3">
        <v>44680</v>
      </c>
      <c r="O77" s="11">
        <f t="shared" si="16"/>
        <v>98.620351890699169</v>
      </c>
      <c r="P77" s="11">
        <f t="shared" si="17"/>
        <v>99.189661548472557</v>
      </c>
      <c r="Q77" s="11">
        <f t="shared" si="18"/>
        <v>96.667662398023396</v>
      </c>
      <c r="R77" s="11">
        <f t="shared" si="19"/>
        <v>100.51181911138357</v>
      </c>
    </row>
    <row r="78" spans="1:18" x14ac:dyDescent="0.35">
      <c r="A78" s="3">
        <v>44712</v>
      </c>
      <c r="B78" s="4">
        <v>3.3811157809549499</v>
      </c>
      <c r="C78" s="4">
        <v>3.3019554896142433</v>
      </c>
      <c r="D78" s="4">
        <v>3.3153497437280821</v>
      </c>
      <c r="E78" s="4">
        <v>3.3278118694362018</v>
      </c>
      <c r="G78" s="3">
        <v>44712</v>
      </c>
      <c r="H78" s="8">
        <v>1.0416666666666667E-3</v>
      </c>
      <c r="I78" s="8">
        <v>6.4999999999999997E-4</v>
      </c>
      <c r="J78" s="8">
        <v>1.0416666666666667E-3</v>
      </c>
      <c r="K78" s="8">
        <v>5.666666666666666E-4</v>
      </c>
      <c r="L78" s="16"/>
      <c r="N78" s="3">
        <v>44712</v>
      </c>
      <c r="O78" s="11">
        <f t="shared" si="16"/>
        <v>102.48124752511785</v>
      </c>
      <c r="P78" s="11">
        <f t="shared" si="17"/>
        <v>103.02758812576947</v>
      </c>
      <c r="Q78" s="11">
        <f t="shared" si="18"/>
        <v>100.48788616856311</v>
      </c>
      <c r="R78" s="11">
        <f t="shared" si="19"/>
        <v>104.4770410872928</v>
      </c>
    </row>
    <row r="79" spans="1:18" x14ac:dyDescent="0.35">
      <c r="A79" s="3">
        <v>44742</v>
      </c>
      <c r="B79" s="4">
        <v>3.2865695561357704</v>
      </c>
      <c r="C79" s="4">
        <v>3.2076764229765011</v>
      </c>
      <c r="D79" s="4">
        <v>3.2230320365535245</v>
      </c>
      <c r="E79" s="4">
        <v>3.2330848563968666</v>
      </c>
      <c r="G79" s="3">
        <v>44742</v>
      </c>
      <c r="H79" s="8">
        <v>1.0416666666666667E-3</v>
      </c>
      <c r="I79" s="8">
        <v>6.4999999999999997E-4</v>
      </c>
      <c r="J79" s="8">
        <v>1.0416666666666667E-3</v>
      </c>
      <c r="K79" s="8">
        <v>5.666666666666666E-4</v>
      </c>
      <c r="L79" s="16"/>
      <c r="N79" s="3">
        <v>44742</v>
      </c>
      <c r="O79" s="11">
        <f t="shared" si="16"/>
        <v>99.511795637121196</v>
      </c>
      <c r="P79" s="11">
        <f t="shared" si="17"/>
        <v>100.02083763045289</v>
      </c>
      <c r="Q79" s="11">
        <f t="shared" si="18"/>
        <v>97.587986462854914</v>
      </c>
      <c r="R79" s="11">
        <f t="shared" si="19"/>
        <v>101.44555707472294</v>
      </c>
    </row>
    <row r="80" spans="1:18" x14ac:dyDescent="0.35">
      <c r="A80" s="3">
        <v>44769</v>
      </c>
      <c r="B80" s="4">
        <v>3.2194723821656055</v>
      </c>
      <c r="C80" s="4">
        <v>3.1400724585987265</v>
      </c>
      <c r="D80" s="4">
        <v>3.1576274904458601</v>
      </c>
      <c r="E80" s="4">
        <v>3.1662867515923567</v>
      </c>
      <c r="G80" s="3">
        <v>44769</v>
      </c>
      <c r="H80" s="8">
        <v>1.0416666666666667E-3</v>
      </c>
      <c r="I80" s="8">
        <v>6.4999999999999997E-4</v>
      </c>
      <c r="J80" s="8">
        <v>1.0416666666666667E-3</v>
      </c>
      <c r="K80" s="8">
        <v>5.666666666666666E-4</v>
      </c>
      <c r="L80" s="16"/>
      <c r="N80" s="3">
        <v>44769</v>
      </c>
      <c r="O80" s="11">
        <f t="shared" si="16"/>
        <v>97.378664236675974</v>
      </c>
      <c r="P80" s="11">
        <f t="shared" si="17"/>
        <v>97.849187044158867</v>
      </c>
      <c r="Q80" s="11">
        <f t="shared" si="18"/>
        <v>95.508055568345057</v>
      </c>
      <c r="R80" s="11">
        <f t="shared" si="19"/>
        <v>99.293313060390929</v>
      </c>
    </row>
    <row r="81" spans="1:18" x14ac:dyDescent="0.35">
      <c r="A81" s="3">
        <v>44804</v>
      </c>
      <c r="B81" s="4">
        <v>3.3021106316610349</v>
      </c>
      <c r="C81" s="4">
        <v>3.2176411229529505</v>
      </c>
      <c r="D81" s="4">
        <v>3.2395716662334286</v>
      </c>
      <c r="E81" s="4">
        <v>3.2483322589030412</v>
      </c>
      <c r="G81" s="3">
        <v>44804</v>
      </c>
      <c r="H81" s="8">
        <v>1.0416666666666667E-3</v>
      </c>
      <c r="I81" s="8">
        <v>6.4999999999999997E-4</v>
      </c>
      <c r="J81" s="8">
        <v>1.0416666666666667E-3</v>
      </c>
      <c r="K81" s="8">
        <v>5.666666666666666E-4</v>
      </c>
      <c r="L81" s="16"/>
      <c r="N81" s="3">
        <v>44804</v>
      </c>
      <c r="O81" s="11">
        <f t="shared" si="16"/>
        <v>99.77416517057695</v>
      </c>
      <c r="P81" s="11">
        <f t="shared" si="17"/>
        <v>100.20116539029081</v>
      </c>
      <c r="Q81" s="11">
        <f t="shared" si="18"/>
        <v>97.884533428277479</v>
      </c>
      <c r="R81" s="11">
        <f t="shared" si="19"/>
        <v>101.80849867684815</v>
      </c>
    </row>
    <row r="82" spans="1:18" x14ac:dyDescent="0.35">
      <c r="A82" s="3">
        <v>44834</v>
      </c>
      <c r="B82" s="4">
        <v>3.2050394327309233</v>
      </c>
      <c r="C82" s="4">
        <v>3.1209166917670683</v>
      </c>
      <c r="D82" s="4">
        <v>3.1462707831325303</v>
      </c>
      <c r="E82" s="4">
        <v>3.1539421937751002</v>
      </c>
      <c r="G82" s="3">
        <v>44834</v>
      </c>
      <c r="H82" s="8">
        <v>1.0416666666666667E-3</v>
      </c>
      <c r="I82" s="8">
        <v>6.4999999999999997E-4</v>
      </c>
      <c r="J82" s="8">
        <v>1.0416666666666667E-3</v>
      </c>
      <c r="K82" s="8">
        <v>5.666666666666666E-4</v>
      </c>
      <c r="L82" s="16"/>
      <c r="N82" s="3">
        <v>44834</v>
      </c>
      <c r="O82" s="11">
        <f t="shared" si="16"/>
        <v>96.740256480395317</v>
      </c>
      <c r="P82" s="11">
        <f t="shared" si="17"/>
        <v>97.125878863091685</v>
      </c>
      <c r="Q82" s="11">
        <f t="shared" si="18"/>
        <v>94.966395548422028</v>
      </c>
      <c r="R82" s="11">
        <f t="shared" si="19"/>
        <v>98.79413141346545</v>
      </c>
    </row>
    <row r="83" spans="1:18" x14ac:dyDescent="0.35">
      <c r="A83" s="3">
        <v>44865</v>
      </c>
      <c r="B83" s="4">
        <v>3.215546581517656</v>
      </c>
      <c r="C83" s="4">
        <v>3.1302066867017282</v>
      </c>
      <c r="D83" s="4">
        <v>3.15678332081142</v>
      </c>
      <c r="E83" s="4">
        <v>3.1651914099674432</v>
      </c>
      <c r="G83" s="3">
        <v>44865</v>
      </c>
      <c r="H83" s="8">
        <v>1.0416666666666667E-3</v>
      </c>
      <c r="I83" s="8">
        <v>6.4999999999999997E-4</v>
      </c>
      <c r="J83" s="8">
        <v>1.0416666666666667E-3</v>
      </c>
      <c r="K83" s="8">
        <v>5.666666666666666E-4</v>
      </c>
      <c r="L83" s="16"/>
      <c r="N83" s="3">
        <v>44865</v>
      </c>
      <c r="O83" s="11">
        <f t="shared" si="16"/>
        <v>96.956300655610448</v>
      </c>
      <c r="P83" s="11">
        <f t="shared" si="17"/>
        <v>97.351672545911413</v>
      </c>
      <c r="Q83" s="11">
        <f t="shared" si="18"/>
        <v>95.184449983228347</v>
      </c>
      <c r="R83" s="11">
        <f t="shared" si="19"/>
        <v>99.090319008212404</v>
      </c>
    </row>
    <row r="84" spans="1:18" x14ac:dyDescent="0.35">
      <c r="A84" s="3">
        <v>44895</v>
      </c>
      <c r="B84" s="4">
        <v>3.3493744940321739</v>
      </c>
      <c r="C84" s="4">
        <v>3.2612555786196156</v>
      </c>
      <c r="D84" s="4">
        <v>3.2896789828749351</v>
      </c>
      <c r="E84" s="4">
        <v>3.2981564089257911</v>
      </c>
      <c r="G84" s="3">
        <v>44895</v>
      </c>
      <c r="H84" s="8">
        <v>1.0416666666666667E-3</v>
      </c>
      <c r="I84" s="8">
        <v>6.4999999999999997E-4</v>
      </c>
      <c r="J84" s="8">
        <v>1.0416666666666667E-3</v>
      </c>
      <c r="K84" s="8">
        <v>5.666666666666666E-4</v>
      </c>
      <c r="L84" s="16"/>
      <c r="N84" s="3">
        <v>44895</v>
      </c>
      <c r="O84" s="11">
        <f t="shared" si="16"/>
        <v>100.88632781720385</v>
      </c>
      <c r="P84" s="11">
        <f t="shared" si="17"/>
        <v>101.36145925470991</v>
      </c>
      <c r="Q84" s="11">
        <f t="shared" si="18"/>
        <v>99.088242557237962</v>
      </c>
      <c r="R84" s="11">
        <f t="shared" si="19"/>
        <v>103.1944464066604</v>
      </c>
    </row>
    <row r="85" spans="1:18" x14ac:dyDescent="0.35">
      <c r="A85" s="3">
        <v>44925</v>
      </c>
      <c r="B85" s="4">
        <v>3.3934972774869112</v>
      </c>
      <c r="C85" s="4">
        <v>3.308727094240838</v>
      </c>
      <c r="D85" s="4">
        <v>3.3370014921465971</v>
      </c>
      <c r="E85" s="4">
        <v>3.3471229319371729</v>
      </c>
      <c r="G85" s="3">
        <v>44925</v>
      </c>
      <c r="H85" s="8">
        <v>1.0416666666666667E-3</v>
      </c>
      <c r="I85" s="8">
        <v>6.4999999999999997E-4</v>
      </c>
      <c r="J85" s="8">
        <v>1.0416666666666667E-3</v>
      </c>
      <c r="K85" s="8">
        <v>5.666666666666666E-4</v>
      </c>
      <c r="L85" s="16"/>
      <c r="N85" s="3">
        <v>44925</v>
      </c>
      <c r="O85" s="11">
        <f t="shared" si="16"/>
        <v>102.10887346845469</v>
      </c>
      <c r="P85" s="11">
        <f t="shared" si="17"/>
        <v>102.77005378874766</v>
      </c>
      <c r="Q85" s="11">
        <f t="shared" si="18"/>
        <v>100.40893958753304</v>
      </c>
      <c r="R85" s="11">
        <f t="shared" si="19"/>
        <v>104.66719160635154</v>
      </c>
    </row>
    <row r="86" spans="1:18" x14ac:dyDescent="0.35">
      <c r="A86" s="3">
        <v>44957</v>
      </c>
      <c r="B86" s="4">
        <v>3.3869813035575174</v>
      </c>
      <c r="C86" s="4">
        <v>3.303691872240976</v>
      </c>
      <c r="D86" s="4">
        <v>3.3280720851726824</v>
      </c>
      <c r="E86" s="4">
        <v>3.3425539340431061</v>
      </c>
      <c r="G86" s="3">
        <v>44957</v>
      </c>
      <c r="H86" s="8">
        <v>1.0416666666666667E-3</v>
      </c>
      <c r="I86" s="8">
        <v>6.4999999999999997E-4</v>
      </c>
      <c r="J86" s="8">
        <v>1.0416666666666667E-3</v>
      </c>
      <c r="K86" s="8">
        <v>5.666666666666666E-4</v>
      </c>
      <c r="L86" s="16"/>
      <c r="N86" s="3">
        <v>44957</v>
      </c>
      <c r="O86" s="11">
        <f t="shared" si="16"/>
        <v>101.80665143784552</v>
      </c>
      <c r="P86" s="11">
        <f t="shared" si="17"/>
        <v>102.5469594085957</v>
      </c>
      <c r="Q86" s="11">
        <f t="shared" si="18"/>
        <v>100.03594480410008</v>
      </c>
      <c r="R86" s="11">
        <f t="shared" si="19"/>
        <v>104.46508496914228</v>
      </c>
    </row>
    <row r="87" spans="1:18" x14ac:dyDescent="0.35">
      <c r="A87" s="3">
        <v>44985</v>
      </c>
      <c r="B87" s="4">
        <v>3.4456424934383203</v>
      </c>
      <c r="C87" s="4">
        <v>3.3595912335958005</v>
      </c>
      <c r="D87" s="4">
        <v>3.3797011811023623</v>
      </c>
      <c r="E87" s="4">
        <v>3.4001017585301838</v>
      </c>
      <c r="G87" s="3">
        <v>44985</v>
      </c>
      <c r="H87" s="8">
        <v>1.0416666666666667E-3</v>
      </c>
      <c r="I87" s="8">
        <v>6.4999999999999997E-4</v>
      </c>
      <c r="J87" s="8">
        <v>1.0416666666666667E-3</v>
      </c>
      <c r="K87" s="8">
        <v>5.666666666666666E-4</v>
      </c>
      <c r="L87" s="16"/>
      <c r="N87" s="3">
        <v>44985</v>
      </c>
      <c r="O87" s="11">
        <f t="shared" si="16"/>
        <v>103.46201745922863</v>
      </c>
      <c r="P87" s="11">
        <f t="shared" si="17"/>
        <v>104.21429838572416</v>
      </c>
      <c r="Q87" s="11">
        <f t="shared" si="18"/>
        <v>101.48200321771061</v>
      </c>
      <c r="R87" s="11">
        <f t="shared" si="19"/>
        <v>106.20341532032239</v>
      </c>
    </row>
    <row r="88" spans="1:18" x14ac:dyDescent="0.35">
      <c r="A88" s="3">
        <v>45016</v>
      </c>
      <c r="B88" s="4">
        <v>3.5136270119521913</v>
      </c>
      <c r="C88" s="4">
        <v>3.4235298804780876</v>
      </c>
      <c r="D88" s="4">
        <v>3.446033545816733</v>
      </c>
      <c r="E88" s="4">
        <v>3.4651034262948208</v>
      </c>
      <c r="G88" s="3">
        <v>45016</v>
      </c>
      <c r="H88" s="8">
        <v>1.0416666666666667E-3</v>
      </c>
      <c r="I88" s="8">
        <v>6.4999999999999997E-4</v>
      </c>
      <c r="J88" s="8">
        <v>1.0416666666666667E-3</v>
      </c>
      <c r="K88" s="8">
        <v>5.666666666666666E-4</v>
      </c>
      <c r="L88" s="16"/>
      <c r="N88" s="3">
        <v>45016</v>
      </c>
      <c r="O88" s="11">
        <f t="shared" si="16"/>
        <v>105.39348352370133</v>
      </c>
      <c r="P88" s="11">
        <f t="shared" si="17"/>
        <v>106.12864250691766</v>
      </c>
      <c r="Q88" s="11">
        <f t="shared" si="18"/>
        <v>103.36597438991328</v>
      </c>
      <c r="R88" s="11">
        <f t="shared" si="19"/>
        <v>108.17243359189298</v>
      </c>
    </row>
    <row r="89" spans="1:18" x14ac:dyDescent="0.35">
      <c r="A89" s="3">
        <v>45044</v>
      </c>
      <c r="B89" s="4">
        <v>3.5829252487227752</v>
      </c>
      <c r="C89" s="4">
        <v>3.4881041140091424</v>
      </c>
      <c r="D89" s="4">
        <v>3.5144493681097067</v>
      </c>
      <c r="E89" s="4">
        <v>3.5330015864479698</v>
      </c>
      <c r="G89" s="3">
        <v>45044</v>
      </c>
      <c r="H89" s="8">
        <v>1.0416666666666667E-3</v>
      </c>
      <c r="I89" s="8">
        <v>6.4999999999999997E-4</v>
      </c>
      <c r="J89" s="8">
        <v>1.0416666666666667E-3</v>
      </c>
      <c r="K89" s="8">
        <v>5.666666666666666E-4</v>
      </c>
      <c r="L89" s="16"/>
      <c r="N89" s="3">
        <v>45044</v>
      </c>
      <c r="O89" s="11">
        <f t="shared" si="16"/>
        <v>107.36017820645483</v>
      </c>
      <c r="P89" s="11">
        <f t="shared" si="17"/>
        <v>108.0601441838358</v>
      </c>
      <c r="Q89" s="11">
        <f t="shared" si="18"/>
        <v>105.30834004765322</v>
      </c>
      <c r="R89" s="11">
        <f t="shared" si="19"/>
        <v>110.22955669276269</v>
      </c>
    </row>
    <row r="90" spans="1:18" x14ac:dyDescent="0.35">
      <c r="A90" s="3">
        <v>45077</v>
      </c>
      <c r="B90" s="4">
        <v>3.6474493753394892</v>
      </c>
      <c r="C90" s="4">
        <v>3.549218712656165</v>
      </c>
      <c r="D90" s="4">
        <v>3.5755322379141772</v>
      </c>
      <c r="E90" s="4">
        <v>3.5971838403041825</v>
      </c>
      <c r="G90" s="3">
        <v>45077</v>
      </c>
      <c r="H90" s="8">
        <v>1.0416666666666667E-3</v>
      </c>
      <c r="I90" s="8">
        <v>6.4999999999999997E-4</v>
      </c>
      <c r="J90" s="8">
        <v>1.0416666666666667E-3</v>
      </c>
      <c r="K90" s="8">
        <v>5.666666666666666E-4</v>
      </c>
      <c r="L90" s="16"/>
      <c r="N90" s="3">
        <v>45077</v>
      </c>
      <c r="O90" s="11">
        <f t="shared" si="16"/>
        <v>109.17975695307233</v>
      </c>
      <c r="P90" s="11">
        <f t="shared" si="17"/>
        <v>109.88198155681528</v>
      </c>
      <c r="Q90" s="11">
        <f t="shared" si="18"/>
        <v>107.02704836774052</v>
      </c>
      <c r="R90" s="11">
        <f t="shared" si="19"/>
        <v>112.1684431703936</v>
      </c>
    </row>
    <row r="91" spans="1:18" x14ac:dyDescent="0.35">
      <c r="A91" s="3">
        <v>45107</v>
      </c>
      <c r="B91" s="4">
        <v>3.7182033581062481</v>
      </c>
      <c r="C91" s="4">
        <v>3.620836306083127</v>
      </c>
      <c r="D91" s="4">
        <v>3.6435719515551881</v>
      </c>
      <c r="E91" s="4">
        <v>3.6676148912744289</v>
      </c>
      <c r="G91" s="3">
        <v>45107</v>
      </c>
      <c r="H91" s="8">
        <v>1.0416666666666667E-3</v>
      </c>
      <c r="I91" s="8">
        <v>6.4999999999999997E-4</v>
      </c>
      <c r="J91" s="8">
        <v>1.0416666666666667E-3</v>
      </c>
      <c r="K91" s="8">
        <v>5.666666666666666E-4</v>
      </c>
      <c r="L91" s="16"/>
      <c r="N91" s="3">
        <v>45107</v>
      </c>
      <c r="O91" s="11">
        <f t="shared" si="16"/>
        <v>111.18171357054953</v>
      </c>
      <c r="P91" s="11">
        <f t="shared" si="17"/>
        <v>112.02636083065711</v>
      </c>
      <c r="Q91" s="11">
        <f t="shared" si="18"/>
        <v>108.95008531696374</v>
      </c>
      <c r="R91" s="11">
        <f t="shared" si="19"/>
        <v>114.29983825855436</v>
      </c>
    </row>
    <row r="92" spans="1:18" x14ac:dyDescent="0.35">
      <c r="A92" s="3">
        <v>45138</v>
      </c>
      <c r="B92" s="4">
        <v>3.7680146098505811</v>
      </c>
      <c r="C92" s="4">
        <v>3.6657877421140013</v>
      </c>
      <c r="D92" s="4">
        <v>3.6903149695628112</v>
      </c>
      <c r="E92" s="4">
        <v>3.7160419756502492</v>
      </c>
      <c r="G92" s="3">
        <v>45138</v>
      </c>
      <c r="H92" s="8">
        <v>1.0416666666666667E-3</v>
      </c>
      <c r="I92" s="8">
        <v>6.4999999999999997E-4</v>
      </c>
      <c r="J92" s="8">
        <v>1.0416666666666667E-3</v>
      </c>
      <c r="K92" s="8">
        <v>5.666666666666666E-4</v>
      </c>
      <c r="L92" s="16"/>
      <c r="N92" s="3">
        <v>45138</v>
      </c>
      <c r="O92" s="11">
        <f t="shared" si="16"/>
        <v>112.55380377511368</v>
      </c>
      <c r="P92" s="11">
        <f t="shared" si="17"/>
        <v>113.34340839379242</v>
      </c>
      <c r="Q92" s="11">
        <f t="shared" si="18"/>
        <v>110.23284938085943</v>
      </c>
      <c r="R92" s="11">
        <f t="shared" si="19"/>
        <v>115.7434249955128</v>
      </c>
    </row>
    <row r="93" spans="1:18" x14ac:dyDescent="0.35">
      <c r="A93" s="3">
        <v>45169</v>
      </c>
      <c r="B93" s="4">
        <v>3.7051158150851582</v>
      </c>
      <c r="C93" s="4">
        <v>3.6050290348742906</v>
      </c>
      <c r="D93" s="4">
        <v>3.6289891051635581</v>
      </c>
      <c r="E93" s="4">
        <v>3.6535194376858615</v>
      </c>
      <c r="G93" s="3">
        <v>45169</v>
      </c>
      <c r="H93" s="8">
        <v>1.0416666666666667E-3</v>
      </c>
      <c r="I93" s="8">
        <v>6.4999999999999997E-4</v>
      </c>
      <c r="J93" s="8">
        <v>1.0416666666666667E-3</v>
      </c>
      <c r="K93" s="8">
        <v>5.666666666666666E-4</v>
      </c>
      <c r="L93" s="16"/>
      <c r="N93" s="3">
        <v>45169</v>
      </c>
      <c r="O93" s="11">
        <f t="shared" si="16"/>
        <v>110.55967681523113</v>
      </c>
      <c r="P93" s="11">
        <f t="shared" si="17"/>
        <v>111.39234260599638</v>
      </c>
      <c r="Q93" s="11">
        <f t="shared" si="18"/>
        <v>108.28807590827114</v>
      </c>
      <c r="R93" s="11">
        <f t="shared" si="19"/>
        <v>113.73155334575699</v>
      </c>
    </row>
    <row r="94" spans="1:18" x14ac:dyDescent="0.35">
      <c r="A94" s="3">
        <v>45198</v>
      </c>
      <c r="B94" s="4">
        <v>3.6343662891756647</v>
      </c>
      <c r="C94" s="4">
        <v>3.5346372399262576</v>
      </c>
      <c r="D94" s="4">
        <v>3.5585414801158808</v>
      </c>
      <c r="E94" s="4">
        <v>3.5818642085857255</v>
      </c>
      <c r="G94" s="3">
        <v>45198</v>
      </c>
      <c r="H94" s="8">
        <v>1.0416666666666667E-3</v>
      </c>
      <c r="I94" s="8">
        <v>6.4999999999999997E-4</v>
      </c>
      <c r="J94" s="8">
        <v>1.0416666666666667E-3</v>
      </c>
      <c r="K94" s="8">
        <v>5.666666666666666E-4</v>
      </c>
      <c r="L94" s="16"/>
      <c r="N94" s="3">
        <v>45198</v>
      </c>
      <c r="O94" s="11">
        <f t="shared" si="16"/>
        <v>108.33556243983399</v>
      </c>
      <c r="P94" s="11">
        <f t="shared" si="17"/>
        <v>109.14630454340522</v>
      </c>
      <c r="Q94" s="11">
        <f t="shared" si="18"/>
        <v>106.07532704175358</v>
      </c>
      <c r="R94" s="11">
        <f t="shared" si="19"/>
        <v>111.43779134192732</v>
      </c>
    </row>
    <row r="95" spans="1:18" x14ac:dyDescent="0.35">
      <c r="A95" s="3">
        <v>45230</v>
      </c>
      <c r="B95" s="4">
        <v>3.6200554919312857</v>
      </c>
      <c r="C95" s="4">
        <v>3.5180896668401873</v>
      </c>
      <c r="D95" s="4">
        <v>3.5455944039562723</v>
      </c>
      <c r="E95" s="4">
        <v>3.5666692347735554</v>
      </c>
      <c r="G95" s="3">
        <v>45230</v>
      </c>
      <c r="H95" s="8">
        <v>1.0416666666666667E-3</v>
      </c>
      <c r="I95" s="8">
        <v>6.4999999999999997E-4</v>
      </c>
      <c r="J95" s="8">
        <v>1.0416666666666667E-3</v>
      </c>
      <c r="K95" s="8">
        <v>5.666666666666666E-4</v>
      </c>
      <c r="L95" s="16"/>
      <c r="N95" s="3">
        <v>45230</v>
      </c>
      <c r="O95" s="11">
        <f t="shared" si="16"/>
        <v>107.79657167092357</v>
      </c>
      <c r="P95" s="11">
        <f t="shared" si="17"/>
        <v>108.56471793974812</v>
      </c>
      <c r="Q95" s="11">
        <f t="shared" si="18"/>
        <v>105.57929902842284</v>
      </c>
      <c r="R95" s="11">
        <f t="shared" si="19"/>
        <v>110.90217007605747</v>
      </c>
    </row>
    <row r="96" spans="1:18" x14ac:dyDescent="0.35">
      <c r="A96" s="3">
        <v>45260</v>
      </c>
      <c r="B96" s="4">
        <v>3.7462026477667827</v>
      </c>
      <c r="C96" s="4">
        <v>3.6389570205937414</v>
      </c>
      <c r="D96" s="4">
        <v>3.6693667558170633</v>
      </c>
      <c r="E96" s="4">
        <v>3.6905246589997325</v>
      </c>
      <c r="G96" s="3">
        <v>45260</v>
      </c>
      <c r="H96" s="8">
        <v>1.0416666666666667E-3</v>
      </c>
      <c r="I96" s="8">
        <v>6.4999999999999997E-4</v>
      </c>
      <c r="J96" s="8">
        <v>1.0416666666666667E-3</v>
      </c>
      <c r="K96" s="8">
        <v>5.666666666666666E-4</v>
      </c>
      <c r="L96" s="16"/>
      <c r="N96" s="3">
        <v>45260</v>
      </c>
      <c r="O96" s="11">
        <f t="shared" si="16"/>
        <v>111.43673050103995</v>
      </c>
      <c r="P96" s="11">
        <f t="shared" si="17"/>
        <v>112.22157176214805</v>
      </c>
      <c r="Q96" s="11">
        <f t="shared" si="18"/>
        <v>109.15112521241187</v>
      </c>
      <c r="R96" s="11">
        <f t="shared" si="19"/>
        <v>114.68830919462826</v>
      </c>
    </row>
    <row r="97" spans="1:18" x14ac:dyDescent="0.35">
      <c r="A97" s="3">
        <v>45289</v>
      </c>
      <c r="B97" s="4">
        <v>3.7996252625908968</v>
      </c>
      <c r="C97" s="4">
        <v>3.6879722326959334</v>
      </c>
      <c r="D97" s="4">
        <v>3.721315082143819</v>
      </c>
      <c r="E97" s="4">
        <v>3.7417631834096419</v>
      </c>
      <c r="G97" s="3">
        <v>45289</v>
      </c>
      <c r="H97" s="8">
        <v>1.0416666666666667E-3</v>
      </c>
      <c r="I97" s="8">
        <v>6.4999999999999997E-4</v>
      </c>
      <c r="J97" s="8">
        <v>1.0416666666666667E-3</v>
      </c>
      <c r="K97" s="8">
        <v>5.666666666666666E-4</v>
      </c>
      <c r="L97" s="16"/>
      <c r="N97" s="3">
        <v>45289</v>
      </c>
      <c r="O97" s="11">
        <f t="shared" si="16"/>
        <v>112.90813550063146</v>
      </c>
      <c r="P97" s="11">
        <f t="shared" si="17"/>
        <v>113.6592223269629</v>
      </c>
      <c r="Q97" s="11">
        <f t="shared" si="18"/>
        <v>110.58110168704722</v>
      </c>
      <c r="R97" s="11">
        <f t="shared" si="19"/>
        <v>116.21472695489965</v>
      </c>
    </row>
    <row r="98" spans="1:18" x14ac:dyDescent="0.35">
      <c r="A98" s="3">
        <v>45322</v>
      </c>
      <c r="B98" s="4">
        <v>3.7318247373949585</v>
      </c>
      <c r="C98" s="4">
        <v>3.6194543855042021</v>
      </c>
      <c r="D98" s="4">
        <v>3.6549230567226894</v>
      </c>
      <c r="E98" s="4">
        <v>3.6758742647058824</v>
      </c>
      <c r="G98" s="3">
        <v>45322</v>
      </c>
      <c r="H98" s="8">
        <v>1.0416666666666667E-3</v>
      </c>
      <c r="I98" s="8">
        <v>6.4999999999999997E-4</v>
      </c>
      <c r="J98" s="8">
        <v>1.0416666666666667E-3</v>
      </c>
      <c r="K98" s="8">
        <v>5.666666666666666E-4</v>
      </c>
      <c r="L98" s="16"/>
      <c r="N98" s="3">
        <v>45322</v>
      </c>
      <c r="O98" s="11">
        <f t="shared" si="16"/>
        <v>110.77788841305983</v>
      </c>
      <c r="P98" s="11">
        <f t="shared" si="17"/>
        <v>111.47507218698222</v>
      </c>
      <c r="Q98" s="11">
        <f t="shared" si="18"/>
        <v>108.49508940727466</v>
      </c>
      <c r="R98" s="11">
        <f t="shared" si="19"/>
        <v>114.10359991320668</v>
      </c>
    </row>
    <row r="99" spans="1:18" x14ac:dyDescent="0.35">
      <c r="A99" s="3">
        <v>45351</v>
      </c>
      <c r="B99" s="4">
        <v>3.7793346113167638</v>
      </c>
      <c r="C99" s="4">
        <v>3.6640700158646218</v>
      </c>
      <c r="D99" s="4">
        <v>3.6999025912215759</v>
      </c>
      <c r="E99" s="4">
        <v>3.6640700158646218</v>
      </c>
      <c r="G99" s="3">
        <v>45351</v>
      </c>
      <c r="H99" s="8">
        <v>1.0416666666666667E-3</v>
      </c>
      <c r="I99" s="8">
        <v>6.4999999999999997E-4</v>
      </c>
      <c r="J99" s="8">
        <v>1.0416666666666667E-3</v>
      </c>
      <c r="K99" s="8">
        <v>5.666666666666666E-4</v>
      </c>
      <c r="L99" s="16"/>
      <c r="N99" s="3">
        <v>45351</v>
      </c>
      <c r="O99" s="11">
        <f t="shared" si="16"/>
        <v>112.07133939146493</v>
      </c>
      <c r="P99" s="11">
        <f t="shared" si="17"/>
        <v>112.77583081202947</v>
      </c>
      <c r="Q99" s="11">
        <f t="shared" si="18"/>
        <v>109.71588431850536</v>
      </c>
      <c r="R99" s="11">
        <f t="shared" si="19"/>
        <v>113.67273062846317</v>
      </c>
    </row>
    <row r="100" spans="1:18" x14ac:dyDescent="0.35">
      <c r="A100" s="3">
        <v>45380</v>
      </c>
      <c r="B100" s="4">
        <v>3.8610829346949744</v>
      </c>
      <c r="C100" s="4">
        <v>3.7425392367643107</v>
      </c>
      <c r="D100" s="4">
        <v>3.7775508196721308</v>
      </c>
      <c r="E100" s="4">
        <v>3.7425392367643107</v>
      </c>
      <c r="G100" s="3">
        <v>45380</v>
      </c>
      <c r="H100" s="8">
        <v>1.0416666666666667E-3</v>
      </c>
      <c r="I100" s="8">
        <v>6.4999999999999997E-4</v>
      </c>
      <c r="J100" s="8">
        <v>1.0416666666666667E-3</v>
      </c>
      <c r="K100" s="8">
        <v>5.666666666666666E-4</v>
      </c>
      <c r="L100" s="16"/>
      <c r="N100" s="3">
        <v>45380</v>
      </c>
      <c r="O100" s="11">
        <f t="shared" si="16"/>
        <v>114.3762153524149</v>
      </c>
      <c r="P100" s="11">
        <f t="shared" si="17"/>
        <v>115.11614837183441</v>
      </c>
      <c r="Q100" s="11">
        <f t="shared" si="18"/>
        <v>111.90175745076132</v>
      </c>
      <c r="R100" s="11">
        <f t="shared" si="19"/>
        <v>116.04133619590044</v>
      </c>
    </row>
    <row r="101" spans="1:18" x14ac:dyDescent="0.35">
      <c r="A101" s="3">
        <v>45412</v>
      </c>
      <c r="B101" s="4">
        <v>3.8527237473347551</v>
      </c>
      <c r="C101" s="4">
        <v>3.733472867803838</v>
      </c>
      <c r="D101" s="4">
        <v>3.7678831289978678</v>
      </c>
      <c r="E101" s="4">
        <v>3.733472867803838</v>
      </c>
      <c r="G101" s="3">
        <v>45412</v>
      </c>
      <c r="H101" s="8">
        <v>1.0416666666666667E-3</v>
      </c>
      <c r="I101" s="8">
        <v>6.4999999999999997E-4</v>
      </c>
      <c r="J101" s="8">
        <v>1.0416666666666667E-3</v>
      </c>
      <c r="K101" s="8">
        <v>5.666666666666666E-4</v>
      </c>
      <c r="L101" s="16"/>
      <c r="N101" s="3">
        <v>45412</v>
      </c>
      <c r="O101" s="11">
        <f t="shared" si="16"/>
        <v>114.00970858984439</v>
      </c>
      <c r="P101" s="11">
        <f t="shared" si="17"/>
        <v>114.76263319095511</v>
      </c>
      <c r="Q101" s="11">
        <f t="shared" si="18"/>
        <v>111.49910704986574</v>
      </c>
      <c r="R101" s="11">
        <f t="shared" si="19"/>
        <v>115.69462650087057</v>
      </c>
    </row>
    <row r="102" spans="1:18" x14ac:dyDescent="0.35">
      <c r="A102" s="3">
        <v>45443</v>
      </c>
      <c r="B102" s="4">
        <v>3.8845674418604701</v>
      </c>
      <c r="C102" s="4">
        <v>3.7646998128842553</v>
      </c>
      <c r="D102" s="4">
        <v>3.798172333600641</v>
      </c>
      <c r="E102" s="4">
        <v>3.8223046511627903</v>
      </c>
      <c r="G102" s="3">
        <v>45443</v>
      </c>
      <c r="H102" s="8">
        <v>1.0416666666666667E-3</v>
      </c>
      <c r="I102" s="8">
        <v>6.4999999999999997E-4</v>
      </c>
      <c r="J102" s="8">
        <v>1.0416666666666667E-3</v>
      </c>
      <c r="K102" s="8">
        <v>5.666666666666666E-4</v>
      </c>
      <c r="L102" s="16"/>
      <c r="N102" s="3">
        <v>45443</v>
      </c>
      <c r="O102" s="11">
        <f t="shared" ref="O102:O115" si="20">+(O101*(B102/B101))*(1-H102)</f>
        <v>114.83228473917177</v>
      </c>
      <c r="P102" s="11">
        <f t="shared" ref="P102:P115" si="21">+(P101*(1+(C102/C101-1))*(1-I102))</f>
        <v>115.64729369324927</v>
      </c>
      <c r="Q102" s="11">
        <f t="shared" ref="Q102:Q115" si="22">+(Q101*(1+(D102/D101-1))*(1-J102))</f>
        <v>112.27834589778229</v>
      </c>
      <c r="R102" s="11">
        <f t="shared" ref="R102:R115" si="23">+(R101*(1+(E102/E101-1))*(1-K102))</f>
        <v>118.38026771404071</v>
      </c>
    </row>
    <row r="103" spans="1:18" x14ac:dyDescent="0.35">
      <c r="A103" s="3">
        <v>45471</v>
      </c>
      <c r="B103" s="4">
        <v>3.8059603596559812</v>
      </c>
      <c r="C103" s="4">
        <v>3.6882526452958038</v>
      </c>
      <c r="D103" s="4">
        <v>3.7210277821214488</v>
      </c>
      <c r="E103" s="4">
        <v>3.744974485274954</v>
      </c>
      <c r="G103" s="3">
        <v>45471</v>
      </c>
      <c r="H103" s="8">
        <v>1.0416666666666667E-3</v>
      </c>
      <c r="I103" s="8">
        <v>6.4999999999999997E-4</v>
      </c>
      <c r="J103" s="8">
        <v>1.0416666666666667E-3</v>
      </c>
      <c r="K103" s="8">
        <v>5.666666666666666E-4</v>
      </c>
      <c r="L103" s="16"/>
      <c r="N103" s="3">
        <v>45471</v>
      </c>
      <c r="O103" s="11">
        <f t="shared" si="20"/>
        <v>112.39137248608753</v>
      </c>
      <c r="P103" s="11">
        <f t="shared" si="21"/>
        <v>113.22527940810271</v>
      </c>
      <c r="Q103" s="11">
        <f t="shared" si="22"/>
        <v>109.88328305376615</v>
      </c>
      <c r="R103" s="11">
        <f t="shared" si="23"/>
        <v>115.9195568222851</v>
      </c>
    </row>
    <row r="104" spans="1:18" x14ac:dyDescent="0.35">
      <c r="A104" s="3">
        <v>45504</v>
      </c>
      <c r="B104" s="4">
        <v>3.9456692638366477</v>
      </c>
      <c r="C104" s="4">
        <v>3.8232921010209564</v>
      </c>
      <c r="D104" s="4">
        <v>3.8573194787748526</v>
      </c>
      <c r="E104" s="4">
        <v>3.8822267598065556</v>
      </c>
      <c r="G104" s="3">
        <v>45504</v>
      </c>
      <c r="H104" s="8">
        <v>1.0416666666666667E-3</v>
      </c>
      <c r="I104" s="8">
        <v>6.4999999999999997E-4</v>
      </c>
      <c r="J104" s="8">
        <v>1.0416666666666667E-3</v>
      </c>
      <c r="K104" s="8">
        <v>5.666666666666666E-4</v>
      </c>
      <c r="L104" s="16"/>
      <c r="N104" s="3">
        <v>45504</v>
      </c>
      <c r="O104" s="11">
        <f t="shared" si="20"/>
        <v>116.3956545592812</v>
      </c>
      <c r="P104" s="11">
        <f t="shared" si="21"/>
        <v>117.2945503863485</v>
      </c>
      <c r="Q104" s="11">
        <f t="shared" si="22"/>
        <v>113.78937147400298</v>
      </c>
      <c r="R104" s="11">
        <f t="shared" si="23"/>
        <v>120.09988119076091</v>
      </c>
    </row>
    <row r="105" spans="1:18" x14ac:dyDescent="0.35">
      <c r="A105" s="5">
        <v>45534</v>
      </c>
      <c r="B105" s="4">
        <v>3.9372263200000002</v>
      </c>
      <c r="C105" s="4">
        <v>3.8141549600000002</v>
      </c>
      <c r="D105" s="4">
        <v>3.8492013599999999</v>
      </c>
      <c r="E105" s="4">
        <v>3.8725916533333336</v>
      </c>
      <c r="G105" s="5">
        <v>45534</v>
      </c>
      <c r="H105" s="8">
        <v>1.0416666666666667E-3</v>
      </c>
      <c r="I105" s="8">
        <v>6.4999999999999997E-4</v>
      </c>
      <c r="J105" s="8">
        <v>1.0416666666666667E-3</v>
      </c>
      <c r="K105" s="8">
        <v>5.666666666666666E-4</v>
      </c>
      <c r="L105" s="16"/>
      <c r="N105" s="5">
        <v>45534</v>
      </c>
      <c r="O105" s="11">
        <f t="shared" si="20"/>
        <v>116.02560508323965</v>
      </c>
      <c r="P105" s="11">
        <f t="shared" si="21"/>
        <v>116.93817333063126</v>
      </c>
      <c r="Q105" s="11">
        <f t="shared" si="22"/>
        <v>113.43160910324018</v>
      </c>
      <c r="R105" s="11">
        <f t="shared" si="23"/>
        <v>119.73392354604853</v>
      </c>
    </row>
    <row r="106" spans="1:18" x14ac:dyDescent="0.35">
      <c r="A106" s="5">
        <v>45565</v>
      </c>
      <c r="B106" s="4">
        <v>3.9866455035002692</v>
      </c>
      <c r="C106" s="4">
        <v>3.8619496768982224</v>
      </c>
      <c r="D106" s="4">
        <v>3.8978077813677978</v>
      </c>
      <c r="E106" s="4">
        <v>3.9216573774905759</v>
      </c>
      <c r="G106" s="3">
        <v>45565</v>
      </c>
      <c r="H106" s="8">
        <v>1.0416666666666667E-3</v>
      </c>
      <c r="I106" s="8">
        <v>6.4999999999999997E-4</v>
      </c>
      <c r="J106" s="8">
        <v>1.0416666666666667E-3</v>
      </c>
      <c r="K106" s="8">
        <v>5.666666666666666E-4</v>
      </c>
      <c r="L106" s="16"/>
      <c r="N106" s="3">
        <v>45565</v>
      </c>
      <c r="O106" s="11">
        <f t="shared" si="20"/>
        <v>117.3595554952332</v>
      </c>
      <c r="P106" s="11">
        <f t="shared" si="21"/>
        <v>118.32654922857077</v>
      </c>
      <c r="Q106" s="11">
        <f t="shared" si="22"/>
        <v>114.74433536303884</v>
      </c>
      <c r="R106" s="11">
        <f t="shared" si="23"/>
        <v>121.18224311076892</v>
      </c>
    </row>
    <row r="107" spans="1:18" x14ac:dyDescent="0.35">
      <c r="A107" s="5">
        <v>45596</v>
      </c>
      <c r="B107" s="4">
        <v>3.9502360529801326</v>
      </c>
      <c r="C107" s="4">
        <v>3.8260886622516557</v>
      </c>
      <c r="D107" s="4">
        <v>3.8618704900662251</v>
      </c>
      <c r="E107" s="4">
        <v>3.8862701721854305</v>
      </c>
      <c r="G107" s="5">
        <v>45596</v>
      </c>
      <c r="H107" s="8">
        <v>1.0416666666666667E-3</v>
      </c>
      <c r="I107" s="8">
        <v>6.4999999999999997E-4</v>
      </c>
      <c r="J107" s="8">
        <v>1.0416666666666667E-3</v>
      </c>
      <c r="K107" s="8">
        <v>5.666666666666666E-4</v>
      </c>
      <c r="L107" s="16"/>
      <c r="N107" s="5">
        <v>45596</v>
      </c>
      <c r="O107" s="11">
        <f t="shared" si="20"/>
        <v>116.16659478349978</v>
      </c>
      <c r="P107" s="11">
        <f t="shared" si="21"/>
        <v>117.15160299439344</v>
      </c>
      <c r="Q107" s="11">
        <f t="shared" si="22"/>
        <v>113.56798386451642</v>
      </c>
      <c r="R107" s="11">
        <f t="shared" si="23"/>
        <v>120.02070083191056</v>
      </c>
    </row>
    <row r="108" spans="1:18" x14ac:dyDescent="0.35">
      <c r="A108" s="6">
        <v>45625</v>
      </c>
      <c r="B108" s="4">
        <v>3.9619924583223072</v>
      </c>
      <c r="C108" s="4">
        <v>3.8378298227044194</v>
      </c>
      <c r="D108" s="4">
        <v>3.8735553320984391</v>
      </c>
      <c r="E108" s="4">
        <v>3.8981613389785656</v>
      </c>
      <c r="G108" s="6">
        <v>45625</v>
      </c>
      <c r="H108" s="8">
        <v>1.0416666666666667E-3</v>
      </c>
      <c r="I108" s="8">
        <v>6.4999999999999997E-4</v>
      </c>
      <c r="J108" s="8">
        <v>1.0416666666666667E-3</v>
      </c>
      <c r="K108" s="8">
        <v>5.666666666666666E-4</v>
      </c>
      <c r="L108" s="16"/>
      <c r="N108" s="6">
        <v>45625</v>
      </c>
      <c r="O108" s="11">
        <f t="shared" si="20"/>
        <v>116.39095435568284</v>
      </c>
      <c r="P108" s="11">
        <f t="shared" si="21"/>
        <v>117.43472519004611</v>
      </c>
      <c r="Q108" s="11">
        <f t="shared" si="22"/>
        <v>113.79294801671347</v>
      </c>
      <c r="R108" s="11">
        <f t="shared" si="23"/>
        <v>120.31971902220971</v>
      </c>
    </row>
    <row r="109" spans="1:18" x14ac:dyDescent="0.35">
      <c r="A109" s="6">
        <v>45657</v>
      </c>
      <c r="B109" s="4">
        <v>3.9884282493368697</v>
      </c>
      <c r="C109" s="4">
        <v>3.8634231299734747</v>
      </c>
      <c r="D109" s="4">
        <v>3.9002391777188326</v>
      </c>
      <c r="E109" s="4">
        <v>3.9231172944297081</v>
      </c>
      <c r="G109" s="6">
        <v>45657</v>
      </c>
      <c r="H109" s="8">
        <v>1.0416666666666667E-3</v>
      </c>
      <c r="I109" s="8">
        <v>6.4999999999999997E-4</v>
      </c>
      <c r="J109" s="8">
        <v>1.0416666666666667E-3</v>
      </c>
      <c r="K109" s="8">
        <v>5.666666666666666E-4</v>
      </c>
      <c r="L109" s="16"/>
      <c r="N109" s="6">
        <v>45657</v>
      </c>
      <c r="O109" s="11">
        <f t="shared" si="20"/>
        <v>117.0455057281374</v>
      </c>
      <c r="P109" s="11">
        <f t="shared" si="21"/>
        <v>118.14101966094606</v>
      </c>
      <c r="Q109" s="11">
        <f t="shared" si="22"/>
        <v>114.45748512404494</v>
      </c>
      <c r="R109" s="11">
        <f t="shared" si="23"/>
        <v>121.0213859278728</v>
      </c>
    </row>
    <row r="110" spans="1:18" x14ac:dyDescent="0.35">
      <c r="A110" s="6">
        <v>45688</v>
      </c>
      <c r="B110" s="4">
        <v>4.0501384656652366</v>
      </c>
      <c r="C110" s="4">
        <v>3.9228098444206005</v>
      </c>
      <c r="D110" s="4">
        <v>3.9606707886266097</v>
      </c>
      <c r="E110" s="4">
        <v>3.9831906920600852</v>
      </c>
      <c r="G110" s="6">
        <v>45688</v>
      </c>
      <c r="H110" s="8">
        <v>1.0416666666666667E-3</v>
      </c>
      <c r="I110" s="8">
        <v>6.4999999999999997E-4</v>
      </c>
      <c r="J110" s="8">
        <v>1.0416666666666667E-3</v>
      </c>
      <c r="K110" s="8">
        <v>5.666666666666666E-4</v>
      </c>
      <c r="L110" s="16"/>
      <c r="N110" s="6">
        <v>45688</v>
      </c>
      <c r="O110" s="11">
        <f t="shared" si="20"/>
        <v>118.73266178278328</v>
      </c>
      <c r="P110" s="11">
        <f t="shared" si="21"/>
        <v>119.87905551217877</v>
      </c>
      <c r="Q110" s="11">
        <f t="shared" si="22"/>
        <v>116.10985381501324</v>
      </c>
      <c r="R110" s="11">
        <f t="shared" si="23"/>
        <v>122.8049174753603</v>
      </c>
    </row>
    <row r="111" spans="1:18" x14ac:dyDescent="0.35">
      <c r="A111" s="6">
        <v>45716</v>
      </c>
      <c r="B111" s="4">
        <v>4.1147177572631009</v>
      </c>
      <c r="C111" s="4">
        <v>3.9848586478414338</v>
      </c>
      <c r="D111" s="4">
        <v>4.0234305729025248</v>
      </c>
      <c r="E111" s="4">
        <v>4.0457806950855284</v>
      </c>
      <c r="G111" s="6">
        <v>45716</v>
      </c>
      <c r="H111" s="8">
        <v>1.0416666666666667E-3</v>
      </c>
      <c r="I111" s="8">
        <v>6.4999999999999997E-4</v>
      </c>
      <c r="J111" s="8">
        <v>1.0416666666666667E-3</v>
      </c>
      <c r="K111" s="8">
        <v>5.666666666666666E-4</v>
      </c>
      <c r="L111" s="16"/>
      <c r="N111" s="6">
        <v>45716</v>
      </c>
      <c r="O111" s="11">
        <f t="shared" si="20"/>
        <v>120.50019727529848</v>
      </c>
      <c r="P111" s="11">
        <f t="shared" si="21"/>
        <v>121.69608119612926</v>
      </c>
      <c r="Q111" s="11">
        <f t="shared" si="22"/>
        <v>117.82683682311698</v>
      </c>
      <c r="R111" s="11">
        <f t="shared" si="23"/>
        <v>124.66393379225384</v>
      </c>
    </row>
    <row r="112" spans="1:18" x14ac:dyDescent="0.35">
      <c r="A112" s="5">
        <v>45747</v>
      </c>
      <c r="B112" s="4">
        <v>4.1381880609192283</v>
      </c>
      <c r="C112" s="4">
        <v>4.007259695403862</v>
      </c>
      <c r="D112" s="4">
        <v>4.0460809899374492</v>
      </c>
      <c r="E112" s="4">
        <v>4.0682247484362257</v>
      </c>
      <c r="G112" s="5">
        <v>45747</v>
      </c>
      <c r="H112" s="8">
        <v>1.0416666666666667E-3</v>
      </c>
      <c r="I112" s="8">
        <v>6.4999999999999997E-4</v>
      </c>
      <c r="J112" s="8">
        <v>1.0416666666666667E-3</v>
      </c>
      <c r="K112" s="8">
        <v>5.666666666666666E-4</v>
      </c>
      <c r="L112" s="16"/>
      <c r="N112" s="5">
        <v>45747</v>
      </c>
      <c r="O112" s="11">
        <f t="shared" si="20"/>
        <v>121.06129203139085</v>
      </c>
      <c r="P112" s="11">
        <f t="shared" si="21"/>
        <v>122.30065361515793</v>
      </c>
      <c r="Q112" s="11">
        <f t="shared" si="22"/>
        <v>118.36673082389355</v>
      </c>
      <c r="R112" s="11">
        <f t="shared" si="23"/>
        <v>125.28447479363152</v>
      </c>
    </row>
    <row r="113" spans="1:18" x14ac:dyDescent="0.35">
      <c r="A113" s="5">
        <v>45777</v>
      </c>
      <c r="B113" s="4">
        <v>4.1542543501903202</v>
      </c>
      <c r="C113" s="4">
        <v>4.0219527460576403</v>
      </c>
      <c r="D113" s="4">
        <v>4.0616954594888526</v>
      </c>
      <c r="E113" s="4">
        <v>4.0833105492115278</v>
      </c>
      <c r="G113" s="5">
        <v>45777</v>
      </c>
      <c r="H113" s="8">
        <v>1.0416666666666667E-3</v>
      </c>
      <c r="I113" s="8">
        <v>6.4999999999999997E-4</v>
      </c>
      <c r="J113" s="8">
        <v>1.0416666666666667E-3</v>
      </c>
      <c r="K113" s="8">
        <v>5.666666666666666E-4</v>
      </c>
      <c r="L113" s="16"/>
      <c r="N113" s="5">
        <v>45777</v>
      </c>
      <c r="O113" s="11">
        <f t="shared" si="20"/>
        <v>121.40471077949164</v>
      </c>
      <c r="P113" s="11">
        <f t="shared" si="21"/>
        <v>122.66929527269215</v>
      </c>
      <c r="Q113" s="11">
        <f t="shared" si="22"/>
        <v>118.69975234208452</v>
      </c>
      <c r="R113" s="11">
        <f t="shared" si="23"/>
        <v>125.67779718590177</v>
      </c>
    </row>
    <row r="114" spans="1:18" x14ac:dyDescent="0.35">
      <c r="A114" s="5">
        <v>45807</v>
      </c>
      <c r="B114" s="4">
        <v>4.2235292676211458</v>
      </c>
      <c r="C114" s="4">
        <v>4.0884140418502204</v>
      </c>
      <c r="D114" s="4">
        <v>4.128906470264317</v>
      </c>
      <c r="E114" s="4">
        <v>4.1507393997797353</v>
      </c>
      <c r="G114" s="5">
        <v>45807</v>
      </c>
      <c r="H114" s="8">
        <v>1.0416666666666667E-3</v>
      </c>
      <c r="I114" s="8">
        <v>6.4999999999999997E-4</v>
      </c>
      <c r="J114" s="8">
        <v>1.0416666666666667E-3</v>
      </c>
      <c r="K114" s="8">
        <v>5.666666666666666E-4</v>
      </c>
      <c r="L114" s="16"/>
      <c r="N114" s="5">
        <v>45807</v>
      </c>
      <c r="O114" s="11">
        <f t="shared" si="20"/>
        <v>123.30064190309122</v>
      </c>
      <c r="P114" s="11">
        <f t="shared" si="21"/>
        <v>124.61530780613495</v>
      </c>
      <c r="Q114" s="11">
        <f t="shared" si="22"/>
        <v>120.53824796345251</v>
      </c>
      <c r="R114" s="11">
        <f t="shared" si="23"/>
        <v>127.68075639341129</v>
      </c>
    </row>
    <row r="115" spans="1:18" x14ac:dyDescent="0.35">
      <c r="A115" s="5">
        <v>45838</v>
      </c>
      <c r="B115" s="4">
        <v>4.2405212555066081</v>
      </c>
      <c r="C115" s="4">
        <v>4.1042113711453743</v>
      </c>
      <c r="D115" s="4">
        <v>4.1450780837004402</v>
      </c>
      <c r="E115" s="4">
        <v>4.1665766795154182</v>
      </c>
      <c r="G115" s="5">
        <v>45838</v>
      </c>
      <c r="H115" s="8">
        <v>1.0416666666666667E-3</v>
      </c>
      <c r="I115" s="8">
        <v>6.4999999999999997E-4</v>
      </c>
      <c r="J115" s="8">
        <v>1.0416666666666667E-3</v>
      </c>
      <c r="K115" s="8">
        <v>5.666666666666666E-4</v>
      </c>
      <c r="L115" s="16"/>
      <c r="N115" s="5">
        <v>45838</v>
      </c>
      <c r="O115" s="11">
        <f t="shared" si="20"/>
        <v>123.66774678885554</v>
      </c>
      <c r="P115" s="11">
        <f t="shared" si="21"/>
        <v>125.01549920547133</v>
      </c>
      <c r="Q115" s="11">
        <f t="shared" si="22"/>
        <v>120.88430548707613</v>
      </c>
      <c r="R115" s="11">
        <f t="shared" si="23"/>
        <v>128.0952979360942</v>
      </c>
    </row>
    <row r="116" spans="1:18" x14ac:dyDescent="0.35">
      <c r="O116" s="12"/>
      <c r="P116" s="12"/>
      <c r="Q116" s="12"/>
      <c r="R116" s="12"/>
    </row>
    <row r="119" spans="1:18" hidden="1" x14ac:dyDescent="0.35">
      <c r="H119" s="1" t="s">
        <v>7</v>
      </c>
      <c r="I119" s="1" t="s">
        <v>3</v>
      </c>
      <c r="J119" s="1" t="s">
        <v>4</v>
      </c>
      <c r="K119" s="1" t="s">
        <v>5</v>
      </c>
    </row>
    <row r="120" spans="1:18" hidden="1" x14ac:dyDescent="0.35">
      <c r="H120" s="10">
        <v>1.2500000000000001E-2</v>
      </c>
      <c r="I120" s="10">
        <v>7.7999999999999996E-3</v>
      </c>
      <c r="J120" s="10">
        <v>1.2500000000000001E-2</v>
      </c>
      <c r="K120" s="10">
        <v>6.7999999999999996E-3</v>
      </c>
      <c r="L120" s="10"/>
    </row>
    <row r="121" spans="1:18" hidden="1" x14ac:dyDescent="0.35">
      <c r="H121" s="9">
        <f>+H120/12</f>
        <v>1.0416666666666667E-3</v>
      </c>
      <c r="I121" s="9">
        <f t="shared" ref="I121:K121" si="24">+I120/12</f>
        <v>6.4999999999999997E-4</v>
      </c>
      <c r="J121" s="9">
        <f t="shared" si="24"/>
        <v>1.0416666666666667E-3</v>
      </c>
      <c r="K121" s="9">
        <f t="shared" si="24"/>
        <v>5.666666666666666E-4</v>
      </c>
    </row>
    <row r="122" spans="1:18" hidden="1" x14ac:dyDescent="0.35"/>
  </sheetData>
  <mergeCells count="3">
    <mergeCell ref="B2:E2"/>
    <mergeCell ref="G1:K2"/>
    <mergeCell ref="N1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534D-E555-459E-8026-D7A4613FB567}">
  <dimension ref="A1:AC238"/>
  <sheetViews>
    <sheetView topLeftCell="H1" workbookViewId="0">
      <selection activeCell="J3" sqref="J3:M3"/>
    </sheetView>
  </sheetViews>
  <sheetFormatPr baseColWidth="10" defaultColWidth="11.42578125" defaultRowHeight="18" x14ac:dyDescent="0.35"/>
  <cols>
    <col min="1" max="1" width="13.85546875" style="9" bestFit="1" customWidth="1"/>
    <col min="2" max="5" width="11.5703125" style="9" bestFit="1" customWidth="1"/>
    <col min="6" max="8" width="11.42578125" style="9"/>
    <col min="9" max="9" width="13.85546875" style="9" bestFit="1" customWidth="1"/>
    <col min="10" max="14" width="11.42578125" style="9"/>
    <col min="15" max="15" width="15.42578125" style="9" bestFit="1" customWidth="1"/>
    <col min="16" max="24" width="11.42578125" style="9"/>
    <col min="25" max="30" width="0" style="9" hidden="1" customWidth="1"/>
    <col min="31" max="16384" width="11.42578125" style="9"/>
  </cols>
  <sheetData>
    <row r="1" spans="1:29" x14ac:dyDescent="0.35">
      <c r="J1" s="1"/>
      <c r="K1" s="1"/>
      <c r="L1" s="1"/>
      <c r="M1" s="1"/>
    </row>
    <row r="2" spans="1:29" x14ac:dyDescent="0.35">
      <c r="A2" s="1" t="s">
        <v>1</v>
      </c>
      <c r="B2" s="1" t="s">
        <v>9</v>
      </c>
      <c r="C2" s="1" t="s">
        <v>3</v>
      </c>
      <c r="D2" s="1" t="s">
        <v>4</v>
      </c>
      <c r="E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29" x14ac:dyDescent="0.35">
      <c r="A3" s="3">
        <v>38695</v>
      </c>
      <c r="B3" s="18">
        <v>0</v>
      </c>
      <c r="C3" s="18">
        <v>2.914602156805596</v>
      </c>
      <c r="D3" s="18">
        <v>2.914602156805596</v>
      </c>
      <c r="E3" s="18">
        <v>2.914602156805596</v>
      </c>
      <c r="I3" s="3">
        <v>38695</v>
      </c>
      <c r="J3" s="1">
        <v>100</v>
      </c>
      <c r="K3" s="1">
        <v>100</v>
      </c>
      <c r="L3" s="1">
        <v>100</v>
      </c>
      <c r="M3" s="1">
        <v>100</v>
      </c>
    </row>
    <row r="4" spans="1:29" x14ac:dyDescent="0.35">
      <c r="A4" s="3">
        <v>38716</v>
      </c>
      <c r="B4" s="18">
        <v>0</v>
      </c>
      <c r="C4" s="18">
        <v>2.905803293500437</v>
      </c>
      <c r="D4" s="18">
        <v>2.9168710288545614</v>
      </c>
      <c r="E4" s="18">
        <v>2.9174756922180123</v>
      </c>
      <c r="I4" s="3">
        <v>38716</v>
      </c>
      <c r="J4" s="1">
        <v>100</v>
      </c>
      <c r="K4" s="1">
        <f>+(K3*(C4/C3))*(1-Fondo0!$I$5)</f>
        <v>99.633307227849983</v>
      </c>
      <c r="L4" s="1">
        <f>+(L3*(D4/D3))*(1-Fondo0!$J$5)</f>
        <v>99.973597244791677</v>
      </c>
      <c r="M4" s="1">
        <f>+(M3*(E4/E3))*(1-Fondo0!$K$5)</f>
        <v>100.04186846509999</v>
      </c>
      <c r="Y4" t="s">
        <v>1</v>
      </c>
      <c r="Z4" s="1" t="s">
        <v>7</v>
      </c>
      <c r="AA4" s="1" t="s">
        <v>3</v>
      </c>
      <c r="AB4" s="1" t="s">
        <v>4</v>
      </c>
      <c r="AC4" s="1" t="s">
        <v>5</v>
      </c>
    </row>
    <row r="5" spans="1:29" x14ac:dyDescent="0.35">
      <c r="A5" s="3">
        <v>38748</v>
      </c>
      <c r="B5" s="18">
        <v>0</v>
      </c>
      <c r="C5" s="18">
        <v>3.0267042245021121</v>
      </c>
      <c r="D5" s="18">
        <v>3.0218327097163549</v>
      </c>
      <c r="E5" s="18">
        <v>3.0264101991550998</v>
      </c>
      <c r="I5" s="3">
        <v>38748</v>
      </c>
      <c r="J5" s="1">
        <v>100</v>
      </c>
      <c r="K5" s="1">
        <f>+(K4*(C5/C4))*(1-Fondo0!$I$5)</f>
        <v>103.71126572917076</v>
      </c>
      <c r="L5" s="1">
        <f>+(L4*(D5/D4))*(1-Fondo0!$J$5)</f>
        <v>103.46319468547357</v>
      </c>
      <c r="M5" s="1">
        <f>+(M4*(E5/E4))*(1-Fondo0!$K$5)</f>
        <v>103.71848632415706</v>
      </c>
      <c r="Y5" s="13">
        <v>42369</v>
      </c>
      <c r="Z5">
        <f>+VLOOKUP(Y5,$I$2:$M$238,2,0)</f>
        <v>97.53967540772824</v>
      </c>
      <c r="AA5">
        <f>+VLOOKUP(Y5,$I$2:$M$238,3,0)</f>
        <v>184.49251783645386</v>
      </c>
      <c r="AB5">
        <f>+VLOOKUP(Y5,$I$2:$M$238,4,0)</f>
        <v>180.67480275917126</v>
      </c>
      <c r="AC5">
        <f>+VLOOKUP(Y5,$I$2:$M$238,5,0)</f>
        <v>181.39522312049974</v>
      </c>
    </row>
    <row r="6" spans="1:29" x14ac:dyDescent="0.35">
      <c r="A6" s="3">
        <v>38776</v>
      </c>
      <c r="B6" s="18">
        <v>0</v>
      </c>
      <c r="C6" s="18">
        <v>3.0697708776191925</v>
      </c>
      <c r="D6" s="18">
        <v>3.0705409353173394</v>
      </c>
      <c r="E6" s="18">
        <v>3.0571991193440629</v>
      </c>
      <c r="I6" s="3">
        <v>38776</v>
      </c>
      <c r="J6" s="1">
        <v>100</v>
      </c>
      <c r="K6" s="1">
        <f>+(K5*(C6/C5))*(1-Fondo0!$I$5)</f>
        <v>105.11859079447393</v>
      </c>
      <c r="L6" s="1">
        <f>+(L5*(D6/D5))*(1-Fondo0!$J$5)</f>
        <v>105.02138274779661</v>
      </c>
      <c r="M6" s="1">
        <f>+(M5*(E6/E5))*(1-Fondo0!$K$5)</f>
        <v>104.71428555901763</v>
      </c>
      <c r="Y6" s="13">
        <v>42734</v>
      </c>
      <c r="Z6">
        <f>+VLOOKUP(Y6,$I$2:$M$238,2,0)</f>
        <v>109.0354236814343</v>
      </c>
      <c r="AA6">
        <f t="shared" ref="AA6:AA15" si="0">+VLOOKUP(Y6,$I$2:$M$238,3,0)</f>
        <v>200.28800912483666</v>
      </c>
      <c r="AB6">
        <f t="shared" ref="AB6:AB15" si="1">+VLOOKUP(Y6,$I$2:$M$238,4,0)</f>
        <v>196.81829975821387</v>
      </c>
      <c r="AC6">
        <f t="shared" ref="AC6:AC14" si="2">+VLOOKUP(Y6,$I$2:$M$238,5,0)</f>
        <v>194.36230088225258</v>
      </c>
    </row>
    <row r="7" spans="1:29" x14ac:dyDescent="0.35">
      <c r="A7" s="3">
        <v>38807</v>
      </c>
      <c r="B7" s="18">
        <v>0</v>
      </c>
      <c r="C7" s="18">
        <v>3.0298220369267419</v>
      </c>
      <c r="D7" s="18">
        <v>2.9854391602144132</v>
      </c>
      <c r="E7" s="18">
        <v>2.9974837701012507</v>
      </c>
      <c r="I7" s="3">
        <v>38807</v>
      </c>
      <c r="J7" s="1">
        <v>100</v>
      </c>
      <c r="K7" s="1">
        <f>+(K6*(C7/C6))*(1-Fondo0!$I$5)</f>
        <v>103.68317918950338</v>
      </c>
      <c r="L7" s="1">
        <f>+(L6*(D7/D6))*(1-Fondo0!$J$5)</f>
        <v>102.00429058206214</v>
      </c>
      <c r="M7" s="1">
        <f>+(M6*(E7/E6))*(1-Fondo0!$K$5)</f>
        <v>102.61075390831857</v>
      </c>
      <c r="Y7" s="13">
        <v>43098</v>
      </c>
      <c r="Z7">
        <f t="shared" ref="Z7:Z14" si="3">+VLOOKUP(Y7,$I$2:$M$238,2,0)</f>
        <v>125.91489585671017</v>
      </c>
      <c r="AA7">
        <f t="shared" si="0"/>
        <v>226.31179512339625</v>
      </c>
      <c r="AB7">
        <f t="shared" si="1"/>
        <v>222.00525916701631</v>
      </c>
      <c r="AC7">
        <f t="shared" si="2"/>
        <v>218.86374849643872</v>
      </c>
    </row>
    <row r="8" spans="1:29" x14ac:dyDescent="0.35">
      <c r="A8" s="3">
        <v>38835</v>
      </c>
      <c r="B8" s="18">
        <v>0</v>
      </c>
      <c r="C8" s="18">
        <v>3.1361018417874393</v>
      </c>
      <c r="D8" s="18">
        <v>3.0667888285024154</v>
      </c>
      <c r="E8" s="18">
        <v>3.0748324577294683</v>
      </c>
      <c r="I8" s="3">
        <v>38835</v>
      </c>
      <c r="J8" s="1">
        <v>100</v>
      </c>
      <c r="K8" s="1">
        <f>+(K7*(C8/C7))*(1-Fondo0!$I$5)</f>
        <v>107.25040962874334</v>
      </c>
      <c r="L8" s="1">
        <f>+(L7*(D8/D7))*(1-Fondo0!$J$5)</f>
        <v>104.67463646934216</v>
      </c>
      <c r="M8" s="1">
        <f>+(M7*(E8/E7))*(1-Fondo0!$K$5)</f>
        <v>105.19893060904904</v>
      </c>
      <c r="Y8" s="13">
        <v>43465</v>
      </c>
      <c r="Z8">
        <f t="shared" si="3"/>
        <v>122.22866705674637</v>
      </c>
      <c r="AA8">
        <f t="shared" si="0"/>
        <v>216.28598651657589</v>
      </c>
      <c r="AB8">
        <f t="shared" si="1"/>
        <v>212.23253271964381</v>
      </c>
      <c r="AC8">
        <f t="shared" si="2"/>
        <v>210.08348186209892</v>
      </c>
    </row>
    <row r="9" spans="1:29" x14ac:dyDescent="0.35">
      <c r="A9" s="3">
        <v>38868</v>
      </c>
      <c r="B9" s="18">
        <v>0</v>
      </c>
      <c r="C9" s="18">
        <v>3.1697120862435466</v>
      </c>
      <c r="D9" s="18">
        <v>3.1641292134831458</v>
      </c>
      <c r="E9" s="18">
        <v>3.1150460674157303</v>
      </c>
      <c r="I9" s="3">
        <v>38868</v>
      </c>
      <c r="J9" s="1">
        <v>100</v>
      </c>
      <c r="K9" s="1">
        <f>+(K8*(C9/C8))*(1-Fondo0!$I$5)</f>
        <v>108.32937429844152</v>
      </c>
      <c r="L9" s="1">
        <f>+(L8*(D9/D8))*(1-Fondo0!$J$5)</f>
        <v>107.88452985202056</v>
      </c>
      <c r="M9" s="1">
        <f>+(M8*(E9/E8))*(1-Fondo0!$K$5)</f>
        <v>106.51436239229058</v>
      </c>
      <c r="Y9" s="13">
        <v>43830</v>
      </c>
      <c r="Z9">
        <f t="shared" si="3"/>
        <v>143.80457409248956</v>
      </c>
      <c r="AA9">
        <f t="shared" si="0"/>
        <v>246.37321896512773</v>
      </c>
      <c r="AB9">
        <f t="shared" si="1"/>
        <v>246.38537525233411</v>
      </c>
      <c r="AC9">
        <f t="shared" si="2"/>
        <v>240.28235179387619</v>
      </c>
    </row>
    <row r="10" spans="1:29" x14ac:dyDescent="0.35">
      <c r="A10" s="3">
        <v>38898</v>
      </c>
      <c r="B10" s="18">
        <v>0</v>
      </c>
      <c r="C10" s="18">
        <v>3.2261598773006135</v>
      </c>
      <c r="D10" s="18">
        <v>3.2379649693251533</v>
      </c>
      <c r="E10" s="18">
        <v>3.1702933435582823</v>
      </c>
      <c r="I10" s="3">
        <v>38898</v>
      </c>
      <c r="J10" s="1">
        <v>100</v>
      </c>
      <c r="K10" s="1">
        <f>+(K9*(C10/C9))*(1-Fondo0!$I$5)</f>
        <v>110.18688898840735</v>
      </c>
      <c r="L10" s="1">
        <f>+(L9*(D10/D9))*(1-Fondo0!$J$5)</f>
        <v>110.28704052725283</v>
      </c>
      <c r="M10" s="1">
        <f>+(M9*(E10/E9))*(1-Fondo0!$K$5)</f>
        <v>108.34203211649556</v>
      </c>
      <c r="Y10" s="13">
        <v>44196</v>
      </c>
      <c r="Z10">
        <f t="shared" si="3"/>
        <v>146.91724251278922</v>
      </c>
      <c r="AA10">
        <f t="shared" si="0"/>
        <v>243.11514909429329</v>
      </c>
      <c r="AB10">
        <f t="shared" si="1"/>
        <v>245.67663030831537</v>
      </c>
      <c r="AC10">
        <f t="shared" si="2"/>
        <v>240.62959425858062</v>
      </c>
    </row>
    <row r="11" spans="1:29" x14ac:dyDescent="0.35">
      <c r="A11" s="3">
        <v>38929</v>
      </c>
      <c r="B11" s="18">
        <v>0</v>
      </c>
      <c r="C11" s="18">
        <v>3.2936018198642816</v>
      </c>
      <c r="D11" s="18">
        <v>3.3340759716224553</v>
      </c>
      <c r="E11" s="18">
        <v>3.2557965144972236</v>
      </c>
      <c r="I11" s="3">
        <v>38929</v>
      </c>
      <c r="J11" s="1">
        <v>100</v>
      </c>
      <c r="K11" s="1">
        <f>+(K10*(C11/C10))*(1-Fondo0!$I$5)</f>
        <v>112.41719544633855</v>
      </c>
      <c r="L11" s="1">
        <f>+(L10*(D11/D10))*(1-Fondo0!$J$5)</f>
        <v>113.44234692287607</v>
      </c>
      <c r="M11" s="1">
        <f>+(M10*(E11/E10))*(1-Fondo0!$K$5)</f>
        <v>111.20097939058311</v>
      </c>
      <c r="Y11" s="13">
        <v>44561</v>
      </c>
      <c r="Z11">
        <f t="shared" si="3"/>
        <v>123.87122090063424</v>
      </c>
      <c r="AA11">
        <f t="shared" si="0"/>
        <v>211.23183296755121</v>
      </c>
      <c r="AB11">
        <f t="shared" si="1"/>
        <v>213.16883576196906</v>
      </c>
      <c r="AC11">
        <f t="shared" si="2"/>
        <v>205.748469349217</v>
      </c>
    </row>
    <row r="12" spans="1:29" x14ac:dyDescent="0.35">
      <c r="A12" s="3">
        <v>38960</v>
      </c>
      <c r="B12" s="18">
        <v>0</v>
      </c>
      <c r="C12" s="18">
        <v>3.3837742363468069</v>
      </c>
      <c r="D12" s="18">
        <v>3.4088534094415301</v>
      </c>
      <c r="E12" s="18">
        <v>3.3433838321505704</v>
      </c>
      <c r="I12" s="3">
        <v>38960</v>
      </c>
      <c r="J12" s="1">
        <v>100</v>
      </c>
      <c r="K12" s="1">
        <f>+(K11*(C12/C11))*(1-Fondo0!$I$5)</f>
        <v>115.41988804313348</v>
      </c>
      <c r="L12" s="1">
        <f>+(L11*(D12/D11))*(1-Fondo0!$J$5)</f>
        <v>115.86583904892133</v>
      </c>
      <c r="M12" s="1">
        <f>+(M11*(E12/E11))*(1-Fondo0!$K$5)</f>
        <v>114.12779494782113</v>
      </c>
      <c r="Y12" s="13">
        <v>44925</v>
      </c>
      <c r="Z12">
        <f t="shared" si="3"/>
        <v>123.82975816565845</v>
      </c>
      <c r="AA12">
        <f t="shared" si="0"/>
        <v>208.89870450321791</v>
      </c>
      <c r="AB12">
        <f t="shared" si="1"/>
        <v>207.77979257623264</v>
      </c>
      <c r="AC12">
        <f t="shared" si="2"/>
        <v>199.32515016130952</v>
      </c>
    </row>
    <row r="13" spans="1:29" x14ac:dyDescent="0.35">
      <c r="A13" s="3">
        <v>38989</v>
      </c>
      <c r="B13" s="18">
        <v>0</v>
      </c>
      <c r="C13" s="18">
        <v>3.4249393230769232</v>
      </c>
      <c r="D13" s="18">
        <v>3.4570215076923079</v>
      </c>
      <c r="E13" s="18">
        <v>3.3723535692307696</v>
      </c>
      <c r="I13" s="3">
        <v>38989</v>
      </c>
      <c r="J13" s="1">
        <v>100</v>
      </c>
      <c r="K13" s="1">
        <f>+(K12*(C13/C12))*(1-Fondo0!$I$5)</f>
        <v>116.7480856160698</v>
      </c>
      <c r="L13" s="1">
        <f>+(L12*(D13/D12))*(1-Fondo0!$J$5)</f>
        <v>117.38065831187822</v>
      </c>
      <c r="M13" s="1">
        <f>+(M12*(E13/E12))*(1-Fondo0!$K$5)</f>
        <v>115.05145615797653</v>
      </c>
      <c r="Y13" s="13">
        <v>45289</v>
      </c>
      <c r="Z13">
        <f t="shared" si="3"/>
        <v>150.43976372956365</v>
      </c>
      <c r="AA13">
        <f t="shared" si="0"/>
        <v>246.24355736666953</v>
      </c>
      <c r="AB13">
        <f t="shared" si="1"/>
        <v>245.77938018103393</v>
      </c>
      <c r="AC13">
        <f t="shared" si="2"/>
        <v>236.54341369878813</v>
      </c>
    </row>
    <row r="14" spans="1:29" x14ac:dyDescent="0.35">
      <c r="A14" s="3">
        <v>39021</v>
      </c>
      <c r="B14" s="18">
        <v>0</v>
      </c>
      <c r="C14" s="18">
        <v>3.517145740049751</v>
      </c>
      <c r="D14" s="18">
        <v>3.5476298196517413</v>
      </c>
      <c r="E14" s="18">
        <v>3.4673953047263679</v>
      </c>
      <c r="I14" s="3">
        <v>39021</v>
      </c>
      <c r="J14" s="1">
        <v>100</v>
      </c>
      <c r="K14" s="1">
        <f>+(K13*(C14/C13))*(1-Fondo0!$I$5)</f>
        <v>119.81325514230657</v>
      </c>
      <c r="L14" s="1">
        <f>+(L13*(D14/D13))*(1-Fondo0!$J$5)</f>
        <v>120.33172158888176</v>
      </c>
      <c r="M14" s="1">
        <f>+(M13*(E14/E13))*(1-Fondo0!$K$5)</f>
        <v>118.22687360655624</v>
      </c>
      <c r="Y14" s="13">
        <v>45657</v>
      </c>
      <c r="Z14">
        <f t="shared" si="3"/>
        <v>149.90737804151473</v>
      </c>
      <c r="AA14">
        <f t="shared" si="0"/>
        <v>241.59449095214637</v>
      </c>
      <c r="AB14">
        <f t="shared" si="1"/>
        <v>243.59483775783761</v>
      </c>
      <c r="AC14">
        <f t="shared" si="2"/>
        <v>236.42699584377635</v>
      </c>
    </row>
    <row r="15" spans="1:29" x14ac:dyDescent="0.35">
      <c r="A15" s="3">
        <v>39051</v>
      </c>
      <c r="B15" s="18">
        <v>0</v>
      </c>
      <c r="C15" s="18">
        <v>3.5700093080980455</v>
      </c>
      <c r="D15" s="18">
        <v>3.6013186782500779</v>
      </c>
      <c r="E15" s="18">
        <v>3.5254908780639158</v>
      </c>
      <c r="I15" s="3">
        <v>39051</v>
      </c>
      <c r="J15" s="1">
        <v>100</v>
      </c>
      <c r="K15" s="1">
        <f>+(K14*(C15/C14))*(1-Fondo0!$I$5)</f>
        <v>121.53502877081644</v>
      </c>
      <c r="L15" s="1">
        <f>+(L14*(D15/D14))*(1-Fondo0!$J$5)</f>
        <v>122.02554643655704</v>
      </c>
      <c r="M15" s="1">
        <f>+(M14*(E15/E14))*(1-Fondo0!$K$5)</f>
        <v>120.13962550147899</v>
      </c>
      <c r="Y15" s="13">
        <v>45838</v>
      </c>
      <c r="Z15">
        <f>+VLOOKUP(Y15,$I$2:$M$238,2,0)</f>
        <v>166.66832383990587</v>
      </c>
      <c r="AA15">
        <f t="shared" si="0"/>
        <v>263.89062368294873</v>
      </c>
      <c r="AB15">
        <f t="shared" si="1"/>
        <v>265.27132029766398</v>
      </c>
      <c r="AC15">
        <f>+VLOOKUP(Y15,$I$2:$M$238,5,0)</f>
        <v>259.44092982031549</v>
      </c>
    </row>
    <row r="16" spans="1:29" x14ac:dyDescent="0.35">
      <c r="A16" s="3">
        <v>39080</v>
      </c>
      <c r="B16" s="18">
        <v>0</v>
      </c>
      <c r="C16" s="18">
        <v>3.6706039099155459</v>
      </c>
      <c r="D16" s="18">
        <v>3.7162843916171409</v>
      </c>
      <c r="E16" s="18">
        <v>3.6238099468251486</v>
      </c>
      <c r="I16" s="3">
        <v>39080</v>
      </c>
      <c r="J16" s="1">
        <v>100</v>
      </c>
      <c r="K16" s="1">
        <f>+(K15*(C16/C15))*(1-Fondo0!$I$5)</f>
        <v>124.87838092408268</v>
      </c>
      <c r="L16" s="1">
        <f>+(L15*(D16/D15))*(1-Fondo0!$J$5)</f>
        <v>125.7898279413541</v>
      </c>
      <c r="M16" s="1">
        <f>+(M15*(E16/E15))*(1-Fondo0!$K$5)</f>
        <v>123.42010776745586</v>
      </c>
    </row>
    <row r="17" spans="1:20" x14ac:dyDescent="0.35">
      <c r="A17" s="3">
        <v>39113</v>
      </c>
      <c r="B17" s="18">
        <v>0</v>
      </c>
      <c r="C17" s="18">
        <v>3.6880069084088776</v>
      </c>
      <c r="D17" s="18">
        <v>3.7557956548921538</v>
      </c>
      <c r="E17" s="18">
        <v>3.6566786183182245</v>
      </c>
      <c r="I17" s="3">
        <v>39113</v>
      </c>
      <c r="J17" s="1">
        <v>100</v>
      </c>
      <c r="K17" s="1">
        <f>+(K16*(C17/C16))*(1-Fondo0!$I$5)</f>
        <v>125.38889617049654</v>
      </c>
      <c r="L17" s="1">
        <f>+(L16*(D17/D16))*(1-Fondo0!$J$5)</f>
        <v>126.99479198903252</v>
      </c>
      <c r="M17" s="1">
        <f>+(M16*(E17/E16))*(1-Fondo0!$K$5)</f>
        <v>124.46898009274535</v>
      </c>
    </row>
    <row r="18" spans="1:20" x14ac:dyDescent="0.35">
      <c r="A18" s="3">
        <v>39141</v>
      </c>
      <c r="B18" s="18">
        <v>0</v>
      </c>
      <c r="C18" s="18">
        <v>3.8013713793103445</v>
      </c>
      <c r="D18" s="18">
        <v>3.8611227272727278</v>
      </c>
      <c r="E18" s="18">
        <v>3.7488591222570533</v>
      </c>
      <c r="I18" s="3">
        <v>39141</v>
      </c>
      <c r="J18" s="1">
        <v>100</v>
      </c>
      <c r="K18" s="1">
        <f>+(K17*(C18/C17))*(1-Fondo0!$I$5)</f>
        <v>129.15917748282615</v>
      </c>
      <c r="L18" s="1">
        <f>+(L17*(D18/D17))*(1-Fondo0!$J$5)</f>
        <v>130.42022228816674</v>
      </c>
      <c r="M18" s="1">
        <f>+(M17*(E18/E17))*(1-Fondo0!$K$5)</f>
        <v>127.53438407430446</v>
      </c>
      <c r="P18" s="26" t="s">
        <v>10</v>
      </c>
      <c r="Q18" s="27" t="s">
        <v>7</v>
      </c>
      <c r="R18" s="27" t="s">
        <v>3</v>
      </c>
      <c r="S18" s="27" t="s">
        <v>4</v>
      </c>
      <c r="T18" s="26" t="s">
        <v>5</v>
      </c>
    </row>
    <row r="19" spans="1:20" x14ac:dyDescent="0.35">
      <c r="A19" s="3">
        <v>39171</v>
      </c>
      <c r="B19" s="18">
        <v>0</v>
      </c>
      <c r="C19" s="18">
        <v>3.8773989321608036</v>
      </c>
      <c r="D19" s="18">
        <v>3.9581800251256283</v>
      </c>
      <c r="E19" s="18">
        <v>3.8253080716080401</v>
      </c>
      <c r="I19" s="3">
        <v>39171</v>
      </c>
      <c r="J19" s="1">
        <v>100</v>
      </c>
      <c r="K19" s="1">
        <f>+(K18*(C19/C18))*(1-Fondo0!$I$5)</f>
        <v>131.65673275114798</v>
      </c>
      <c r="L19" s="1">
        <f>+(L18*(D19/D18))*(1-Fondo0!$J$5)</f>
        <v>133.55933467889824</v>
      </c>
      <c r="M19" s="1">
        <f>+(M18*(E19/E18))*(1-Fondo0!$K$5)</f>
        <v>130.06139731166635</v>
      </c>
      <c r="P19" s="2">
        <v>2016</v>
      </c>
      <c r="Q19" s="15">
        <f>+Z6/Z5-1</f>
        <v>0.11785715121208229</v>
      </c>
      <c r="R19" s="15">
        <f t="shared" ref="R19:T28" si="4">+AA6/AA5-1</f>
        <v>8.561589095111688E-2</v>
      </c>
      <c r="S19" s="15">
        <f t="shared" si="4"/>
        <v>8.9351125627411987E-2</v>
      </c>
      <c r="T19" s="15">
        <f t="shared" si="4"/>
        <v>7.1485221819424183E-2</v>
      </c>
    </row>
    <row r="20" spans="1:20" x14ac:dyDescent="0.35">
      <c r="A20" s="3">
        <v>39202</v>
      </c>
      <c r="B20" s="18">
        <v>0</v>
      </c>
      <c r="C20" s="18">
        <v>4.0423267023959646</v>
      </c>
      <c r="D20" s="18">
        <v>4.1143926229508194</v>
      </c>
      <c r="E20" s="18">
        <v>3.956854035308953</v>
      </c>
      <c r="I20" s="3">
        <v>39202</v>
      </c>
      <c r="J20" s="1">
        <v>100</v>
      </c>
      <c r="K20" s="1">
        <f>+(K19*(C20/C19))*(1-Fondo0!$I$5)</f>
        <v>137.1676234412266</v>
      </c>
      <c r="L20" s="1">
        <f>+(L19*(D20/D19))*(1-Fondo0!$J$5)</f>
        <v>138.68574087643671</v>
      </c>
      <c r="M20" s="1">
        <f>+(M19*(E20/E19))*(1-Fondo0!$K$5)</f>
        <v>134.45775588500331</v>
      </c>
      <c r="P20" s="2">
        <v>2017</v>
      </c>
      <c r="Q20" s="15">
        <f t="shared" ref="Q20:Q27" si="5">+Z7/Z6-1</f>
        <v>0.15480723241459726</v>
      </c>
      <c r="R20" s="15">
        <f t="shared" si="4"/>
        <v>0.12993182224073796</v>
      </c>
      <c r="S20" s="15">
        <f t="shared" si="4"/>
        <v>0.12797061777153829</v>
      </c>
      <c r="T20" s="15">
        <f t="shared" si="4"/>
        <v>0.12606069954393817</v>
      </c>
    </row>
    <row r="21" spans="1:20" x14ac:dyDescent="0.35">
      <c r="A21" s="3">
        <v>39233</v>
      </c>
      <c r="B21" s="18">
        <v>0</v>
      </c>
      <c r="C21" s="18">
        <v>4.0855976692913387</v>
      </c>
      <c r="D21" s="18">
        <v>4.1396383622047246</v>
      </c>
      <c r="E21" s="18">
        <v>3.9829446299212603</v>
      </c>
      <c r="I21" s="3">
        <v>39233</v>
      </c>
      <c r="J21" s="1">
        <v>100</v>
      </c>
      <c r="K21" s="1">
        <f>+(K20*(C21/C20))*(1-Fondo0!$I$5)</f>
        <v>138.54581686384839</v>
      </c>
      <c r="L21" s="1">
        <f>+(L20*(D21/D20))*(1-Fondo0!$J$5)</f>
        <v>139.39135998104834</v>
      </c>
      <c r="M21" s="1">
        <f>+(M20*(E21/E20))*(1-Fondo0!$K$5)</f>
        <v>135.26764458812949</v>
      </c>
      <c r="P21" s="2">
        <v>2018</v>
      </c>
      <c r="Q21" s="15">
        <f t="shared" si="5"/>
        <v>-2.9275557708110189E-2</v>
      </c>
      <c r="R21" s="15">
        <f t="shared" si="4"/>
        <v>-4.4300866427902319E-2</v>
      </c>
      <c r="S21" s="15">
        <f t="shared" si="4"/>
        <v>-4.4020247466391771E-2</v>
      </c>
      <c r="T21" s="15">
        <f t="shared" si="4"/>
        <v>-4.0117500932241756E-2</v>
      </c>
    </row>
    <row r="22" spans="1:20" x14ac:dyDescent="0.35">
      <c r="A22" s="3">
        <v>39261</v>
      </c>
      <c r="B22" s="18">
        <v>0</v>
      </c>
      <c r="C22" s="18">
        <v>4.1317423161880722</v>
      </c>
      <c r="D22" s="18">
        <v>4.1536924266330066</v>
      </c>
      <c r="E22" s="18">
        <v>3.999728210792048</v>
      </c>
      <c r="I22" s="3">
        <v>39261</v>
      </c>
      <c r="J22" s="1">
        <v>100</v>
      </c>
      <c r="K22" s="1">
        <f>+(K21*(C22/C21))*(1-Fondo0!$I$5)</f>
        <v>140.01954607957228</v>
      </c>
      <c r="L22" s="1">
        <f>+(L21*(D22/D21))*(1-Fondo0!$J$5)</f>
        <v>139.71890110037947</v>
      </c>
      <c r="M22" s="1">
        <f>+(M21*(E22/E21))*(1-Fondo0!$K$5)</f>
        <v>135.76066917336294</v>
      </c>
      <c r="P22" s="2">
        <v>2019</v>
      </c>
      <c r="Q22" s="15">
        <f t="shared" si="5"/>
        <v>0.17652084044838889</v>
      </c>
      <c r="R22" s="15">
        <f t="shared" si="4"/>
        <v>0.13910856146126682</v>
      </c>
      <c r="S22" s="15">
        <f t="shared" si="4"/>
        <v>0.16092180635570008</v>
      </c>
      <c r="T22" s="15">
        <f t="shared" si="4"/>
        <v>0.14374699840323535</v>
      </c>
    </row>
    <row r="23" spans="1:20" x14ac:dyDescent="0.35">
      <c r="A23" s="3">
        <v>39294</v>
      </c>
      <c r="B23" s="18">
        <v>0</v>
      </c>
      <c r="C23" s="18">
        <v>4.1258344511230618</v>
      </c>
      <c r="D23" s="18">
        <v>4.1504827902562482</v>
      </c>
      <c r="E23" s="18">
        <v>3.9865784561847515</v>
      </c>
      <c r="I23" s="3">
        <v>39294</v>
      </c>
      <c r="J23" s="1">
        <v>100</v>
      </c>
      <c r="K23" s="1">
        <f>+(K22*(C23/C22))*(1-Fondo0!$I$5)</f>
        <v>139.72845340092925</v>
      </c>
      <c r="L23" s="1">
        <f>+(L22*(D23/D22))*(1-Fondo0!$J$5)</f>
        <v>139.46550961368558</v>
      </c>
      <c r="M23" s="1">
        <f>+(M22*(E23/E22))*(1-Fondo0!$K$5)</f>
        <v>135.23765585226667</v>
      </c>
      <c r="P23" s="2">
        <v>2020</v>
      </c>
      <c r="Q23" s="15">
        <f t="shared" si="5"/>
        <v>2.1645128049249118E-2</v>
      </c>
      <c r="R23" s="15">
        <f t="shared" si="4"/>
        <v>-1.3224123484361305E-2</v>
      </c>
      <c r="S23" s="15">
        <f t="shared" si="4"/>
        <v>-2.8765706702067462E-3</v>
      </c>
      <c r="T23" s="15">
        <f t="shared" si="4"/>
        <v>1.4451434410893693E-3</v>
      </c>
    </row>
    <row r="24" spans="1:20" x14ac:dyDescent="0.35">
      <c r="A24" s="3">
        <v>39325</v>
      </c>
      <c r="B24" s="18">
        <v>0</v>
      </c>
      <c r="C24" s="18">
        <v>4.0777974707556117</v>
      </c>
      <c r="D24" s="18">
        <v>4.0888828959848249</v>
      </c>
      <c r="E24" s="18">
        <v>3.9445575086942775</v>
      </c>
      <c r="I24" s="3">
        <v>39325</v>
      </c>
      <c r="J24" s="1">
        <v>100</v>
      </c>
      <c r="K24" s="1">
        <f>+(K23*(C24/C23))*(1-Fondo0!$I$5)</f>
        <v>138.0118327091119</v>
      </c>
      <c r="L24" s="1">
        <f>+(L23*(D24/D23))*(1-Fondo0!$J$5)</f>
        <v>137.25249488662368</v>
      </c>
      <c r="M24" s="1">
        <f>+(M23*(E24/E23))*(1-Fondo0!$K$5)</f>
        <v>133.73634228963016</v>
      </c>
      <c r="P24" s="2">
        <v>2021</v>
      </c>
      <c r="Q24" s="15">
        <f t="shared" si="5"/>
        <v>-0.15686396789096291</v>
      </c>
      <c r="R24" s="15">
        <f t="shared" si="4"/>
        <v>-0.13114491731807298</v>
      </c>
      <c r="S24" s="15">
        <f t="shared" si="4"/>
        <v>-0.13231944163981002</v>
      </c>
      <c r="T24" s="15">
        <f t="shared" si="4"/>
        <v>-0.14495775142221434</v>
      </c>
    </row>
    <row r="25" spans="1:20" x14ac:dyDescent="0.35">
      <c r="A25" s="3">
        <v>39353</v>
      </c>
      <c r="B25" s="18">
        <v>0</v>
      </c>
      <c r="C25" s="18">
        <v>4.2396703595724006</v>
      </c>
      <c r="D25" s="18">
        <v>4.2460144476838346</v>
      </c>
      <c r="E25" s="18">
        <v>4.1151797214123746</v>
      </c>
      <c r="I25" s="3">
        <v>39353</v>
      </c>
      <c r="J25" s="1">
        <v>100</v>
      </c>
      <c r="K25" s="1">
        <f>+(K24*(C25/C24))*(1-Fondo0!$I$5)</f>
        <v>143.39710335321516</v>
      </c>
      <c r="L25" s="1">
        <f>+(L24*(D25/D24))*(1-Fondo0!$J$5)</f>
        <v>142.37850108843904</v>
      </c>
      <c r="M25" s="1">
        <f>+(M24*(E25/E24))*(1-Fondo0!$K$5)</f>
        <v>139.44205861189215</v>
      </c>
      <c r="P25" s="2">
        <v>2022</v>
      </c>
      <c r="Q25" s="15">
        <f t="shared" si="5"/>
        <v>-3.347245201454907E-4</v>
      </c>
      <c r="R25" s="15">
        <f t="shared" si="4"/>
        <v>-1.104534497265719E-2</v>
      </c>
      <c r="S25" s="15">
        <f t="shared" si="4"/>
        <v>-2.5280633383737205E-2</v>
      </c>
      <c r="T25" s="15">
        <f t="shared" si="4"/>
        <v>-3.1219280552727602E-2</v>
      </c>
    </row>
    <row r="26" spans="1:20" x14ac:dyDescent="0.35">
      <c r="A26" s="3">
        <v>39386</v>
      </c>
      <c r="B26" s="18">
        <v>0</v>
      </c>
      <c r="C26" s="18">
        <v>4.4022615743829219</v>
      </c>
      <c r="D26" s="18">
        <v>4.4052964976651099</v>
      </c>
      <c r="E26" s="18">
        <v>4.271753435623749</v>
      </c>
      <c r="I26" s="3">
        <v>39386</v>
      </c>
      <c r="J26" s="1">
        <v>100</v>
      </c>
      <c r="K26" s="1">
        <f>+(K25*(C26/C25))*(1-Fondo0!$I$5)</f>
        <v>148.79959476864181</v>
      </c>
      <c r="L26" s="1">
        <f>+(L25*(D26/D25))*(1-Fondo0!$J$5)</f>
        <v>147.56571515458836</v>
      </c>
      <c r="M26" s="1">
        <f>+(M25*(E26/E25))*(1-Fondo0!$K$5)</f>
        <v>144.66550464260339</v>
      </c>
      <c r="P26" s="2">
        <v>2023</v>
      </c>
      <c r="Q26" s="15">
        <f t="shared" si="5"/>
        <v>0.2148918479539188</v>
      </c>
      <c r="R26" s="15">
        <f t="shared" si="4"/>
        <v>0.17877015059648849</v>
      </c>
      <c r="S26" s="15">
        <f t="shared" si="4"/>
        <v>0.18288394233938599</v>
      </c>
      <c r="T26" s="15">
        <f t="shared" si="4"/>
        <v>0.18672136209283519</v>
      </c>
    </row>
    <row r="27" spans="1:20" x14ac:dyDescent="0.35">
      <c r="A27" s="3">
        <v>39416</v>
      </c>
      <c r="B27" s="18">
        <v>0</v>
      </c>
      <c r="C27" s="18">
        <v>4.3544314000000002</v>
      </c>
      <c r="D27" s="18">
        <v>4.3724843666666668</v>
      </c>
      <c r="E27" s="18">
        <v>4.2269604999999997</v>
      </c>
      <c r="I27" s="3">
        <v>39416</v>
      </c>
      <c r="J27" s="1">
        <v>100</v>
      </c>
      <c r="K27" s="1">
        <f>+(K26*(C27/C26))*(1-Fondo0!$I$5)</f>
        <v>147.08723172601682</v>
      </c>
      <c r="L27" s="1">
        <f>+(L26*(D27/D26))*(1-Fondo0!$J$5)</f>
        <v>146.31402667127509</v>
      </c>
      <c r="M27" s="1">
        <f>+(M26*(E27/E26))*(1-Fondo0!$K$5)</f>
        <v>143.06744736132896</v>
      </c>
      <c r="P27" s="2">
        <v>2024</v>
      </c>
      <c r="Q27" s="15">
        <f t="shared" si="5"/>
        <v>-3.5388628302152059E-3</v>
      </c>
      <c r="R27" s="15">
        <f t="shared" si="4"/>
        <v>-1.8879951476661216E-2</v>
      </c>
      <c r="S27" s="15">
        <f t="shared" si="4"/>
        <v>-8.8882249665828139E-3</v>
      </c>
      <c r="T27" s="15">
        <f t="shared" si="4"/>
        <v>-4.9216274167762641E-4</v>
      </c>
    </row>
    <row r="28" spans="1:20" x14ac:dyDescent="0.35">
      <c r="A28" s="3">
        <v>39447</v>
      </c>
      <c r="B28" s="18">
        <v>0</v>
      </c>
      <c r="C28" s="18">
        <v>4.3530234567901234</v>
      </c>
      <c r="D28" s="18">
        <v>4.3754746746746749</v>
      </c>
      <c r="E28" s="18">
        <v>4.2264076409743074</v>
      </c>
      <c r="I28" s="3">
        <v>39447</v>
      </c>
      <c r="J28" s="1">
        <v>100</v>
      </c>
      <c r="K28" s="1">
        <f>+(K27*(C28/C27))*(1-Fondo0!$I$5)</f>
        <v>146.94409738255197</v>
      </c>
      <c r="L28" s="1">
        <f>+(L27*(D28/D27))*(1-Fondo0!$J$5)</f>
        <v>146.26157501794202</v>
      </c>
      <c r="M28" s="1">
        <f>+(M27*(E28/E27))*(1-Fondo0!$K$5)</f>
        <v>142.96767411699543</v>
      </c>
      <c r="P28" s="2">
        <v>2025</v>
      </c>
      <c r="Q28" s="15">
        <f>+Z15/Z14-1</f>
        <v>0.11180867824764062</v>
      </c>
      <c r="R28" s="15">
        <f t="shared" si="4"/>
        <v>9.2287421964512673E-2</v>
      </c>
      <c r="S28" s="15">
        <f t="shared" si="4"/>
        <v>8.8985804212219799E-2</v>
      </c>
      <c r="T28" s="15">
        <f t="shared" si="4"/>
        <v>9.7340550703211681E-2</v>
      </c>
    </row>
    <row r="29" spans="1:20" ht="22.5" x14ac:dyDescent="0.4">
      <c r="A29" s="3">
        <v>39478</v>
      </c>
      <c r="B29" s="18">
        <v>0</v>
      </c>
      <c r="C29" s="18">
        <v>4.4121220518064073</v>
      </c>
      <c r="D29" s="18">
        <v>4.4330104635310157</v>
      </c>
      <c r="E29" s="18">
        <v>4.2766731083844576</v>
      </c>
      <c r="I29" s="3">
        <v>39478</v>
      </c>
      <c r="J29" s="1">
        <v>100</v>
      </c>
      <c r="K29" s="1">
        <f>+(K28*(C29/C28))*(1-Fondo0!$I$5)</f>
        <v>148.8422658264337</v>
      </c>
      <c r="L29" s="1">
        <f>+(L28*(D29/D28))*(1-Fondo0!$J$5)</f>
        <v>148.03049857150299</v>
      </c>
      <c r="M29" s="1">
        <f>+(M28*(E29/E28))*(1-Fondo0!$K$5)</f>
        <v>144.58603722997859</v>
      </c>
      <c r="O29" s="24">
        <f>+(O238-O94)/360</f>
        <v>12.183333333333334</v>
      </c>
      <c r="P29" s="28" t="s">
        <v>11</v>
      </c>
      <c r="Q29" s="29">
        <f>+(P238/P94)^(1/$O$29)-1</f>
        <v>4.4342958001418742E-2</v>
      </c>
      <c r="R29" s="29">
        <f t="shared" ref="R29:T29" si="6">+(Q238/Q94)^(1/$O$29)-1</f>
        <v>2.3686737910666666E-2</v>
      </c>
      <c r="S29" s="29">
        <f t="shared" si="6"/>
        <v>2.3042302972463791E-2</v>
      </c>
      <c r="T29" s="29">
        <f t="shared" si="6"/>
        <v>2.3554162334675333E-2</v>
      </c>
    </row>
    <row r="30" spans="1:20" x14ac:dyDescent="0.35">
      <c r="A30" s="3">
        <v>39507</v>
      </c>
      <c r="B30" s="18">
        <v>0</v>
      </c>
      <c r="C30" s="18">
        <v>4.5655025632144097</v>
      </c>
      <c r="D30" s="18">
        <v>4.5935453758226528</v>
      </c>
      <c r="E30" s="18">
        <v>4.427060928299273</v>
      </c>
      <c r="I30" s="3">
        <v>39507</v>
      </c>
      <c r="J30" s="1">
        <v>100</v>
      </c>
      <c r="K30" s="1">
        <f>+(K29*(C30/C29))*(1-Fondo0!$I$5)</f>
        <v>153.91642328484394</v>
      </c>
      <c r="L30" s="1">
        <f>+(L29*(D30/D29))*(1-Fondo0!$J$5)</f>
        <v>153.23142146163238</v>
      </c>
      <c r="M30" s="1">
        <f>+(M29*(E30/E29))*(1-Fondo0!$K$5)</f>
        <v>149.58554503493758</v>
      </c>
    </row>
    <row r="31" spans="1:20" x14ac:dyDescent="0.35">
      <c r="A31" s="3">
        <v>39538</v>
      </c>
      <c r="B31" s="18">
        <v>0</v>
      </c>
      <c r="C31" s="18">
        <v>4.8107183903860165</v>
      </c>
      <c r="D31" s="18">
        <v>4.8500864530225787</v>
      </c>
      <c r="E31" s="18">
        <v>4.6864756372906049</v>
      </c>
      <c r="I31" s="3">
        <v>39538</v>
      </c>
      <c r="J31" s="1">
        <v>100</v>
      </c>
      <c r="K31" s="1">
        <f>+(K30*(C31/C30))*(1-Fondo0!$I$5)</f>
        <v>162.0779456946797</v>
      </c>
      <c r="L31" s="1">
        <f>+(L30*(D31/D30))*(1-Fondo0!$J$5)</f>
        <v>161.62058474619909</v>
      </c>
      <c r="M31" s="1">
        <f>+(M30*(E31/E30))*(1-Fondo0!$K$5)</f>
        <v>158.26115205341938</v>
      </c>
    </row>
    <row r="32" spans="1:20" x14ac:dyDescent="0.35">
      <c r="A32" s="3">
        <v>39568</v>
      </c>
      <c r="B32" s="18">
        <v>0</v>
      </c>
      <c r="C32" s="18">
        <v>4.6615258155033326</v>
      </c>
      <c r="D32" s="18">
        <v>4.7305135391090847</v>
      </c>
      <c r="E32" s="18">
        <v>4.5715171518765345</v>
      </c>
      <c r="I32" s="3">
        <v>39568</v>
      </c>
      <c r="J32" s="1">
        <v>100</v>
      </c>
      <c r="K32" s="1">
        <f>+(K31*(C32/C31))*(1-Fondo0!$I$5)</f>
        <v>156.94941417589916</v>
      </c>
      <c r="L32" s="1">
        <f>+(L31*(D32/D31))*(1-Fondo0!$J$5)</f>
        <v>157.47182389263654</v>
      </c>
      <c r="M32" s="1">
        <f>+(M31*(E32/E31))*(1-Fondo0!$K$5)</f>
        <v>154.29155027373628</v>
      </c>
    </row>
    <row r="33" spans="1:13" x14ac:dyDescent="0.35">
      <c r="A33" s="3">
        <v>39598</v>
      </c>
      <c r="B33" s="18">
        <v>0</v>
      </c>
      <c r="C33" s="18">
        <v>4.7011829525483302</v>
      </c>
      <c r="D33" s="18">
        <v>4.7733160632688927</v>
      </c>
      <c r="E33" s="18">
        <v>4.6002338137082601</v>
      </c>
      <c r="I33" s="3">
        <v>39598</v>
      </c>
      <c r="J33" s="1">
        <v>100</v>
      </c>
      <c r="K33" s="1">
        <f>+(K32*(C33/C32))*(1-Fondo0!$I$5)</f>
        <v>158.18174957695643</v>
      </c>
      <c r="L33" s="1">
        <f>+(L32*(D33/D32))*(1-Fondo0!$J$5)</f>
        <v>158.73113948874109</v>
      </c>
      <c r="M33" s="1">
        <f>+(M32*(E33/E32))*(1-Fondo0!$K$5)</f>
        <v>155.17277439584885</v>
      </c>
    </row>
    <row r="34" spans="1:13" x14ac:dyDescent="0.35">
      <c r="A34" s="3">
        <v>39629</v>
      </c>
      <c r="B34" s="18">
        <v>0</v>
      </c>
      <c r="C34" s="18">
        <v>4.4685249410178631</v>
      </c>
      <c r="D34" s="18">
        <v>4.4814195146612734</v>
      </c>
      <c r="E34" s="18">
        <v>4.3462419278732725</v>
      </c>
      <c r="I34" s="3">
        <v>39629</v>
      </c>
      <c r="J34" s="1">
        <v>100</v>
      </c>
      <c r="K34" s="1">
        <f>+(K33*(C34/C33))*(1-Fondo0!$I$5)</f>
        <v>150.25572391412493</v>
      </c>
      <c r="L34" s="1">
        <f>+(L33*(D34/D33))*(1-Fondo0!$J$5)</f>
        <v>148.86922144758444</v>
      </c>
      <c r="M34" s="1">
        <f>+(M33*(E34/E33))*(1-Fondo0!$K$5)</f>
        <v>146.52217148140303</v>
      </c>
    </row>
    <row r="35" spans="1:13" x14ac:dyDescent="0.35">
      <c r="A35" s="3">
        <v>39660</v>
      </c>
      <c r="B35" s="18">
        <v>0</v>
      </c>
      <c r="C35" s="18">
        <v>4.5890430042613639</v>
      </c>
      <c r="D35" s="18">
        <v>4.6226407670454552</v>
      </c>
      <c r="E35" s="18">
        <v>4.466899609375</v>
      </c>
      <c r="I35" s="3">
        <v>39660</v>
      </c>
      <c r="J35" s="1">
        <v>100</v>
      </c>
      <c r="K35" s="1">
        <f>+(K34*(C35/C34))*(1-Fondo0!$I$5)</f>
        <v>154.20788588800812</v>
      </c>
      <c r="L35" s="1">
        <f>+(L34*(D35/D34))*(1-Fondo0!$J$5)</f>
        <v>153.40052122666751</v>
      </c>
      <c r="M35" s="1">
        <f>+(M34*(E35/E34))*(1-Fondo0!$K$5)</f>
        <v>150.50449518759842</v>
      </c>
    </row>
    <row r="36" spans="1:13" x14ac:dyDescent="0.35">
      <c r="A36" s="3">
        <v>39689</v>
      </c>
      <c r="B36" s="18">
        <v>0</v>
      </c>
      <c r="C36" s="18">
        <v>4.3569676938706401</v>
      </c>
      <c r="D36" s="18">
        <v>4.3928353538774134</v>
      </c>
      <c r="E36" s="18">
        <v>4.2638790044023027</v>
      </c>
      <c r="I36" s="3">
        <v>39689</v>
      </c>
      <c r="J36" s="1">
        <v>100</v>
      </c>
      <c r="K36" s="1">
        <f>+(K35*(C36/C35))*(1-Fondo0!$I$5)</f>
        <v>146.31417816865596</v>
      </c>
      <c r="L36" s="1">
        <f>+(L35*(D36/D35))*(1-Fondo0!$J$5)</f>
        <v>145.62267024489606</v>
      </c>
      <c r="M36" s="1">
        <f>+(M35*(E36/E35))*(1-Fondo0!$K$5)</f>
        <v>143.58265564706039</v>
      </c>
    </row>
    <row r="37" spans="1:13" x14ac:dyDescent="0.35">
      <c r="A37" s="3">
        <v>39721</v>
      </c>
      <c r="B37" s="18">
        <v>0</v>
      </c>
      <c r="C37" s="18">
        <v>4.1577673160900233</v>
      </c>
      <c r="D37" s="18">
        <v>4.2139761168962044</v>
      </c>
      <c r="E37" s="18">
        <v>4.0770008733624454</v>
      </c>
      <c r="I37" s="3">
        <v>39721</v>
      </c>
      <c r="J37" s="1">
        <v>100</v>
      </c>
      <c r="K37" s="1">
        <f>+(K36*(C37/C36))*(1-Fondo0!$I$5)</f>
        <v>139.53394410643628</v>
      </c>
      <c r="L37" s="1">
        <f>+(L36*(D37/D36))*(1-Fondo0!$J$5)</f>
        <v>139.54796523983779</v>
      </c>
      <c r="M37" s="1">
        <f>+(M36*(E37/E36))*(1-Fondo0!$K$5)</f>
        <v>137.21188917141291</v>
      </c>
    </row>
    <row r="38" spans="1:13" x14ac:dyDescent="0.35">
      <c r="A38" s="3">
        <v>39752</v>
      </c>
      <c r="B38" s="18">
        <v>0</v>
      </c>
      <c r="C38" s="18">
        <v>3.818234724919094</v>
      </c>
      <c r="D38" s="18">
        <v>3.8277327508090617</v>
      </c>
      <c r="E38" s="18">
        <v>3.6752660194174758</v>
      </c>
      <c r="I38" s="3">
        <v>39752</v>
      </c>
      <c r="J38" s="1">
        <v>100</v>
      </c>
      <c r="K38" s="1">
        <f>+(K37*(C38/C37))*(1-Fondo0!$I$5)</f>
        <v>128.05599917863154</v>
      </c>
      <c r="L38" s="1">
        <f>+(L37*(D38/D37))*(1-Fondo0!$J$5)</f>
        <v>126.62528058818654</v>
      </c>
      <c r="M38" s="1">
        <f>+(M37*(E38/E37))*(1-Fondo0!$K$5)</f>
        <v>123.6213689777765</v>
      </c>
    </row>
    <row r="39" spans="1:13" x14ac:dyDescent="0.35">
      <c r="A39" s="3">
        <v>39780</v>
      </c>
      <c r="B39" s="18">
        <v>0</v>
      </c>
      <c r="C39" s="18">
        <v>3.9659168281653745</v>
      </c>
      <c r="D39" s="18">
        <v>3.9832978359173126</v>
      </c>
      <c r="E39" s="18">
        <v>3.7862200258397936</v>
      </c>
      <c r="I39" s="3">
        <v>39780</v>
      </c>
      <c r="J39" s="1">
        <v>100</v>
      </c>
      <c r="K39" s="1">
        <f>+(K38*(C39/C38))*(1-Fondo0!$I$5)</f>
        <v>132.92250739337712</v>
      </c>
      <c r="L39" s="1">
        <f>+(L38*(D39/D38))*(1-Fondo0!$J$5)</f>
        <v>131.63426932948335</v>
      </c>
      <c r="M39" s="1">
        <f>+(M38*(E39/E38))*(1-Fondo0!$K$5)</f>
        <v>127.2812546562964</v>
      </c>
    </row>
    <row r="40" spans="1:13" x14ac:dyDescent="0.35">
      <c r="A40" s="3">
        <v>39813</v>
      </c>
      <c r="B40" s="18">
        <v>0</v>
      </c>
      <c r="C40" s="18">
        <v>3.9901542329726292</v>
      </c>
      <c r="D40" s="18">
        <v>4.0053689051559518</v>
      </c>
      <c r="E40" s="18">
        <v>3.8130162953532785</v>
      </c>
      <c r="I40" s="3">
        <v>39813</v>
      </c>
      <c r="J40" s="1">
        <v>100</v>
      </c>
      <c r="K40" s="1">
        <f>+(K39*(C40/C39))*(1-Fondo0!$I$5)</f>
        <v>133.64792572556715</v>
      </c>
      <c r="L40" s="1">
        <f>+(L39*(D40/D39))*(1-Fondo0!$J$5)</f>
        <v>132.22576332976308</v>
      </c>
      <c r="M40" s="1">
        <f>+(M39*(E40/E39))*(1-Fondo0!$K$5)</f>
        <v>128.10942760983042</v>
      </c>
    </row>
    <row r="41" spans="1:13" x14ac:dyDescent="0.35">
      <c r="A41" s="3">
        <v>39843</v>
      </c>
      <c r="B41" s="18">
        <v>0</v>
      </c>
      <c r="C41" s="18">
        <v>4.0069925330812852</v>
      </c>
      <c r="D41" s="18">
        <v>4.0272218966603655</v>
      </c>
      <c r="E41" s="18">
        <v>3.8233024889729053</v>
      </c>
      <c r="I41" s="3">
        <v>39843</v>
      </c>
      <c r="J41" s="1">
        <v>100</v>
      </c>
      <c r="K41" s="1">
        <f>+(K40*(C41/C40))*(1-Fondo0!$I$5)</f>
        <v>134.12467717799424</v>
      </c>
      <c r="L41" s="1">
        <f>+(L40*(D41/D40))*(1-Fondo0!$J$5)</f>
        <v>132.80869050698158</v>
      </c>
      <c r="M41" s="1">
        <f>+(M40*(E41/E40))*(1-Fondo0!$K$5)</f>
        <v>128.38223117094074</v>
      </c>
    </row>
    <row r="42" spans="1:13" x14ac:dyDescent="0.35">
      <c r="A42" s="3">
        <v>39871</v>
      </c>
      <c r="B42" s="18">
        <v>0</v>
      </c>
      <c r="C42" s="18">
        <v>3.9089899107966781</v>
      </c>
      <c r="D42" s="18">
        <v>3.9448933866502616</v>
      </c>
      <c r="E42" s="18">
        <v>3.7545402337742235</v>
      </c>
      <c r="I42" s="3">
        <v>39871</v>
      </c>
      <c r="J42" s="1">
        <v>100</v>
      </c>
      <c r="K42" s="1">
        <f>+(K41*(C42/C41))*(1-Fondo0!$I$5)</f>
        <v>130.75922047409307</v>
      </c>
      <c r="L42" s="1">
        <f>+(L41*(D42/D41))*(1-Fondo0!$J$5)</f>
        <v>129.95816777349143</v>
      </c>
      <c r="M42" s="1">
        <f>+(M41*(E42/E41))*(1-Fondo0!$K$5)</f>
        <v>126.00182985246454</v>
      </c>
    </row>
    <row r="43" spans="1:13" x14ac:dyDescent="0.35">
      <c r="A43" s="3">
        <v>39903</v>
      </c>
      <c r="B43" s="18">
        <v>0</v>
      </c>
      <c r="C43" s="18">
        <v>4.0856851629231254</v>
      </c>
      <c r="D43" s="18">
        <v>4.1236286301803231</v>
      </c>
      <c r="E43" s="18">
        <v>3.9505305915849416</v>
      </c>
      <c r="I43" s="3">
        <v>39903</v>
      </c>
      <c r="J43" s="1">
        <v>100</v>
      </c>
      <c r="K43" s="1">
        <f>+(K42*(C43/C42))*(1-Fondo0!$I$5)</f>
        <v>136.58099983251955</v>
      </c>
      <c r="L43" s="1">
        <f>+(L42*(D43/D42))*(1-Fondo0!$J$5)</f>
        <v>135.70480632317998</v>
      </c>
      <c r="M43" s="1">
        <f>+(M42*(E43/E42))*(1-Fondo0!$K$5)</f>
        <v>132.50410981669856</v>
      </c>
    </row>
    <row r="44" spans="1:13" x14ac:dyDescent="0.35">
      <c r="A44" s="3">
        <v>39933</v>
      </c>
      <c r="B44" s="18">
        <v>0</v>
      </c>
      <c r="C44" s="18">
        <v>4.4624383305509179</v>
      </c>
      <c r="D44" s="18">
        <v>4.4956923205342232</v>
      </c>
      <c r="E44" s="18">
        <v>4.2679995325542563</v>
      </c>
      <c r="I44" s="3">
        <v>39933</v>
      </c>
      <c r="J44" s="1">
        <v>100</v>
      </c>
      <c r="K44" s="1">
        <f>+(K43*(C44/C43))*(1-Fondo0!$I$5)</f>
        <v>149.07857551462874</v>
      </c>
      <c r="L44" s="1">
        <f>+(L43*(D44/D43))*(1-Fondo0!$J$5)</f>
        <v>147.79496481244033</v>
      </c>
      <c r="M44" s="1">
        <f>+(M43*(E44/E43))*(1-Fondo0!$K$5)</f>
        <v>143.07116476754859</v>
      </c>
    </row>
    <row r="45" spans="1:13" x14ac:dyDescent="0.35">
      <c r="A45" s="3">
        <v>39962</v>
      </c>
      <c r="B45" s="18">
        <v>0</v>
      </c>
      <c r="C45" s="18">
        <v>4.4667608347245409</v>
      </c>
      <c r="D45" s="18">
        <v>4.5151430050083468</v>
      </c>
      <c r="E45" s="18">
        <v>4.3032779298831381</v>
      </c>
      <c r="I45" s="3">
        <v>39962</v>
      </c>
      <c r="J45" s="1">
        <v>100</v>
      </c>
      <c r="K45" s="1">
        <f>+(K44*(C45/C44))*(1-Fondo0!$I$5)</f>
        <v>149.12598431372587</v>
      </c>
      <c r="L45" s="1">
        <f>+(L44*(D45/D44))*(1-Fondo0!$J$5)</f>
        <v>148.27978291432186</v>
      </c>
      <c r="M45" s="1">
        <f>+(M44*(E45/E44))*(1-Fondo0!$K$5)</f>
        <v>144.17201749005119</v>
      </c>
    </row>
    <row r="46" spans="1:13" x14ac:dyDescent="0.35">
      <c r="A46" s="3">
        <v>39994</v>
      </c>
      <c r="B46" s="18">
        <v>0</v>
      </c>
      <c r="C46" s="18">
        <v>4.4539485885088013</v>
      </c>
      <c r="D46" s="18">
        <v>4.5312568913982068</v>
      </c>
      <c r="E46" s="18">
        <v>4.3007157422783129</v>
      </c>
      <c r="I46" s="3">
        <v>39994</v>
      </c>
      <c r="J46" s="1">
        <v>100</v>
      </c>
      <c r="K46" s="1">
        <f>+(K45*(C46/C45))*(1-Fondo0!$I$5)</f>
        <v>148.60158451516128</v>
      </c>
      <c r="L46" s="1">
        <f>+(L45*(D46/D45))*(1-Fondo0!$J$5)</f>
        <v>148.65396247214034</v>
      </c>
      <c r="M46" s="1">
        <f>+(M45*(E46/E45))*(1-Fondo0!$K$5)</f>
        <v>144.00452810369464</v>
      </c>
    </row>
    <row r="47" spans="1:13" x14ac:dyDescent="0.35">
      <c r="A47" s="3">
        <v>40025</v>
      </c>
      <c r="B47" s="18">
        <v>0</v>
      </c>
      <c r="C47" s="18">
        <v>4.5255190157348508</v>
      </c>
      <c r="D47" s="18">
        <v>4.6155805155674585</v>
      </c>
      <c r="E47" s="18">
        <v>4.3967308336123194</v>
      </c>
      <c r="I47" s="3">
        <v>40025</v>
      </c>
      <c r="J47" s="1">
        <v>100</v>
      </c>
      <c r="K47" s="1">
        <f>+(K46*(C47/C46))*(1-Fondo0!$I$5)</f>
        <v>150.89131780346418</v>
      </c>
      <c r="L47" s="1">
        <f>+(L46*(D47/D46))*(1-Fondo0!$J$5)</f>
        <v>151.26258261870424</v>
      </c>
      <c r="M47" s="1">
        <f>+(M46*(E47/E46))*(1-Fondo0!$K$5)</f>
        <v>147.13605880875488</v>
      </c>
    </row>
    <row r="48" spans="1:13" x14ac:dyDescent="0.35">
      <c r="A48" s="3">
        <v>40056</v>
      </c>
      <c r="B48" s="18">
        <v>0</v>
      </c>
      <c r="C48" s="18">
        <v>4.624852781546811</v>
      </c>
      <c r="D48" s="18">
        <v>4.7288087856173675</v>
      </c>
      <c r="E48" s="18">
        <v>4.5100979647218455</v>
      </c>
      <c r="I48" s="3">
        <v>40056</v>
      </c>
      <c r="J48" s="1">
        <v>100</v>
      </c>
      <c r="K48" s="1">
        <f>+(K47*(C48/C47))*(1-Fondo0!$I$5)</f>
        <v>154.10310416214588</v>
      </c>
      <c r="L48" s="1">
        <f>+(L47*(D48/D47))*(1-Fondo0!$J$5)</f>
        <v>154.81188802938593</v>
      </c>
      <c r="M48" s="1">
        <f>+(M47*(E48/E47))*(1-Fondo0!$K$5)</f>
        <v>150.84434903573219</v>
      </c>
    </row>
    <row r="49" spans="1:13" x14ac:dyDescent="0.35">
      <c r="A49" s="3">
        <v>40086</v>
      </c>
      <c r="B49" s="18">
        <v>0</v>
      </c>
      <c r="C49" s="18">
        <v>4.8246937608318898</v>
      </c>
      <c r="D49" s="18">
        <v>4.923482911611786</v>
      </c>
      <c r="E49" s="18">
        <v>4.7233696707105723</v>
      </c>
      <c r="I49" s="3">
        <v>40086</v>
      </c>
      <c r="J49" s="1">
        <v>100</v>
      </c>
      <c r="K49" s="1">
        <f>+(K48*(C49/C48))*(1-Fondo0!$I$5)</f>
        <v>160.65744037414768</v>
      </c>
      <c r="L49" s="1">
        <f>+(L48*(D49/D48))*(1-Fondo0!$J$5)</f>
        <v>161.01723439402167</v>
      </c>
      <c r="M49" s="1">
        <f>+(M48*(E49/E48))*(1-Fondo0!$K$5)</f>
        <v>157.8878956548065</v>
      </c>
    </row>
    <row r="50" spans="1:13" x14ac:dyDescent="0.35">
      <c r="A50" s="3">
        <v>40116</v>
      </c>
      <c r="B50" s="18">
        <v>0</v>
      </c>
      <c r="C50" s="18">
        <v>4.8300049552649691</v>
      </c>
      <c r="D50" s="18">
        <v>4.9048363730213351</v>
      </c>
      <c r="E50" s="18">
        <v>4.7191837577426012</v>
      </c>
      <c r="I50" s="3">
        <v>40116</v>
      </c>
      <c r="J50" s="1">
        <v>100</v>
      </c>
      <c r="K50" s="1">
        <f>+(K49*(C50/C49))*(1-Fondo0!$I$5)</f>
        <v>160.7297555030913</v>
      </c>
      <c r="L50" s="1">
        <f>+(L49*(D50/D49))*(1-Fondo0!$J$5)</f>
        <v>160.24032826253676</v>
      </c>
      <c r="M50" s="1">
        <f>+(M49*(E50/E49))*(1-Fondo0!$K$5)</f>
        <v>157.65858278540227</v>
      </c>
    </row>
    <row r="51" spans="1:13" x14ac:dyDescent="0.35">
      <c r="A51" s="3">
        <v>40147</v>
      </c>
      <c r="B51" s="18">
        <v>0</v>
      </c>
      <c r="C51" s="18">
        <v>4.9233880249913229</v>
      </c>
      <c r="D51" s="18">
        <v>4.990844290177022</v>
      </c>
      <c r="E51" s="18">
        <v>4.8131415480735855</v>
      </c>
      <c r="I51" s="3">
        <v>40147</v>
      </c>
      <c r="J51" s="1">
        <v>100</v>
      </c>
      <c r="K51" s="1">
        <f>+(K50*(C51/C50))*(1-Fondo0!$I$5)</f>
        <v>163.73080216447562</v>
      </c>
      <c r="L51" s="1">
        <f>+(L50*(D51/D50))*(1-Fondo0!$J$5)</f>
        <v>162.88035110816926</v>
      </c>
      <c r="M51" s="1">
        <f>+(M50*(E51/E50))*(1-Fondo0!$K$5)</f>
        <v>160.70640787429488</v>
      </c>
    </row>
    <row r="52" spans="1:13" x14ac:dyDescent="0.35">
      <c r="A52" s="3">
        <v>40177</v>
      </c>
      <c r="B52" s="18">
        <v>0</v>
      </c>
      <c r="C52" s="18">
        <v>4.9222065029401589</v>
      </c>
      <c r="D52" s="18">
        <v>4.9807487028709785</v>
      </c>
      <c r="E52" s="18">
        <v>4.7832205811138016</v>
      </c>
      <c r="I52" s="3">
        <v>40177</v>
      </c>
      <c r="J52" s="1">
        <v>100</v>
      </c>
      <c r="K52" s="1">
        <f>+(K51*(C52/C51))*(1-Fondo0!$I$5)</f>
        <v>163.58511031934464</v>
      </c>
      <c r="L52" s="1">
        <f>+(L51*(D52/D51))*(1-Fondo0!$J$5)</f>
        <v>162.38154940010571</v>
      </c>
      <c r="M52" s="1">
        <f>+(M51*(E52/E51))*(1-Fondo0!$K$5)</f>
        <v>159.61687322285587</v>
      </c>
    </row>
    <row r="53" spans="1:13" x14ac:dyDescent="0.35">
      <c r="A53" s="3">
        <v>40207</v>
      </c>
      <c r="B53" s="18">
        <v>0</v>
      </c>
      <c r="C53" s="18">
        <v>4.8672771088554425</v>
      </c>
      <c r="D53" s="18">
        <v>5.006579908995449</v>
      </c>
      <c r="E53" s="18">
        <v>4.8078121456072802</v>
      </c>
      <c r="I53" s="3">
        <v>40207</v>
      </c>
      <c r="J53" s="1">
        <v>100</v>
      </c>
      <c r="K53" s="1">
        <f>+(K52*(C53/C52))*(1-Fondo0!$I$5)</f>
        <v>161.65443753544758</v>
      </c>
      <c r="L53" s="1">
        <f>+(L52*(D53/D52))*(1-Fondo0!$J$5)</f>
        <v>163.05366944907877</v>
      </c>
      <c r="M53" s="1">
        <f>+(M52*(E53/E52))*(1-Fondo0!$K$5)</f>
        <v>160.34658327335575</v>
      </c>
    </row>
    <row r="54" spans="1:13" x14ac:dyDescent="0.35">
      <c r="A54" s="3">
        <v>40235</v>
      </c>
      <c r="B54" s="18">
        <v>0</v>
      </c>
      <c r="C54" s="18">
        <v>4.8739400491400486</v>
      </c>
      <c r="D54" s="18">
        <v>5.0419115479115471</v>
      </c>
      <c r="E54" s="18">
        <v>4.8290942084942081</v>
      </c>
      <c r="I54" s="3">
        <v>40235</v>
      </c>
      <c r="J54" s="1">
        <v>100</v>
      </c>
      <c r="K54" s="1">
        <f>+(K53*(C54/C53))*(1-Fondo0!$I$5)</f>
        <v>161.77051121015492</v>
      </c>
      <c r="L54" s="1">
        <f>+(L53*(D54/D53))*(1-Fondo0!$J$5)</f>
        <v>164.03329966085818</v>
      </c>
      <c r="M54" s="1">
        <f>+(M53*(E54/E53))*(1-Fondo0!$K$5)</f>
        <v>160.96510156887959</v>
      </c>
    </row>
    <row r="55" spans="1:13" x14ac:dyDescent="0.35">
      <c r="A55" s="3">
        <v>40268</v>
      </c>
      <c r="B55" s="18">
        <v>0</v>
      </c>
      <c r="C55" s="18">
        <v>4.9701451442646025</v>
      </c>
      <c r="D55" s="18">
        <v>5.1250394088669946</v>
      </c>
      <c r="E55" s="18">
        <v>4.9294819141449677</v>
      </c>
      <c r="I55" s="3">
        <v>40268</v>
      </c>
      <c r="J55" s="1">
        <v>100</v>
      </c>
      <c r="K55" s="1">
        <f>+(K54*(C55/C54))*(1-Fondo0!$I$5)</f>
        <v>164.85641960647789</v>
      </c>
      <c r="L55" s="1">
        <f>+(L54*(D55/D54))*(1-Fondo0!$J$5)</f>
        <v>166.56409217205982</v>
      </c>
      <c r="M55" s="1">
        <f>+(M54*(E55/E54))*(1-Fondo0!$K$5)</f>
        <v>164.21815089361911</v>
      </c>
    </row>
    <row r="56" spans="1:13" x14ac:dyDescent="0.35">
      <c r="A56" s="3">
        <v>40298</v>
      </c>
      <c r="B56" s="18">
        <v>0</v>
      </c>
      <c r="C56" s="18">
        <v>4.9723845559845561</v>
      </c>
      <c r="D56" s="18">
        <v>5.1224430677430677</v>
      </c>
      <c r="E56" s="18">
        <v>4.9376156195156193</v>
      </c>
      <c r="I56" s="3">
        <v>40298</v>
      </c>
      <c r="J56" s="1">
        <v>100</v>
      </c>
      <c r="K56" s="1">
        <f>+(K55*(C56/C55))*(1-Fondo0!$I$5)</f>
        <v>164.82349445405319</v>
      </c>
      <c r="L56" s="1">
        <f>+(L55*(D56/D55))*(1-Fondo0!$J$5)</f>
        <v>166.30629456223556</v>
      </c>
      <c r="M56" s="1">
        <f>+(M55*(E56/E55))*(1-Fondo0!$K$5)</f>
        <v>164.39590235119388</v>
      </c>
    </row>
    <row r="57" spans="1:13" x14ac:dyDescent="0.35">
      <c r="A57" s="3">
        <v>40329</v>
      </c>
      <c r="B57" s="18">
        <v>0</v>
      </c>
      <c r="C57" s="18">
        <v>4.9032763796133567</v>
      </c>
      <c r="D57" s="18">
        <v>5.0527849560632685</v>
      </c>
      <c r="E57" s="18">
        <v>4.8544428822495602</v>
      </c>
      <c r="I57" s="3">
        <v>40329</v>
      </c>
      <c r="J57" s="1">
        <v>100</v>
      </c>
      <c r="K57" s="1">
        <f>+(K56*(C57/C56))*(1-Fondo0!$I$5)</f>
        <v>162.42706577152865</v>
      </c>
      <c r="L57" s="1">
        <f>+(L56*(D57/D56))*(1-Fondo0!$J$5)</f>
        <v>163.87387996387776</v>
      </c>
      <c r="M57" s="1">
        <f>+(M56*(E57/E56))*(1-Fondo0!$K$5)</f>
        <v>161.53511145347156</v>
      </c>
    </row>
    <row r="58" spans="1:13" x14ac:dyDescent="0.35">
      <c r="A58" s="3">
        <v>40359</v>
      </c>
      <c r="B58" s="18">
        <v>0</v>
      </c>
      <c r="C58" s="18">
        <v>4.9091594623275556</v>
      </c>
      <c r="D58" s="18">
        <v>5.0801649097983725</v>
      </c>
      <c r="E58" s="18">
        <v>4.8635449239476474</v>
      </c>
      <c r="I58" s="3">
        <v>40359</v>
      </c>
      <c r="J58" s="1">
        <v>100</v>
      </c>
      <c r="K58" s="1">
        <f>+(K57*(C58/C57))*(1-Fondo0!$I$5)</f>
        <v>162.51624586064432</v>
      </c>
      <c r="L58" s="1">
        <f>+(L57*(D58/D57))*(1-Fondo0!$J$5)</f>
        <v>164.59025027939882</v>
      </c>
      <c r="M58" s="1">
        <f>+(M57*(E58/E57))*(1-Fondo0!$K$5)</f>
        <v>161.74628030598916</v>
      </c>
    </row>
    <row r="59" spans="1:13" x14ac:dyDescent="0.35">
      <c r="A59" s="3">
        <v>40386</v>
      </c>
      <c r="B59" s="18">
        <v>0</v>
      </c>
      <c r="C59" s="18">
        <v>5.0303862960339947</v>
      </c>
      <c r="D59" s="18">
        <v>5.2239048866855526</v>
      </c>
      <c r="E59" s="18">
        <v>4.9992675283286117</v>
      </c>
      <c r="I59" s="3">
        <v>40386</v>
      </c>
      <c r="J59" s="1">
        <v>100</v>
      </c>
      <c r="K59" s="1">
        <f>+(K58*(C59/C58))*(1-Fondo0!$I$5)</f>
        <v>166.42117956390089</v>
      </c>
      <c r="L59" s="1">
        <f>+(L58*(D59/D58))*(1-Fondo0!$J$5)</f>
        <v>169.07092565186818</v>
      </c>
      <c r="M59" s="1">
        <f>+(M58*(E59/E58))*(1-Fondo0!$K$5)</f>
        <v>166.16577529497974</v>
      </c>
    </row>
    <row r="60" spans="1:13" x14ac:dyDescent="0.35">
      <c r="A60" s="3">
        <v>40421</v>
      </c>
      <c r="B60" s="18">
        <v>0</v>
      </c>
      <c r="C60" s="18">
        <v>5.1505703002144392</v>
      </c>
      <c r="D60" s="18">
        <v>5.3564952823445315</v>
      </c>
      <c r="E60" s="18">
        <v>5.1142304145818436</v>
      </c>
      <c r="I60" s="3">
        <v>40421</v>
      </c>
      <c r="J60" s="1">
        <v>100</v>
      </c>
      <c r="K60" s="1">
        <f>+(K59*(C60/C59))*(1-Fondo0!$I$5)</f>
        <v>170.28649049750445</v>
      </c>
      <c r="L60" s="1">
        <f>+(L59*(D60/D59))*(1-Fondo0!$J$5)</f>
        <v>173.18160899943862</v>
      </c>
      <c r="M60" s="1">
        <f>+(M59*(E60/E59))*(1-Fondo0!$K$5)</f>
        <v>169.89058857689253</v>
      </c>
    </row>
    <row r="61" spans="1:13" x14ac:dyDescent="0.35">
      <c r="A61" s="3">
        <v>40451</v>
      </c>
      <c r="B61" s="18">
        <v>0</v>
      </c>
      <c r="C61" s="18">
        <v>5.264571341463415</v>
      </c>
      <c r="D61" s="18">
        <v>5.4952003945480641</v>
      </c>
      <c r="E61" s="18">
        <v>5.2378380559540894</v>
      </c>
      <c r="I61" s="3">
        <v>40451</v>
      </c>
      <c r="J61" s="1">
        <v>100</v>
      </c>
      <c r="K61" s="1">
        <f>+(K60*(C61/C60))*(1-Fondo0!$I$5)</f>
        <v>173.94241996439337</v>
      </c>
      <c r="L61" s="1">
        <f>+(L60*(D61/D60))*(1-Fondo0!$J$5)</f>
        <v>177.48103480479196</v>
      </c>
      <c r="M61" s="1">
        <f>+(M60*(E61/E60))*(1-Fondo0!$K$5)</f>
        <v>173.89813607268974</v>
      </c>
    </row>
    <row r="62" spans="1:13" x14ac:dyDescent="0.35">
      <c r="A62" s="3">
        <v>40480</v>
      </c>
      <c r="B62" s="18">
        <v>0</v>
      </c>
      <c r="C62" s="18">
        <v>5.3510918870621875</v>
      </c>
      <c r="D62" s="18">
        <v>5.5863632952108651</v>
      </c>
      <c r="E62" s="18">
        <v>5.3201476054324512</v>
      </c>
      <c r="I62" s="3">
        <v>40480</v>
      </c>
      <c r="J62" s="1">
        <v>100</v>
      </c>
      <c r="K62" s="1">
        <f>+(K61*(C62/C61))*(1-Fondo0!$I$5)</f>
        <v>176.68615424477792</v>
      </c>
      <c r="L62" s="1">
        <f>+(L61*(D62/D61))*(1-Fondo0!$J$5)</f>
        <v>180.23742218324023</v>
      </c>
      <c r="M62" s="1">
        <f>+(M61*(E62/E61))*(1-Fondo0!$K$5)</f>
        <v>176.53075235986302</v>
      </c>
    </row>
    <row r="63" spans="1:13" x14ac:dyDescent="0.35">
      <c r="A63" s="3">
        <v>40512</v>
      </c>
      <c r="B63" s="18">
        <v>0</v>
      </c>
      <c r="C63" s="18">
        <v>5.2728819209039548</v>
      </c>
      <c r="D63" s="18">
        <v>5.4966327330508475</v>
      </c>
      <c r="E63" s="18">
        <v>5.2050603107344635</v>
      </c>
      <c r="I63" s="3">
        <v>40512</v>
      </c>
      <c r="J63" s="1">
        <v>100</v>
      </c>
      <c r="K63" s="1">
        <f>+(K62*(C63/C62))*(1-Fondo0!$I$5)</f>
        <v>173.99059456331528</v>
      </c>
      <c r="L63" s="1">
        <f>+(L62*(D63/D62))*(1-Fondo0!$J$5)</f>
        <v>177.15763980219558</v>
      </c>
      <c r="M63" s="1">
        <f>+(M62*(E63/E62))*(1-Fondo0!$K$5)</f>
        <v>172.6141072303115</v>
      </c>
    </row>
    <row r="64" spans="1:13" x14ac:dyDescent="0.35">
      <c r="A64" s="3">
        <v>40542</v>
      </c>
      <c r="B64" s="18">
        <v>0</v>
      </c>
      <c r="C64" s="18">
        <v>5.3664321466714133</v>
      </c>
      <c r="D64" s="18">
        <v>5.6034814880740473</v>
      </c>
      <c r="E64" s="18">
        <v>5.3095727305090774</v>
      </c>
      <c r="I64" s="3">
        <v>40542</v>
      </c>
      <c r="J64" s="1">
        <v>100</v>
      </c>
      <c r="K64" s="1">
        <f>+(K63*(C64/C63))*(1-Fondo0!$I$5)</f>
        <v>176.96239422997689</v>
      </c>
      <c r="L64" s="1">
        <f>+(L63*(D64/D63))*(1-Fondo0!$J$5)</f>
        <v>180.41327140216524</v>
      </c>
      <c r="M64" s="1">
        <f>+(M63*(E64/E63))*(1-Fondo0!$K$5)</f>
        <v>175.98024766528496</v>
      </c>
    </row>
    <row r="65" spans="1:13" x14ac:dyDescent="0.35">
      <c r="A65" s="3">
        <v>40574</v>
      </c>
      <c r="B65" s="18">
        <v>0</v>
      </c>
      <c r="C65" s="18">
        <v>5.429434619545618</v>
      </c>
      <c r="D65" s="18">
        <v>5.6538482149296785</v>
      </c>
      <c r="E65" s="18">
        <v>5.3755067435989901</v>
      </c>
      <c r="I65" s="3">
        <v>40574</v>
      </c>
      <c r="J65" s="1">
        <v>100</v>
      </c>
      <c r="K65" s="1">
        <f>+(K64*(C65/C64))*(1-Fondo0!$I$5)</f>
        <v>178.9235752190113</v>
      </c>
      <c r="L65" s="1">
        <f>+(L64*(D65/D64))*(1-Fondo0!$J$5)</f>
        <v>181.84529103274713</v>
      </c>
      <c r="M65" s="1">
        <f>+(M64*(E65/E64))*(1-Fondo0!$K$5)</f>
        <v>178.06460124267053</v>
      </c>
    </row>
    <row r="66" spans="1:13" x14ac:dyDescent="0.35">
      <c r="A66" s="3">
        <v>40602</v>
      </c>
      <c r="B66" s="18">
        <v>0</v>
      </c>
      <c r="C66" s="18">
        <v>5.4322783423423422</v>
      </c>
      <c r="D66" s="18">
        <v>5.6577110990990995</v>
      </c>
      <c r="E66" s="18">
        <v>5.3637003243243244</v>
      </c>
      <c r="I66" s="3">
        <v>40602</v>
      </c>
      <c r="J66" s="1">
        <v>100</v>
      </c>
      <c r="K66" s="1">
        <f>+(K65*(C66/C65))*(1-Fondo0!$I$5)</f>
        <v>178.9009270632487</v>
      </c>
      <c r="L66" s="1">
        <f>+(L65*(D66/D65))*(1-Fondo0!$J$5)</f>
        <v>181.7799817690854</v>
      </c>
      <c r="M66" s="1">
        <f>+(M65*(E66/E65))*(1-Fondo0!$K$5)</f>
        <v>177.57282988230989</v>
      </c>
    </row>
    <row r="67" spans="1:13" x14ac:dyDescent="0.35">
      <c r="A67" s="3">
        <v>40633</v>
      </c>
      <c r="B67" s="18">
        <v>0</v>
      </c>
      <c r="C67" s="18">
        <v>5.3373024598930474</v>
      </c>
      <c r="D67" s="18">
        <v>5.5408026381461672</v>
      </c>
      <c r="E67" s="18">
        <v>5.2567604634581109</v>
      </c>
      <c r="I67" s="3">
        <v>40633</v>
      </c>
      <c r="J67" s="1">
        <v>100</v>
      </c>
      <c r="K67" s="1">
        <f>+(K66*(C67/C66))*(1-Fondo0!$I$5)</f>
        <v>175.65883898497205</v>
      </c>
      <c r="L67" s="1">
        <f>+(L66*(D67/D66))*(1-Fondo0!$J$5)</f>
        <v>177.8383185291199</v>
      </c>
      <c r="M67" s="1">
        <f>+(M66*(E67/E66))*(1-Fondo0!$K$5)</f>
        <v>173.93381726436533</v>
      </c>
    </row>
    <row r="68" spans="1:13" x14ac:dyDescent="0.35">
      <c r="A68" s="3">
        <v>40662</v>
      </c>
      <c r="B68" s="18">
        <v>0</v>
      </c>
      <c r="C68" s="18">
        <v>5.285510989010989</v>
      </c>
      <c r="D68" s="18">
        <v>5.4851006026231826</v>
      </c>
      <c r="E68" s="18">
        <v>5.1723861751152072</v>
      </c>
      <c r="I68" s="3">
        <v>40662</v>
      </c>
      <c r="J68" s="1">
        <v>100</v>
      </c>
      <c r="K68" s="1">
        <f>+(K67*(C68/C67))*(1-Fondo0!$I$5)</f>
        <v>173.84123166595333</v>
      </c>
      <c r="L68" s="1">
        <f>+(L67*(D68/D67))*(1-Fondo0!$J$5)</f>
        <v>175.8671128521357</v>
      </c>
      <c r="M68" s="1">
        <f>+(M67*(E68/E67))*(1-Fondo0!$K$5)</f>
        <v>171.04509036687267</v>
      </c>
    </row>
    <row r="69" spans="1:13" x14ac:dyDescent="0.35">
      <c r="A69" s="3">
        <v>40694</v>
      </c>
      <c r="B69" s="18">
        <v>0</v>
      </c>
      <c r="C69" s="18">
        <v>5.4507444163353815</v>
      </c>
      <c r="D69" s="18">
        <v>5.6480994217564149</v>
      </c>
      <c r="E69" s="18">
        <v>5.320274232020239</v>
      </c>
      <c r="I69" s="3">
        <v>40694</v>
      </c>
      <c r="J69" s="1">
        <v>100</v>
      </c>
      <c r="K69" s="1">
        <f>+(K68*(C69/C68))*(1-Fondo0!$I$5)</f>
        <v>179.15925406663663</v>
      </c>
      <c r="L69" s="1">
        <f>+(L68*(D69/D68))*(1-Fondo0!$J$5)</f>
        <v>180.90465558110861</v>
      </c>
      <c r="M69" s="1">
        <f>+(M68*(E69/E68))*(1-Fondo0!$K$5)</f>
        <v>175.83588801926078</v>
      </c>
    </row>
    <row r="70" spans="1:13" x14ac:dyDescent="0.35">
      <c r="A70" s="3">
        <v>40724</v>
      </c>
      <c r="B70" s="18">
        <v>0</v>
      </c>
      <c r="C70" s="18">
        <v>5.4881147636363634</v>
      </c>
      <c r="D70" s="18">
        <v>5.6993770545454545</v>
      </c>
      <c r="E70" s="18">
        <v>5.3361568000000004</v>
      </c>
      <c r="I70" s="3">
        <v>40724</v>
      </c>
      <c r="J70" s="1">
        <v>100</v>
      </c>
      <c r="K70" s="1">
        <f>+(K69*(C70/C69))*(1-Fondo0!$I$5)</f>
        <v>180.27031942364914</v>
      </c>
      <c r="L70" s="1">
        <f>+(L69*(D70/D69))*(1-Fondo0!$J$5)</f>
        <v>182.3568889578641</v>
      </c>
      <c r="M70" s="1">
        <f>+(M69*(E70/E69))*(1-Fondo0!$K$5)</f>
        <v>176.26087156084864</v>
      </c>
    </row>
    <row r="71" spans="1:13" x14ac:dyDescent="0.35">
      <c r="A71" s="3">
        <v>40751</v>
      </c>
      <c r="B71" s="18">
        <v>0</v>
      </c>
      <c r="C71" s="18">
        <v>5.5987583272461654</v>
      </c>
      <c r="D71" s="18">
        <v>5.817255295836377</v>
      </c>
      <c r="E71" s="18">
        <v>5.4761864499634774</v>
      </c>
      <c r="I71" s="3">
        <v>40751</v>
      </c>
      <c r="J71" s="1">
        <v>100</v>
      </c>
      <c r="K71" s="1">
        <f>+(K70*(C71/C70))*(1-Fondo0!$I$5)</f>
        <v>183.78513515110126</v>
      </c>
      <c r="L71" s="1">
        <f>+(L70*(D71/D70))*(1-Fondo0!$J$5)</f>
        <v>185.93462945366116</v>
      </c>
      <c r="M71" s="1">
        <f>+(M70*(E71/E70))*(1-Fondo0!$K$5)</f>
        <v>180.78374845399131</v>
      </c>
    </row>
    <row r="72" spans="1:13" x14ac:dyDescent="0.35">
      <c r="A72" s="3">
        <v>40786</v>
      </c>
      <c r="B72" s="18">
        <v>0</v>
      </c>
      <c r="C72" s="18">
        <v>5.6943645764576463</v>
      </c>
      <c r="D72" s="18">
        <v>5.9643834983498349</v>
      </c>
      <c r="E72" s="18">
        <v>5.5822416941694168</v>
      </c>
      <c r="I72" s="3">
        <v>40786</v>
      </c>
      <c r="J72" s="1">
        <v>100</v>
      </c>
      <c r="K72" s="1">
        <f>+(K71*(C72/C71))*(1-Fondo0!$I$5)</f>
        <v>186.8020106312035</v>
      </c>
      <c r="L72" s="1">
        <f>+(L71*(D72/D71))*(1-Fondo0!$J$5)</f>
        <v>190.43864953218582</v>
      </c>
      <c r="M72" s="1">
        <f>+(M71*(E72/E71))*(1-Fondo0!$K$5)</f>
        <v>184.18049122374671</v>
      </c>
    </row>
    <row r="73" spans="1:13" x14ac:dyDescent="0.35">
      <c r="A73" s="3">
        <v>40816</v>
      </c>
      <c r="B73" s="18">
        <v>0</v>
      </c>
      <c r="C73" s="18">
        <v>5.4205435629282359</v>
      </c>
      <c r="D73" s="18">
        <v>5.7029747205192933</v>
      </c>
      <c r="E73" s="18">
        <v>5.3559812838081493</v>
      </c>
      <c r="I73" s="3">
        <v>40816</v>
      </c>
      <c r="J73" s="1">
        <v>100</v>
      </c>
      <c r="K73" s="1">
        <f>+(K72*(C73/C72))*(1-Fondo0!$I$5)</f>
        <v>177.70380754492135</v>
      </c>
      <c r="L73" s="1">
        <f>+(L72*(D73/D72))*(1-Fondo0!$J$5)</f>
        <v>181.9023684182049</v>
      </c>
      <c r="M73" s="1">
        <f>+(M72*(E73/E72))*(1-Fondo0!$K$5)</f>
        <v>176.61511624453186</v>
      </c>
    </row>
    <row r="74" spans="1:13" x14ac:dyDescent="0.35">
      <c r="A74" s="3">
        <v>40844</v>
      </c>
      <c r="B74" s="18">
        <v>0</v>
      </c>
      <c r="C74" s="18">
        <v>5.7072176883308714</v>
      </c>
      <c r="D74" s="18">
        <v>5.9940534342688325</v>
      </c>
      <c r="E74" s="18">
        <v>5.6090694608567206</v>
      </c>
      <c r="I74" s="3">
        <v>40844</v>
      </c>
      <c r="J74" s="1">
        <v>100</v>
      </c>
      <c r="K74" s="1">
        <f>+(K73*(C74/C73))*(1-Fondo0!$I$5)</f>
        <v>186.98034166386995</v>
      </c>
      <c r="L74" s="1">
        <f>+(L73*(D74/D73))*(1-Fondo0!$J$5)</f>
        <v>190.98747696745411</v>
      </c>
      <c r="M74" s="1">
        <f>+(M73*(E74/E73))*(1-Fondo0!$K$5)</f>
        <v>184.85596496044653</v>
      </c>
    </row>
    <row r="75" spans="1:13" x14ac:dyDescent="0.35">
      <c r="A75" s="3">
        <v>40877</v>
      </c>
      <c r="B75" s="18">
        <v>0</v>
      </c>
      <c r="C75" s="18">
        <v>5.6870687407407408</v>
      </c>
      <c r="D75" s="18">
        <v>5.9913778518518512</v>
      </c>
      <c r="E75" s="18">
        <v>5.6086444814814813</v>
      </c>
      <c r="I75" s="3">
        <v>40877</v>
      </c>
      <c r="J75" s="1">
        <v>100</v>
      </c>
      <c r="K75" s="1">
        <f>+(K74*(C75/C74))*(1-Fondo0!$I$5)</f>
        <v>186.19911202018164</v>
      </c>
      <c r="L75" s="1">
        <f>+(L74*(D75/D74))*(1-Fondo0!$J$5)</f>
        <v>190.70336886778361</v>
      </c>
      <c r="M75" s="1">
        <f>+(M74*(E75/E74))*(1-Fondo0!$K$5)</f>
        <v>184.73721530029911</v>
      </c>
    </row>
    <row r="76" spans="1:13" x14ac:dyDescent="0.35">
      <c r="A76" s="3">
        <v>40906</v>
      </c>
      <c r="B76" s="18">
        <v>0</v>
      </c>
      <c r="C76" s="18">
        <v>5.6921345939933259</v>
      </c>
      <c r="D76" s="18">
        <v>6.0134744901742669</v>
      </c>
      <c r="E76" s="18">
        <v>5.618608972932889</v>
      </c>
      <c r="I76" s="3">
        <v>40906</v>
      </c>
      <c r="J76" s="1">
        <v>100</v>
      </c>
      <c r="K76" s="1">
        <f>+(K75*(C76/C75))*(1-Fondo0!$I$5)</f>
        <v>186.24383481576666</v>
      </c>
      <c r="L76" s="1">
        <f>+(L75*(D76/D75))*(1-Fondo0!$J$5)</f>
        <v>191.20731481967616</v>
      </c>
      <c r="M76" s="1">
        <f>+(M75*(E76/E75))*(1-Fondo0!$K$5)</f>
        <v>184.96055474960053</v>
      </c>
    </row>
    <row r="77" spans="1:13" x14ac:dyDescent="0.35">
      <c r="A77" s="3">
        <v>40939</v>
      </c>
      <c r="B77" s="18">
        <v>0</v>
      </c>
      <c r="C77" s="18">
        <v>5.8474558900037161</v>
      </c>
      <c r="D77" s="18">
        <v>6.1515585655890002</v>
      </c>
      <c r="E77" s="18">
        <v>5.7428758454106283</v>
      </c>
      <c r="I77" s="3">
        <v>40939</v>
      </c>
      <c r="J77" s="1">
        <v>100</v>
      </c>
      <c r="K77" s="1">
        <f>+(K76*(C77/C76))*(1-Fondo0!$I$5)</f>
        <v>191.20150915318368</v>
      </c>
      <c r="L77" s="1">
        <f>+(L76*(D77/D76))*(1-Fondo0!$J$5)</f>
        <v>195.39415439699462</v>
      </c>
      <c r="M77" s="1">
        <f>+(M76*(E77/E76))*(1-Fondo0!$K$5)</f>
        <v>188.94420147195569</v>
      </c>
    </row>
    <row r="78" spans="1:13" x14ac:dyDescent="0.35">
      <c r="A78" s="3">
        <v>40968</v>
      </c>
      <c r="B78" s="18">
        <v>0</v>
      </c>
      <c r="C78" s="18">
        <v>5.9738127333831219</v>
      </c>
      <c r="D78" s="18">
        <v>6.2792825616131447</v>
      </c>
      <c r="E78" s="18">
        <v>5.8521300970873789</v>
      </c>
      <c r="I78" s="3">
        <v>40968</v>
      </c>
      <c r="J78" s="1">
        <v>100</v>
      </c>
      <c r="K78" s="1">
        <f>+(K77*(C78/C77))*(1-Fondo0!$I$5)</f>
        <v>195.20618884294294</v>
      </c>
      <c r="L78" s="1">
        <f>+(L77*(D78/D77))*(1-Fondo0!$J$5)</f>
        <v>199.24333579459247</v>
      </c>
      <c r="M78" s="1">
        <f>+(M77*(E78/E77))*(1-Fondo0!$K$5)</f>
        <v>192.42962929337548</v>
      </c>
    </row>
    <row r="79" spans="1:13" x14ac:dyDescent="0.35">
      <c r="A79" s="3">
        <v>40998</v>
      </c>
      <c r="B79" s="18">
        <v>0</v>
      </c>
      <c r="C79" s="18">
        <v>6.0289079460269859</v>
      </c>
      <c r="D79" s="18">
        <v>6.352492916041979</v>
      </c>
      <c r="E79" s="18">
        <v>5.9129838455772115</v>
      </c>
      <c r="I79" s="3">
        <v>40998</v>
      </c>
      <c r="J79" s="1">
        <v>100</v>
      </c>
      <c r="K79" s="1">
        <f>+(K78*(C79/C78))*(1-Fondo0!$I$5)</f>
        <v>196.87848003059688</v>
      </c>
      <c r="L79" s="1">
        <f>+(L78*(D79/D78))*(1-Fondo0!$J$5)</f>
        <v>201.35635524547374</v>
      </c>
      <c r="M79" s="1">
        <f>+(M78*(E79/E78))*(1-Fondo0!$K$5)</f>
        <v>194.3204437288199</v>
      </c>
    </row>
    <row r="80" spans="1:13" x14ac:dyDescent="0.35">
      <c r="A80" s="3">
        <v>41026</v>
      </c>
      <c r="B80" s="18">
        <v>0</v>
      </c>
      <c r="C80" s="18">
        <v>6.1642540325634227</v>
      </c>
      <c r="D80" s="18">
        <v>6.4956530859522914</v>
      </c>
      <c r="E80" s="18">
        <v>6.0286855357819009</v>
      </c>
      <c r="I80" s="3">
        <v>41026</v>
      </c>
      <c r="J80" s="1">
        <v>100</v>
      </c>
      <c r="K80" s="1">
        <f>+(K79*(C80/C79))*(1-Fondo0!$I$5)</f>
        <v>201.16746340867761</v>
      </c>
      <c r="L80" s="1">
        <f>+(L79*(D80/D79))*(1-Fondo0!$J$5)</f>
        <v>205.67966135839396</v>
      </c>
      <c r="M80" s="1">
        <f>+(M79*(E80/E79))*(1-Fondo0!$K$5)</f>
        <v>198.01051901677599</v>
      </c>
    </row>
    <row r="81" spans="1:19" x14ac:dyDescent="0.35">
      <c r="A81" s="3">
        <v>41060</v>
      </c>
      <c r="B81" s="18">
        <v>0</v>
      </c>
      <c r="C81" s="18">
        <v>5.9469226199262</v>
      </c>
      <c r="D81" s="18">
        <v>6.2839040221402209</v>
      </c>
      <c r="E81" s="18">
        <v>5.8469309963099629</v>
      </c>
      <c r="I81" s="3">
        <v>41060</v>
      </c>
      <c r="J81" s="1">
        <v>100</v>
      </c>
      <c r="K81" s="1">
        <f>+(K80*(C81/C80))*(1-Fondo0!$I$5)</f>
        <v>193.94880863970792</v>
      </c>
      <c r="L81" s="1">
        <f>+(L80*(D81/D80))*(1-Fondo0!$J$5)</f>
        <v>198.76753114395731</v>
      </c>
      <c r="M81" s="1">
        <f>+(M80*(E81/E80))*(1-Fondo0!$K$5)</f>
        <v>191.93201799246046</v>
      </c>
    </row>
    <row r="82" spans="1:19" x14ac:dyDescent="0.35">
      <c r="A82" s="3">
        <v>41088</v>
      </c>
      <c r="B82" s="18">
        <v>0</v>
      </c>
      <c r="C82" s="18">
        <v>6.125522014226882</v>
      </c>
      <c r="D82" s="18">
        <v>6.4424892923998511</v>
      </c>
      <c r="E82" s="18">
        <v>5.995593485585923</v>
      </c>
      <c r="I82" s="3">
        <v>41088</v>
      </c>
      <c r="J82" s="1">
        <v>100</v>
      </c>
      <c r="K82" s="1">
        <f>+(K81*(C82/C81))*(1-Fondo0!$I$5)</f>
        <v>199.64367259033216</v>
      </c>
      <c r="L82" s="1">
        <f>+(L81*(D82/D81))*(1-Fondo0!$J$5)</f>
        <v>203.57150145881408</v>
      </c>
      <c r="M82" s="1">
        <f>+(M81*(E82/E81))*(1-Fondo0!$K$5)</f>
        <v>196.70050285776065</v>
      </c>
    </row>
    <row r="83" spans="1:19" x14ac:dyDescent="0.35">
      <c r="A83" s="3">
        <v>41121</v>
      </c>
      <c r="B83" s="18">
        <v>0</v>
      </c>
      <c r="C83" s="18">
        <v>6.2900543172308856</v>
      </c>
      <c r="D83" s="18">
        <v>6.5869401673640171</v>
      </c>
      <c r="E83" s="18">
        <v>6.1413804108025856</v>
      </c>
      <c r="I83" s="3">
        <v>41121</v>
      </c>
      <c r="J83" s="1">
        <v>100</v>
      </c>
      <c r="K83" s="1">
        <f>+(K82*(C83/C82))*(1-Fondo0!$I$5)</f>
        <v>204.87287313079619</v>
      </c>
      <c r="L83" s="1">
        <f>+(L82*(D83/D82))*(1-Fondo0!$J$5)</f>
        <v>207.91909065064274</v>
      </c>
      <c r="M83" s="1">
        <f>+(M82*(E83/E82))*(1-Fondo0!$K$5)</f>
        <v>201.36923516685405</v>
      </c>
    </row>
    <row r="84" spans="1:19" x14ac:dyDescent="0.35">
      <c r="A84" s="3">
        <v>41150</v>
      </c>
      <c r="B84" s="18">
        <v>0</v>
      </c>
      <c r="C84" s="18">
        <v>6.3785808812260543</v>
      </c>
      <c r="D84" s="18">
        <v>6.673228659003831</v>
      </c>
      <c r="E84" s="18">
        <v>6.226333831417624</v>
      </c>
      <c r="I84" s="3">
        <v>41150</v>
      </c>
      <c r="J84" s="1">
        <v>100</v>
      </c>
      <c r="K84" s="1">
        <f>+(K83*(C84/C83))*(1-Fondo0!$I$5)</f>
        <v>207.62122343393568</v>
      </c>
      <c r="L84" s="1">
        <f>+(L83*(D84/D83))*(1-Fondo0!$J$5)</f>
        <v>210.42339773561909</v>
      </c>
      <c r="M84" s="1">
        <f>+(M83*(E84/E83))*(1-Fondo0!$K$5)</f>
        <v>204.03907843624108</v>
      </c>
    </row>
    <row r="85" spans="1:19" x14ac:dyDescent="0.35">
      <c r="A85" s="3">
        <v>41180</v>
      </c>
      <c r="B85" s="18">
        <v>0</v>
      </c>
      <c r="C85" s="18">
        <v>6.5247433795227101</v>
      </c>
      <c r="D85" s="18">
        <v>6.8365090454195538</v>
      </c>
      <c r="E85" s="18">
        <v>6.3619164357197855</v>
      </c>
      <c r="I85" s="3">
        <v>41180</v>
      </c>
      <c r="J85" s="1">
        <v>100</v>
      </c>
      <c r="K85" s="1">
        <f>+(K84*(C85/C84))*(1-Fondo0!$I$5)</f>
        <v>212.24073024637678</v>
      </c>
      <c r="L85" s="1">
        <f>+(L84*(D85/D84))*(1-Fondo0!$J$5)</f>
        <v>215.34747779481833</v>
      </c>
      <c r="M85" s="1">
        <f>+(M84*(E85/E84))*(1-Fondo0!$K$5)</f>
        <v>208.36402662273679</v>
      </c>
    </row>
    <row r="86" spans="1:19" x14ac:dyDescent="0.35">
      <c r="A86" s="3">
        <v>41213</v>
      </c>
      <c r="B86" s="18">
        <v>0</v>
      </c>
      <c r="C86" s="18">
        <v>6.5855074074074071</v>
      </c>
      <c r="D86" s="18">
        <v>6.8847257716049377</v>
      </c>
      <c r="E86" s="18">
        <v>6.4225654706790127</v>
      </c>
      <c r="I86" s="3">
        <v>41213</v>
      </c>
      <c r="J86" s="1">
        <v>100</v>
      </c>
      <c r="K86" s="1">
        <f>+(K85*(C86/C85))*(1-Fondo0!$I$5)</f>
        <v>214.07805741280734</v>
      </c>
      <c r="L86" s="1">
        <f>+(L85*(D86/D85))*(1-Fondo0!$J$5)</f>
        <v>216.64038425270579</v>
      </c>
      <c r="M86" s="1">
        <f>+(M85*(E86/E85))*(1-Fondo0!$K$5)</f>
        <v>210.23119133849008</v>
      </c>
    </row>
    <row r="87" spans="1:19" x14ac:dyDescent="0.35">
      <c r="A87" s="3">
        <v>41243</v>
      </c>
      <c r="B87" s="18">
        <v>0</v>
      </c>
      <c r="C87" s="18">
        <v>6.6795685537029854</v>
      </c>
      <c r="D87" s="18">
        <v>6.9883059713067075</v>
      </c>
      <c r="E87" s="18">
        <v>6.5079308259015116</v>
      </c>
      <c r="I87" s="3">
        <v>41243</v>
      </c>
      <c r="J87" s="1">
        <v>100</v>
      </c>
      <c r="K87" s="1">
        <f>+(K86*(C87/C86))*(1-Fondo0!$I$5)</f>
        <v>216.99460725468577</v>
      </c>
      <c r="L87" s="1">
        <f>+(L86*(D87/D86))*(1-Fondo0!$J$5)</f>
        <v>219.67066090352819</v>
      </c>
      <c r="M87" s="1">
        <f>+(M86*(E87/E86))*(1-Fondo0!$K$5)</f>
        <v>212.90475909638999</v>
      </c>
    </row>
    <row r="88" spans="1:19" x14ac:dyDescent="0.35">
      <c r="A88" s="3">
        <v>41271</v>
      </c>
      <c r="B88" s="18">
        <v>0</v>
      </c>
      <c r="C88" s="18">
        <v>6.8315891023128188</v>
      </c>
      <c r="D88" s="18">
        <v>7.1369112112896893</v>
      </c>
      <c r="E88" s="18">
        <v>6.6328562132497053</v>
      </c>
      <c r="I88" s="3">
        <v>41271</v>
      </c>
      <c r="J88" s="1">
        <v>100</v>
      </c>
      <c r="K88" s="1">
        <f>+(K87*(C88/C87))*(1-Fondo0!$I$5)</f>
        <v>221.78893899730426</v>
      </c>
      <c r="L88" s="1">
        <f>+(L87*(D88/D87))*(1-Fondo0!$J$5)</f>
        <v>224.10823385116609</v>
      </c>
      <c r="M88" s="1">
        <f>+(M87*(E88/E87))*(1-Fondo0!$K$5)</f>
        <v>216.8686890178642</v>
      </c>
    </row>
    <row r="89" spans="1:19" x14ac:dyDescent="0.35">
      <c r="A89" s="3">
        <v>41305</v>
      </c>
      <c r="B89" s="18">
        <v>0</v>
      </c>
      <c r="C89" s="18">
        <v>6.877642435996898</v>
      </c>
      <c r="D89" s="18">
        <v>7.1990481380915439</v>
      </c>
      <c r="E89" s="18">
        <v>6.6817142358417385</v>
      </c>
      <c r="I89" s="3">
        <v>41305</v>
      </c>
      <c r="J89" s="1">
        <v>100</v>
      </c>
      <c r="K89" s="1">
        <f>+(K88*(C89/C88))*(1-Fondo0!$I$5)</f>
        <v>223.13893525949376</v>
      </c>
      <c r="L89" s="1">
        <f>+(L88*(D89/D88))*(1-Fondo0!$J$5)</f>
        <v>225.82393508585113</v>
      </c>
      <c r="M89" s="1">
        <f>+(M88*(E89/E88))*(1-Fondo0!$K$5)</f>
        <v>218.34235949246403</v>
      </c>
    </row>
    <row r="90" spans="1:19" x14ac:dyDescent="0.35">
      <c r="A90" s="3">
        <v>41333</v>
      </c>
      <c r="B90" s="18">
        <v>0</v>
      </c>
      <c r="C90" s="18">
        <v>6.8713017008117507</v>
      </c>
      <c r="D90" s="18">
        <v>7.2080824120603006</v>
      </c>
      <c r="E90" s="18">
        <v>6.685051836103594</v>
      </c>
      <c r="I90" s="3">
        <v>41333</v>
      </c>
      <c r="J90" s="1">
        <v>100</v>
      </c>
      <c r="K90" s="1">
        <f>+(K89*(C90/C89))*(1-Fondo0!$I$5)</f>
        <v>222.78830920777543</v>
      </c>
      <c r="L90" s="1">
        <f>+(L89*(D90/D89))*(1-Fondo0!$J$5)</f>
        <v>225.87179898762412</v>
      </c>
      <c r="M90" s="1">
        <f>+(M89*(E90/E89))*(1-Fondo0!$K$5)</f>
        <v>218.32763510557692</v>
      </c>
    </row>
    <row r="91" spans="1:19" x14ac:dyDescent="0.35">
      <c r="A91" s="3">
        <v>41360</v>
      </c>
      <c r="B91" s="18">
        <v>0</v>
      </c>
      <c r="C91" s="18">
        <v>6.8901016994978761</v>
      </c>
      <c r="D91" s="18">
        <v>7.2209541908072614</v>
      </c>
      <c r="E91" s="18">
        <v>6.688187060641174</v>
      </c>
      <c r="I91" s="3">
        <v>41360</v>
      </c>
      <c r="J91" s="1">
        <v>100</v>
      </c>
      <c r="K91" s="1">
        <f>+(K90*(C91/C90))*(1-Fondo0!$I$5)</f>
        <v>223.25265321262069</v>
      </c>
      <c r="L91" s="1">
        <f>+(L90*(D91/D90))*(1-Fondo0!$J$5)</f>
        <v>226.03944456834674</v>
      </c>
      <c r="M91" s="1">
        <f>+(M90*(E91/E90))*(1-Fondo0!$K$5)</f>
        <v>218.30625163476128</v>
      </c>
    </row>
    <row r="92" spans="1:19" x14ac:dyDescent="0.35">
      <c r="A92" s="3">
        <v>41394</v>
      </c>
      <c r="B92" s="18">
        <v>0</v>
      </c>
      <c r="C92" s="18">
        <v>6.829976455026455</v>
      </c>
      <c r="D92" s="18">
        <v>7.1015381330309912</v>
      </c>
      <c r="E92" s="18">
        <v>6.6092397581254732</v>
      </c>
      <c r="I92" s="3">
        <v>41394</v>
      </c>
      <c r="J92" s="1">
        <v>100</v>
      </c>
      <c r="K92" s="1">
        <f>+(K91*(C92/C91))*(1-Fondo0!$I$5)</f>
        <v>221.16063081307041</v>
      </c>
      <c r="L92" s="1">
        <f>+(L91*(D92/D91))*(1-Fondo0!$J$5)</f>
        <v>222.06976814623084</v>
      </c>
      <c r="M92" s="1">
        <f>+(M91*(E92/E91))*(1-Fondo0!$K$5)</f>
        <v>215.60711987784032</v>
      </c>
    </row>
    <row r="93" spans="1:19" x14ac:dyDescent="0.35">
      <c r="A93" s="3">
        <v>41425</v>
      </c>
      <c r="B93" s="18">
        <v>3.6576444769568397</v>
      </c>
      <c r="C93" s="18">
        <v>6.4374257863935629</v>
      </c>
      <c r="D93" s="18">
        <v>6.7356283467446962</v>
      </c>
      <c r="E93" s="18">
        <v>6.2740912216532552</v>
      </c>
      <c r="I93" s="3">
        <v>41425</v>
      </c>
      <c r="J93" s="1">
        <v>100</v>
      </c>
      <c r="K93" s="1">
        <f>+(K92*(C93/C92))*(1-Fondo0!$I$5)</f>
        <v>208.31400353335334</v>
      </c>
      <c r="L93" s="1">
        <f>+(L92*(D93/D92))*(1-Fondo0!$J$5)</f>
        <v>210.40812479240026</v>
      </c>
      <c r="M93" s="1">
        <f>+(M92*(E93/E92))*(1-Fondo0!$K$5)</f>
        <v>204.55789707700495</v>
      </c>
      <c r="O93" s="9" t="s">
        <v>1</v>
      </c>
      <c r="P93" s="1" t="s">
        <v>2</v>
      </c>
      <c r="Q93" s="1" t="s">
        <v>3</v>
      </c>
      <c r="R93" s="1" t="s">
        <v>4</v>
      </c>
      <c r="S93" s="1" t="s">
        <v>5</v>
      </c>
    </row>
    <row r="94" spans="1:19" x14ac:dyDescent="0.35">
      <c r="A94" s="3">
        <v>41452</v>
      </c>
      <c r="B94" s="18">
        <v>3.5932446999640675</v>
      </c>
      <c r="C94" s="18">
        <v>6.1352353215954016</v>
      </c>
      <c r="D94" s="18">
        <v>6.4405299317283502</v>
      </c>
      <c r="E94" s="18">
        <v>5.9956413223140492</v>
      </c>
      <c r="I94" s="3">
        <v>41452</v>
      </c>
      <c r="J94" s="1">
        <f>+(J93*(B94/B93))*(1-Fondo0!$H$4%)</f>
        <v>98.238286770870758</v>
      </c>
      <c r="K94" s="1">
        <f>+(K93*(C94/C93))*(1-Fondo0!$I$5)</f>
        <v>198.40612362930531</v>
      </c>
      <c r="L94" s="1">
        <f>+(L93*(D94/D93))*(1-Fondo0!$J$5)</f>
        <v>200.98024296033719</v>
      </c>
      <c r="M94" s="1">
        <f>+(M93*(E94/E93))*(1-Fondo0!$K$5)</f>
        <v>195.36865907866081</v>
      </c>
      <c r="O94" s="3">
        <v>41452</v>
      </c>
      <c r="P94" s="1">
        <v>100</v>
      </c>
      <c r="Q94" s="1">
        <v>100</v>
      </c>
      <c r="R94" s="1">
        <v>100</v>
      </c>
      <c r="S94" s="1">
        <v>100</v>
      </c>
    </row>
    <row r="95" spans="1:19" x14ac:dyDescent="0.35">
      <c r="A95" s="3">
        <v>41486</v>
      </c>
      <c r="B95" s="18">
        <v>3.5858674302075872</v>
      </c>
      <c r="C95" s="18">
        <v>6.1866697208303512</v>
      </c>
      <c r="D95" s="18">
        <v>6.4924922333571935</v>
      </c>
      <c r="E95" s="18">
        <v>6.0363664280601288</v>
      </c>
      <c r="I95" s="3">
        <v>41486</v>
      </c>
      <c r="J95" s="1">
        <f>+(J94*(B95/B94))*(1-Fondo0!$H$4%)</f>
        <v>98.035573102189417</v>
      </c>
      <c r="K95" s="1">
        <f>+(K94*(C95/C94))*(1-Fondo0!$I$5)</f>
        <v>199.93940503220949</v>
      </c>
      <c r="L95" s="1">
        <f>+(L94*(D95/D94))*(1-Fondo0!$J$5)</f>
        <v>202.39071137802796</v>
      </c>
      <c r="M95" s="1">
        <f>+(M94*(E95/E94))*(1-Fondo0!$K$5)</f>
        <v>196.58423042128956</v>
      </c>
      <c r="O95" s="3">
        <v>41486</v>
      </c>
      <c r="P95" s="1">
        <f>+J95/J94*P94</f>
        <v>99.793651054650269</v>
      </c>
      <c r="Q95" s="1">
        <f>+K95/K94*Q94</f>
        <v>100.77279943524773</v>
      </c>
      <c r="R95" s="1">
        <f t="shared" ref="R95:S110" si="7">+L95/L94*R94</f>
        <v>100.70179456294572</v>
      </c>
      <c r="S95" s="1">
        <f t="shared" si="7"/>
        <v>100.62219362530369</v>
      </c>
    </row>
    <row r="96" spans="1:19" x14ac:dyDescent="0.35">
      <c r="A96" s="3">
        <v>41515</v>
      </c>
      <c r="B96" s="18">
        <v>3.5300871438746442</v>
      </c>
      <c r="C96" s="18">
        <v>6.0289572649572651</v>
      </c>
      <c r="D96" s="18">
        <v>6.3213203703703709</v>
      </c>
      <c r="E96" s="18">
        <v>5.8889383547008558</v>
      </c>
      <c r="I96" s="3">
        <v>41515</v>
      </c>
      <c r="J96" s="1">
        <f>+(J95*(B96/B95))*(1-Fondo0!$H$4%)</f>
        <v>96.509566526745985</v>
      </c>
      <c r="K96" s="1">
        <f>+(K95*(C96/C95))*(1-Fondo0!$I$5)</f>
        <v>194.71584162326218</v>
      </c>
      <c r="L96" s="1">
        <f>+(L95*(D96/D95))*(1-Fondo0!$J$5)</f>
        <v>196.84949889650213</v>
      </c>
      <c r="M96" s="1">
        <f>+(M95*(E96/E95))*(1-Fondo0!$K$5)</f>
        <v>191.67431498371013</v>
      </c>
      <c r="O96" s="3">
        <v>41515</v>
      </c>
      <c r="P96" s="1">
        <f t="shared" ref="P96:P159" si="8">+J96/J95*P95</f>
        <v>98.240278509582723</v>
      </c>
      <c r="Q96" s="1">
        <f t="shared" ref="Q96:S159" si="9">+K96/K95*Q95</f>
        <v>98.140036235505562</v>
      </c>
      <c r="R96" s="1">
        <f t="shared" si="7"/>
        <v>97.944701427866093</v>
      </c>
      <c r="S96" s="1">
        <f t="shared" si="7"/>
        <v>98.109039539723085</v>
      </c>
    </row>
    <row r="97" spans="1:19" x14ac:dyDescent="0.35">
      <c r="A97" s="3">
        <v>41547</v>
      </c>
      <c r="B97" s="18">
        <v>3.6678938892882815</v>
      </c>
      <c r="C97" s="18">
        <v>6.1810947160316312</v>
      </c>
      <c r="D97" s="18">
        <v>6.4851291516894323</v>
      </c>
      <c r="E97" s="18">
        <v>6.0201814162473042</v>
      </c>
      <c r="I97" s="3">
        <v>41547</v>
      </c>
      <c r="J97" s="1">
        <f>+(J96*(B97/B96))*(1-Fondo0!$H$4%)</f>
        <v>100.27604065597224</v>
      </c>
      <c r="K97" s="1">
        <f>+(K96*(C97/C96))*(1-Fondo0!$I$5)</f>
        <v>199.49963067201523</v>
      </c>
      <c r="L97" s="1">
        <f>+(L96*(D97/D96))*(1-Fondo0!$J$5)</f>
        <v>201.74023197883426</v>
      </c>
      <c r="M97" s="1">
        <f>+(M96*(E97/E96))*(1-Fondo0!$K$5)</f>
        <v>195.83500367800889</v>
      </c>
      <c r="O97" s="3">
        <v>41547</v>
      </c>
      <c r="P97" s="1">
        <f t="shared" si="8"/>
        <v>102.07429705065429</v>
      </c>
      <c r="Q97" s="1">
        <f t="shared" si="9"/>
        <v>100.55114581279408</v>
      </c>
      <c r="R97" s="1">
        <f t="shared" si="7"/>
        <v>100.3781411582068</v>
      </c>
      <c r="S97" s="1">
        <f t="shared" si="7"/>
        <v>100.23869980044256</v>
      </c>
    </row>
    <row r="98" spans="1:19" x14ac:dyDescent="0.35">
      <c r="A98" s="3">
        <v>41578</v>
      </c>
      <c r="B98" s="18">
        <v>3.7065705415162453</v>
      </c>
      <c r="C98" s="18">
        <v>6.2794088808664252</v>
      </c>
      <c r="D98" s="18">
        <v>6.5764424187725625</v>
      </c>
      <c r="E98" s="18">
        <v>6.096733718411552</v>
      </c>
      <c r="I98" s="3">
        <v>41578</v>
      </c>
      <c r="J98" s="1">
        <f>+(J97*(B98/B97))*(1-Fondo0!$H$4%)</f>
        <v>101.33236071300071</v>
      </c>
      <c r="K98" s="1">
        <f>+(K97*(C98/C97))*(1-Fondo0!$I$5)</f>
        <v>202.54105935073108</v>
      </c>
      <c r="L98" s="1">
        <f>+(L97*(D98/D97))*(1-Fondo0!$J$5)</f>
        <v>204.3677118213958</v>
      </c>
      <c r="M98" s="1">
        <f>+(M97*(E98/E97))*(1-Fondo0!$K$5)</f>
        <v>198.21284672398411</v>
      </c>
      <c r="O98" s="3">
        <v>41578</v>
      </c>
      <c r="P98" s="1">
        <f t="shared" si="8"/>
        <v>103.14956016013035</v>
      </c>
      <c r="Q98" s="1">
        <f t="shared" si="9"/>
        <v>102.08407666345589</v>
      </c>
      <c r="R98" s="1">
        <f t="shared" si="7"/>
        <v>101.68547356255665</v>
      </c>
      <c r="S98" s="1">
        <f t="shared" si="7"/>
        <v>101.45580548012983</v>
      </c>
    </row>
    <row r="99" spans="1:19" x14ac:dyDescent="0.35">
      <c r="A99" s="3">
        <v>41607</v>
      </c>
      <c r="B99" s="18">
        <v>3.6816718058529618</v>
      </c>
      <c r="C99" s="18">
        <v>6.1957617773019269</v>
      </c>
      <c r="D99" s="18">
        <v>6.4990428979300496</v>
      </c>
      <c r="E99" s="18">
        <v>6.0448908993576014</v>
      </c>
      <c r="I99" s="3">
        <v>41607</v>
      </c>
      <c r="J99" s="1">
        <f>+(J98*(B99/B98))*(1-Fondo0!$H$4%)</f>
        <v>100.65061627914906</v>
      </c>
      <c r="K99" s="1">
        <f>+(K98*(C99/C98))*(1-Fondo0!$I$5)</f>
        <v>199.71314102203445</v>
      </c>
      <c r="L99" s="1">
        <f>+(L98*(D99/D98))*(1-Fondo0!$J$5)</f>
        <v>201.75208807834886</v>
      </c>
      <c r="M99" s="1">
        <f>+(M98*(E99/E98))*(1-Fondo0!$K$5)</f>
        <v>196.4160028556027</v>
      </c>
      <c r="O99" s="3">
        <v>41607</v>
      </c>
      <c r="P99" s="1">
        <f t="shared" si="8"/>
        <v>102.45558996148291</v>
      </c>
      <c r="Q99" s="1">
        <f t="shared" si="9"/>
        <v>100.65875859515866</v>
      </c>
      <c r="R99" s="1">
        <f t="shared" si="7"/>
        <v>100.3840402950274</v>
      </c>
      <c r="S99" s="1">
        <f t="shared" si="7"/>
        <v>100.53608587062072</v>
      </c>
    </row>
    <row r="100" spans="1:19" x14ac:dyDescent="0.35">
      <c r="A100" s="3">
        <v>41638</v>
      </c>
      <c r="B100" s="18">
        <v>3.6947537911301862</v>
      </c>
      <c r="C100" s="18">
        <v>6.2395501430615168</v>
      </c>
      <c r="D100" s="18">
        <v>6.5470580114449213</v>
      </c>
      <c r="E100" s="18">
        <v>6.0821225321888424</v>
      </c>
      <c r="I100" s="3">
        <v>41638</v>
      </c>
      <c r="J100" s="1">
        <f>+(J99*(B100/B99))*(1-Fondo0!$H$4%)</f>
        <v>101.00720323404103</v>
      </c>
      <c r="K100" s="1">
        <f>+(K99*(C100/C99))*(1-Fondo0!$I$5)</f>
        <v>200.99387682964354</v>
      </c>
      <c r="L100" s="1">
        <f>+(L99*(D100/D99))*(1-Fondo0!$J$5)</f>
        <v>203.03092715371301</v>
      </c>
      <c r="M100" s="1">
        <f>+(M99*(E100/E99))*(1-Fondo0!$K$5)</f>
        <v>197.51377844265858</v>
      </c>
      <c r="O100" s="3">
        <v>41638</v>
      </c>
      <c r="P100" s="1">
        <f t="shared" si="8"/>
        <v>102.8185716121337</v>
      </c>
      <c r="Q100" s="1">
        <f t="shared" si="9"/>
        <v>101.30427083247345</v>
      </c>
      <c r="R100" s="1">
        <f t="shared" si="7"/>
        <v>101.02034118536743</v>
      </c>
      <c r="S100" s="1">
        <f t="shared" si="7"/>
        <v>101.09798540570117</v>
      </c>
    </row>
    <row r="101" spans="1:19" x14ac:dyDescent="0.35">
      <c r="A101" s="3">
        <v>41670</v>
      </c>
      <c r="B101" s="18">
        <v>3.623254996456414</v>
      </c>
      <c r="C101" s="18">
        <v>6.1498094968107715</v>
      </c>
      <c r="D101" s="18">
        <v>6.4368454287739185</v>
      </c>
      <c r="E101" s="18">
        <v>5.9930414953933377</v>
      </c>
      <c r="I101" s="3">
        <v>41670</v>
      </c>
      <c r="J101" s="1">
        <f>+(J100*(B101/B100))*(1-Fondo0!$H$4%)</f>
        <v>99.051536921441397</v>
      </c>
      <c r="K101" s="1">
        <f>+(K100*(C101/C100))*(1-Fondo0!$I$5)</f>
        <v>197.97430520968803</v>
      </c>
      <c r="L101" s="1">
        <f>+(L100*(D101/D100))*(1-Fondo0!$J$5)</f>
        <v>199.40519254489715</v>
      </c>
      <c r="M101" s="1">
        <f>+(M100*(E101/E100))*(1-Fondo0!$K$5)</f>
        <v>194.51063273355194</v>
      </c>
      <c r="O101" s="3">
        <v>41670</v>
      </c>
      <c r="P101" s="1">
        <f t="shared" si="8"/>
        <v>100.82783421545963</v>
      </c>
      <c r="Q101" s="1">
        <f t="shared" si="9"/>
        <v>99.782356304473709</v>
      </c>
      <c r="R101" s="1">
        <f t="shared" si="7"/>
        <v>99.216315796896097</v>
      </c>
      <c r="S101" s="1">
        <f t="shared" si="7"/>
        <v>99.560816791620908</v>
      </c>
    </row>
    <row r="102" spans="1:19" x14ac:dyDescent="0.35">
      <c r="A102" s="3">
        <v>41698</v>
      </c>
      <c r="B102" s="18">
        <v>3.6900283827204565</v>
      </c>
      <c r="C102" s="18">
        <v>6.2378671188861112</v>
      </c>
      <c r="D102" s="18">
        <v>6.5325102820421277</v>
      </c>
      <c r="E102" s="18">
        <v>6.0738913959300245</v>
      </c>
      <c r="I102" s="3">
        <v>41698</v>
      </c>
      <c r="J102" s="1">
        <f>+(J101*(B102/B101))*(1-Fondo0!$H$4%)</f>
        <v>100.87591837365274</v>
      </c>
      <c r="K102" s="1">
        <f>+(K101*(C102/C101))*(1-Fondo0!$I$5)</f>
        <v>200.67852511140256</v>
      </c>
      <c r="L102" s="1">
        <f>+(L101*(D102/D101))*(1-Fondo0!$J$5)</f>
        <v>202.15796585985851</v>
      </c>
      <c r="M102" s="1">
        <f>+(M101*(E102/E101))*(1-Fondo0!$K$5)</f>
        <v>197.0229938879923</v>
      </c>
      <c r="O102" s="3">
        <v>41698</v>
      </c>
      <c r="P102" s="1">
        <f t="shared" si="8"/>
        <v>102.68493241228232</v>
      </c>
      <c r="Q102" s="1">
        <f t="shared" si="9"/>
        <v>101.14532829961584</v>
      </c>
      <c r="R102" s="1">
        <f t="shared" si="7"/>
        <v>100.58598938988933</v>
      </c>
      <c r="S102" s="1">
        <f t="shared" si="7"/>
        <v>100.84677594509436</v>
      </c>
    </row>
    <row r="103" spans="1:19" x14ac:dyDescent="0.35">
      <c r="A103" s="3">
        <v>41729</v>
      </c>
      <c r="B103" s="18">
        <v>3.7081037735849054</v>
      </c>
      <c r="C103" s="18">
        <v>6.2630403702385182</v>
      </c>
      <c r="D103" s="18">
        <v>6.5558988964044147</v>
      </c>
      <c r="E103" s="18">
        <v>6.0978026699893189</v>
      </c>
      <c r="I103" s="3">
        <v>41729</v>
      </c>
      <c r="J103" s="1">
        <f>+(J102*(B103/B102))*(1-Fondo0!$H$4%)</f>
        <v>101.36899729427641</v>
      </c>
      <c r="K103" s="1">
        <f>+(K102*(C103/C102))*(1-Fondo0!$I$5)</f>
        <v>201.35740674918222</v>
      </c>
      <c r="L103" s="1">
        <f>+(L102*(D103/D102))*(1-Fondo0!$J$5)</f>
        <v>202.67042514547643</v>
      </c>
      <c r="M103" s="1">
        <f>+(M102*(E103/E102))*(1-Fondo0!$K$5)</f>
        <v>197.68653445012745</v>
      </c>
      <c r="O103" s="3">
        <v>41729</v>
      </c>
      <c r="P103" s="1">
        <f t="shared" si="8"/>
        <v>103.18685374746778</v>
      </c>
      <c r="Q103" s="1">
        <f t="shared" si="9"/>
        <v>101.48749598343595</v>
      </c>
      <c r="R103" s="1">
        <f t="shared" si="7"/>
        <v>100.84096932128442</v>
      </c>
      <c r="S103" s="1">
        <f t="shared" si="7"/>
        <v>101.18641105610159</v>
      </c>
    </row>
    <row r="104" spans="1:19" x14ac:dyDescent="0.35">
      <c r="A104" s="3">
        <v>41759</v>
      </c>
      <c r="B104" s="18">
        <v>3.752049911000356</v>
      </c>
      <c r="C104" s="18">
        <v>6.3267316126735489</v>
      </c>
      <c r="D104" s="18">
        <v>6.6157722677109287</v>
      </c>
      <c r="E104" s="18">
        <v>6.139079601281594</v>
      </c>
      <c r="I104" s="3">
        <v>41759</v>
      </c>
      <c r="J104" s="1">
        <f>+(J103*(B104/B103))*(1-Fondo0!$H$4%)</f>
        <v>102.56929110089889</v>
      </c>
      <c r="K104" s="1">
        <f>+(K103*(C104/C103))*(1-Fondo0!$I$5)</f>
        <v>203.27287358704368</v>
      </c>
      <c r="L104" s="1">
        <f>+(L103*(D104/D103))*(1-Fondo0!$J$5)</f>
        <v>204.30831994093873</v>
      </c>
      <c r="M104" s="1">
        <f>+(M103*(E104/E103))*(1-Fondo0!$K$5)</f>
        <v>198.91192327634553</v>
      </c>
      <c r="O104" s="3">
        <v>41759</v>
      </c>
      <c r="P104" s="1">
        <f t="shared" si="8"/>
        <v>104.40867249663025</v>
      </c>
      <c r="Q104" s="1">
        <f t="shared" si="9"/>
        <v>102.45292326099329</v>
      </c>
      <c r="R104" s="1">
        <f t="shared" si="7"/>
        <v>101.65592245863611</v>
      </c>
      <c r="S104" s="1">
        <f t="shared" si="7"/>
        <v>101.81362978811157</v>
      </c>
    </row>
    <row r="105" spans="1:19" x14ac:dyDescent="0.35">
      <c r="A105" s="3">
        <v>41789</v>
      </c>
      <c r="B105" s="18">
        <v>3.838458800144561</v>
      </c>
      <c r="C105" s="18">
        <v>6.4614925912540659</v>
      </c>
      <c r="D105" s="18">
        <v>6.752000542103362</v>
      </c>
      <c r="E105" s="18">
        <v>6.2551279725334297</v>
      </c>
      <c r="I105" s="3">
        <v>41789</v>
      </c>
      <c r="J105" s="1">
        <f>+(J104*(B105/B104))*(1-Fondo0!$H$4%)</f>
        <v>104.93034641452495</v>
      </c>
      <c r="K105" s="1">
        <f>+(K104*(C105/C104))*(1-Fondo0!$I$5)</f>
        <v>207.46769533386075</v>
      </c>
      <c r="L105" s="1">
        <f>+(L104*(D105/D104))*(1-Fondo0!$J$5)</f>
        <v>208.29811888944687</v>
      </c>
      <c r="M105" s="1">
        <f>+(M104*(E105/E104))*(1-Fondo0!$K$5)</f>
        <v>202.55715162253222</v>
      </c>
      <c r="O105" s="3">
        <v>41789</v>
      </c>
      <c r="P105" s="1">
        <f t="shared" si="8"/>
        <v>106.81206876017964</v>
      </c>
      <c r="Q105" s="1">
        <f t="shared" si="9"/>
        <v>104.56718348143615</v>
      </c>
      <c r="R105" s="1">
        <f t="shared" si="7"/>
        <v>103.64109218962082</v>
      </c>
      <c r="S105" s="1">
        <f t="shared" si="7"/>
        <v>103.67945021364821</v>
      </c>
    </row>
    <row r="106" spans="1:19" x14ac:dyDescent="0.35">
      <c r="A106" s="3">
        <v>41820</v>
      </c>
      <c r="B106" s="18">
        <v>3.8537159513590846</v>
      </c>
      <c r="C106" s="18">
        <v>6.4827857653791128</v>
      </c>
      <c r="D106" s="18">
        <v>6.767602539341917</v>
      </c>
      <c r="E106" s="18">
        <v>6.2787929899856936</v>
      </c>
      <c r="I106" s="3">
        <v>41820</v>
      </c>
      <c r="J106" s="1">
        <f>+(J105*(B106/B105))*(1-Fondo0!$H$4%)</f>
        <v>105.34632742139466</v>
      </c>
      <c r="K106" s="1">
        <f>+(K105*(C106/C105))*(1-Fondo0!$I$5)</f>
        <v>208.01608506079566</v>
      </c>
      <c r="L106" s="1">
        <f>+(L105*(D106/D105))*(1-Fondo0!$J$5)</f>
        <v>208.56195938624984</v>
      </c>
      <c r="M106" s="1">
        <f>+(M105*(E106/E105))*(1-Fondo0!$K$5)</f>
        <v>203.20826918655763</v>
      </c>
      <c r="O106" s="3">
        <v>41820</v>
      </c>
      <c r="P106" s="1">
        <f t="shared" si="8"/>
        <v>107.23550957998948</v>
      </c>
      <c r="Q106" s="1">
        <f t="shared" si="9"/>
        <v>104.84358106277264</v>
      </c>
      <c r="R106" s="1">
        <f t="shared" si="7"/>
        <v>103.77236902206799</v>
      </c>
      <c r="S106" s="1">
        <f t="shared" si="7"/>
        <v>104.01272657798219</v>
      </c>
    </row>
    <row r="107" spans="1:19" x14ac:dyDescent="0.35">
      <c r="A107" s="3">
        <v>41851</v>
      </c>
      <c r="B107" s="18">
        <v>3.8757741866285302</v>
      </c>
      <c r="C107" s="18">
        <v>6.5001724347515193</v>
      </c>
      <c r="D107" s="18">
        <v>6.7841558813013938</v>
      </c>
      <c r="E107" s="18">
        <v>6.3007470146585627</v>
      </c>
      <c r="I107" s="3">
        <v>41851</v>
      </c>
      <c r="J107" s="1">
        <f>+(J106*(B107/B106))*(1-Fondo0!$H$4%)</f>
        <v>105.94821427401637</v>
      </c>
      <c r="K107" s="1">
        <f>+(K106*(C107/C106))*(1-Fondo0!$I$5)</f>
        <v>208.43840591479523</v>
      </c>
      <c r="L107" s="1">
        <f>+(L106*(D107/D106))*(1-Fondo0!$J$5)</f>
        <v>208.85431191583427</v>
      </c>
      <c r="M107" s="1">
        <f>+(M106*(E107/E106))*(1-Fondo0!$K$5)</f>
        <v>203.80324019781193</v>
      </c>
      <c r="O107" s="3">
        <v>41851</v>
      </c>
      <c r="P107" s="1">
        <f t="shared" si="8"/>
        <v>107.84819010649902</v>
      </c>
      <c r="Q107" s="1">
        <f t="shared" si="9"/>
        <v>105.05643782660349</v>
      </c>
      <c r="R107" s="1">
        <f t="shared" si="7"/>
        <v>103.91783233989378</v>
      </c>
      <c r="S107" s="1">
        <f t="shared" si="7"/>
        <v>104.31726417068519</v>
      </c>
    </row>
    <row r="108" spans="1:19" x14ac:dyDescent="0.35">
      <c r="A108" s="3">
        <v>41880</v>
      </c>
      <c r="B108" s="18">
        <v>3.8575099824253072</v>
      </c>
      <c r="C108" s="18">
        <v>6.4846994376098417</v>
      </c>
      <c r="D108" s="18">
        <v>6.7775943409490322</v>
      </c>
      <c r="E108" s="18">
        <v>6.2870912126537783</v>
      </c>
      <c r="I108" s="3">
        <v>41880</v>
      </c>
      <c r="J108" s="1">
        <f>+(J107*(B108/B107))*(1-Fondo0!$H$4%)</f>
        <v>105.44784532057669</v>
      </c>
      <c r="K108" s="1">
        <f>+(K107*(C108/C107))*(1-Fondo0!$I$5)</f>
        <v>207.80707710483264</v>
      </c>
      <c r="L108" s="1">
        <f>+(L107*(D108/D107))*(1-Fondo0!$J$5)</f>
        <v>208.43496479938551</v>
      </c>
      <c r="M108" s="1">
        <f>+(M107*(E108/E107))*(1-Fondo0!$K$5)</f>
        <v>203.24629299156896</v>
      </c>
      <c r="O108" s="3">
        <v>41880</v>
      </c>
      <c r="P108" s="1">
        <f t="shared" si="8"/>
        <v>107.33884800589141</v>
      </c>
      <c r="Q108" s="1">
        <f t="shared" si="9"/>
        <v>104.73823756220936</v>
      </c>
      <c r="R108" s="1">
        <f t="shared" si="7"/>
        <v>103.70918142462371</v>
      </c>
      <c r="S108" s="1">
        <f t="shared" si="7"/>
        <v>104.03218916998166</v>
      </c>
    </row>
    <row r="109" spans="1:19" x14ac:dyDescent="0.35">
      <c r="A109" s="3">
        <v>41912</v>
      </c>
      <c r="B109" s="18">
        <v>3.7971531120331949</v>
      </c>
      <c r="C109" s="18">
        <v>6.3560636237897654</v>
      </c>
      <c r="D109" s="18">
        <v>6.6569218879668055</v>
      </c>
      <c r="E109" s="18">
        <v>6.1687504495159065</v>
      </c>
      <c r="I109" s="3">
        <v>41912</v>
      </c>
      <c r="J109" s="1">
        <f>+(J108*(B109/B108))*(1-Fondo0!$H$4%)</f>
        <v>103.79686507365496</v>
      </c>
      <c r="K109" s="1">
        <f>+(K108*(C109/C108))*(1-Fondo0!$I$5)</f>
        <v>203.55245042572326</v>
      </c>
      <c r="L109" s="1">
        <f>+(L108*(D109/D108))*(1-Fondo0!$J$5)</f>
        <v>204.51060662730185</v>
      </c>
      <c r="M109" s="1">
        <f>+(M108*(E109/E108))*(1-Fondo0!$K$5)</f>
        <v>199.30762032805845</v>
      </c>
      <c r="O109" s="3">
        <v>41912</v>
      </c>
      <c r="P109" s="1">
        <f t="shared" si="8"/>
        <v>105.65826062882074</v>
      </c>
      <c r="Q109" s="1">
        <f t="shared" si="9"/>
        <v>102.59383465705581</v>
      </c>
      <c r="R109" s="1">
        <f t="shared" si="7"/>
        <v>101.75657249437272</v>
      </c>
      <c r="S109" s="1">
        <f t="shared" si="7"/>
        <v>102.01616844174157</v>
      </c>
    </row>
    <row r="110" spans="1:19" x14ac:dyDescent="0.35">
      <c r="A110" s="3">
        <v>41943</v>
      </c>
      <c r="B110" s="18">
        <v>3.819250222374273</v>
      </c>
      <c r="C110" s="18">
        <v>6.3866960656859391</v>
      </c>
      <c r="D110" s="18">
        <v>6.6964710229216555</v>
      </c>
      <c r="E110" s="18">
        <v>6.2069201505302773</v>
      </c>
      <c r="I110" s="3">
        <v>41943</v>
      </c>
      <c r="J110" s="1">
        <f>+(J109*(B110/B109))*(1-Fondo0!$H$4%)</f>
        <v>104.39981187971124</v>
      </c>
      <c r="K110" s="1">
        <f>+(K109*(C110/C109))*(1-Fondo0!$I$5)</f>
        <v>204.40050528597092</v>
      </c>
      <c r="L110" s="1">
        <f>+(L109*(D110/D109))*(1-Fondo0!$J$5)</f>
        <v>205.51131774712408</v>
      </c>
      <c r="M110" s="1">
        <f>+(M109*(E110/E109))*(1-Fondo0!$K$5)</f>
        <v>200.4272144273217</v>
      </c>
      <c r="O110" s="3">
        <v>41943</v>
      </c>
      <c r="P110" s="1">
        <f t="shared" si="8"/>
        <v>106.27202011697487</v>
      </c>
      <c r="Q110" s="1">
        <f t="shared" si="9"/>
        <v>103.02126847045571</v>
      </c>
      <c r="R110" s="1">
        <f t="shared" si="7"/>
        <v>102.25448766507917</v>
      </c>
      <c r="S110" s="1">
        <f t="shared" si="7"/>
        <v>102.58923584392529</v>
      </c>
    </row>
    <row r="111" spans="1:19" x14ac:dyDescent="0.35">
      <c r="A111" s="3">
        <v>41971</v>
      </c>
      <c r="B111" s="18">
        <v>3.8424291780821918</v>
      </c>
      <c r="C111" s="18">
        <v>6.4001202397260268</v>
      </c>
      <c r="D111" s="18">
        <v>6.725746952054795</v>
      </c>
      <c r="E111" s="18">
        <v>6.2273842123287668</v>
      </c>
      <c r="I111" s="3">
        <v>41971</v>
      </c>
      <c r="J111" s="1">
        <f>+(J110*(B111/B110))*(1-Fondo0!$H$4%)</f>
        <v>105.03231822012366</v>
      </c>
      <c r="K111" s="1">
        <f>+(K110*(C111/C110))*(1-Fondo0!$I$5)</f>
        <v>204.69699440339349</v>
      </c>
      <c r="L111" s="1">
        <f>+(L110*(D111/D110))*(1-Fondo0!$J$5)</f>
        <v>206.19477105556822</v>
      </c>
      <c r="M111" s="1">
        <f>+(M110*(E111/E110))*(1-Fondo0!$K$5)</f>
        <v>200.97406810563703</v>
      </c>
      <c r="O111" s="3">
        <v>41971</v>
      </c>
      <c r="P111" s="1">
        <f t="shared" si="8"/>
        <v>106.9158692324299</v>
      </c>
      <c r="Q111" s="1">
        <f t="shared" si="9"/>
        <v>103.17070393746604</v>
      </c>
      <c r="R111" s="1">
        <f t="shared" si="9"/>
        <v>102.59454761245371</v>
      </c>
      <c r="S111" s="1">
        <f t="shared" si="9"/>
        <v>102.86914444384824</v>
      </c>
    </row>
    <row r="112" spans="1:19" x14ac:dyDescent="0.35">
      <c r="A112" s="3">
        <v>42004</v>
      </c>
      <c r="B112" s="18">
        <v>3.7737443961191035</v>
      </c>
      <c r="C112" s="18">
        <v>6.2676809969889602</v>
      </c>
      <c r="D112" s="18">
        <v>6.568489695550352</v>
      </c>
      <c r="E112" s="18">
        <v>6.1091098695215793</v>
      </c>
      <c r="I112" s="3">
        <v>42004</v>
      </c>
      <c r="J112" s="1">
        <f>+(J111*(B112/B111))*(1-Fondo0!$H$4%)</f>
        <v>103.15375381598105</v>
      </c>
      <c r="K112" s="1">
        <f>+(K111*(C112/C111))*(1-Fondo0!$I$5)</f>
        <v>200.33085002907919</v>
      </c>
      <c r="L112" s="1">
        <f>+(L111*(D112/D111))*(1-Fondo0!$J$5)</f>
        <v>201.16388819381396</v>
      </c>
      <c r="M112" s="1">
        <f>+(M111*(E112/E111))*(1-Fondo0!$K$5)</f>
        <v>197.0453216473085</v>
      </c>
      <c r="O112" s="3">
        <v>42004</v>
      </c>
      <c r="P112" s="1">
        <f t="shared" si="8"/>
        <v>105.00361641747178</v>
      </c>
      <c r="Q112" s="1">
        <f t="shared" si="9"/>
        <v>100.97009425141026</v>
      </c>
      <c r="R112" s="1">
        <f t="shared" si="9"/>
        <v>100.0913747693663</v>
      </c>
      <c r="S112" s="1">
        <f t="shared" si="9"/>
        <v>100.85820447176873</v>
      </c>
    </row>
    <row r="113" spans="1:19" x14ac:dyDescent="0.35">
      <c r="A113" s="3">
        <v>42034</v>
      </c>
      <c r="B113" s="18">
        <v>3.7853359058207983</v>
      </c>
      <c r="C113" s="18">
        <v>6.2856884565075211</v>
      </c>
      <c r="D113" s="18">
        <v>6.5422815238718117</v>
      </c>
      <c r="E113" s="18">
        <v>6.1114964682799222</v>
      </c>
      <c r="I113" s="3">
        <v>42034</v>
      </c>
      <c r="J113" s="1">
        <f>+(J112*(B113/B112))*(1-Fondo0!$H$4%)</f>
        <v>103.46952515618227</v>
      </c>
      <c r="K113" s="1">
        <f>+(K112*(C113/C112))*(1-Fondo0!$I$5)</f>
        <v>200.77582456129866</v>
      </c>
      <c r="L113" s="1">
        <f>+(L112*(D113/D112))*(1-Fondo0!$J$5)</f>
        <v>200.1525377773427</v>
      </c>
      <c r="M113" s="1">
        <f>+(M112*(E113/E112))*(1-Fondo0!$K$5)</f>
        <v>197.01059718432748</v>
      </c>
      <c r="O113" s="3">
        <v>42034</v>
      </c>
      <c r="P113" s="1">
        <f t="shared" si="8"/>
        <v>105.32505050450722</v>
      </c>
      <c r="Q113" s="1">
        <f t="shared" si="9"/>
        <v>101.1943688474156</v>
      </c>
      <c r="R113" s="1">
        <f t="shared" si="9"/>
        <v>99.588165895909597</v>
      </c>
      <c r="S113" s="1">
        <f t="shared" si="9"/>
        <v>100.840430657307</v>
      </c>
    </row>
    <row r="114" spans="1:19" x14ac:dyDescent="0.35">
      <c r="A114" s="3">
        <v>42062</v>
      </c>
      <c r="B114" s="18">
        <v>3.7896328917609048</v>
      </c>
      <c r="C114" s="18">
        <v>6.2641340226171236</v>
      </c>
      <c r="D114" s="18">
        <v>6.5207596768982228</v>
      </c>
      <c r="E114" s="18">
        <v>6.091530500807754</v>
      </c>
      <c r="I114" s="3">
        <v>42062</v>
      </c>
      <c r="J114" s="1">
        <f>+(J113*(B114/B113))*(1-Fondo0!$H$4%)</f>
        <v>103.58590124824629</v>
      </c>
      <c r="K114" s="1">
        <f>+(K113*(C114/C113))*(1-Fondo0!$I$5)</f>
        <v>199.95728167443642</v>
      </c>
      <c r="L114" s="1">
        <f>+(L113*(D114/D113))*(1-Fondo0!$J$5)</f>
        <v>199.28629868712008</v>
      </c>
      <c r="M114" s="1">
        <f>+(M113*(E114/E113))*(1-Fondo0!$K$5)</f>
        <v>196.25569834179672</v>
      </c>
      <c r="O114" s="3">
        <v>42062</v>
      </c>
      <c r="P114" s="1">
        <f t="shared" si="8"/>
        <v>105.44351357617646</v>
      </c>
      <c r="Q114" s="1">
        <f t="shared" si="9"/>
        <v>100.78180956149781</v>
      </c>
      <c r="R114" s="1">
        <f t="shared" si="9"/>
        <v>99.157158809111721</v>
      </c>
      <c r="S114" s="1">
        <f t="shared" si="9"/>
        <v>100.45403355242293</v>
      </c>
    </row>
    <row r="115" spans="1:19" x14ac:dyDescent="0.35">
      <c r="A115" s="3">
        <v>42094</v>
      </c>
      <c r="B115" s="18">
        <v>3.7897749434937031</v>
      </c>
      <c r="C115" s="18">
        <v>6.2329877946399739</v>
      </c>
      <c r="D115" s="18">
        <v>6.4835901517597669</v>
      </c>
      <c r="E115" s="18">
        <v>6.0458333225702292</v>
      </c>
      <c r="I115" s="3">
        <v>42094</v>
      </c>
      <c r="J115" s="1">
        <f>+(J114*(B115/B114))*(1-Fondo0!$H$4%)</f>
        <v>103.58870503290036</v>
      </c>
      <c r="K115" s="1">
        <f>+(K114*(C115/C114))*(1-Fondo0!$I$5)</f>
        <v>198.83373763821467</v>
      </c>
      <c r="L115" s="1">
        <f>+(L114*(D115/D114))*(1-Fondo0!$J$5)</f>
        <v>197.94392366980807</v>
      </c>
      <c r="M115" s="1">
        <f>+(M114*(E115/E114))*(1-Fondo0!$K$5)</f>
        <v>194.67305861016416</v>
      </c>
      <c r="O115" s="3">
        <v>42094</v>
      </c>
      <c r="P115" s="1">
        <f t="shared" si="8"/>
        <v>105.44636764127291</v>
      </c>
      <c r="Q115" s="1">
        <f t="shared" si="9"/>
        <v>100.21552460230929</v>
      </c>
      <c r="R115" s="1">
        <f t="shared" si="9"/>
        <v>98.489244890042116</v>
      </c>
      <c r="S115" s="1">
        <f t="shared" si="9"/>
        <v>99.643954935363197</v>
      </c>
    </row>
    <row r="116" spans="1:19" x14ac:dyDescent="0.35">
      <c r="A116" s="3">
        <v>42124</v>
      </c>
      <c r="B116" s="18">
        <v>3.7967629677006718</v>
      </c>
      <c r="C116" s="18">
        <v>6.2519694915254238</v>
      </c>
      <c r="D116" s="18">
        <v>6.4872866325551648</v>
      </c>
      <c r="E116" s="18">
        <v>6.0504649504317243</v>
      </c>
      <c r="I116" s="3">
        <v>42124</v>
      </c>
      <c r="J116" s="1">
        <f>+(J115*(B116/B115))*(1-Fondo0!$H$4%)</f>
        <v>103.77863279793817</v>
      </c>
      <c r="K116" s="1">
        <f>+(K115*(C116/C115))*(1-Fondo0!$I$5)</f>
        <v>199.3096225967831</v>
      </c>
      <c r="L116" s="1">
        <f>+(L115*(D116/D115))*(1-Fondo0!$J$5)</f>
        <v>197.85046803789601</v>
      </c>
      <c r="M116" s="1">
        <f>+(M115*(E116/E115))*(1-Fondo0!$K$5)</f>
        <v>194.71179565811568</v>
      </c>
      <c r="O116" s="3">
        <v>42124</v>
      </c>
      <c r="P116" s="1">
        <f t="shared" si="8"/>
        <v>105.63970139258394</v>
      </c>
      <c r="Q116" s="1">
        <f t="shared" si="9"/>
        <v>100.45537856944669</v>
      </c>
      <c r="R116" s="1">
        <f t="shared" si="9"/>
        <v>98.442744980132815</v>
      </c>
      <c r="S116" s="1">
        <f t="shared" si="9"/>
        <v>99.66378260277628</v>
      </c>
    </row>
    <row r="117" spans="1:19" x14ac:dyDescent="0.35">
      <c r="A117" s="3">
        <v>42153</v>
      </c>
      <c r="B117" s="18">
        <v>3.7714772957568083</v>
      </c>
      <c r="C117" s="18">
        <v>6.2079384737175429</v>
      </c>
      <c r="D117" s="18">
        <v>6.4378076947435092</v>
      </c>
      <c r="E117" s="18">
        <v>6.0125877454084868</v>
      </c>
      <c r="I117" s="3">
        <v>42153</v>
      </c>
      <c r="J117" s="1">
        <f>+(J116*(B117/B116))*(1-Fondo0!$H$4%)</f>
        <v>103.08641430643398</v>
      </c>
      <c r="K117" s="1">
        <f>+(K116*(C117/C116))*(1-Fondo0!$I$5)</f>
        <v>197.77729717946903</v>
      </c>
      <c r="L117" s="1">
        <f>+(L116*(D117/D116))*(1-Fondo0!$J$5)</f>
        <v>196.13692789361698</v>
      </c>
      <c r="M117" s="1">
        <f>+(M116*(E117/E116))*(1-Fondo0!$K$5)</f>
        <v>193.38321220779105</v>
      </c>
      <c r="O117" s="3">
        <v>42153</v>
      </c>
      <c r="P117" s="1">
        <f t="shared" si="8"/>
        <v>104.93506930436492</v>
      </c>
      <c r="Q117" s="1">
        <f t="shared" si="9"/>
        <v>99.683060966902829</v>
      </c>
      <c r="R117" s="1">
        <f t="shared" si="9"/>
        <v>97.590153641283067</v>
      </c>
      <c r="S117" s="1">
        <f t="shared" si="9"/>
        <v>98.983743410927346</v>
      </c>
    </row>
    <row r="118" spans="1:19" x14ac:dyDescent="0.35">
      <c r="A118" s="3">
        <v>42185</v>
      </c>
      <c r="B118" s="18">
        <v>3.7245363950927968</v>
      </c>
      <c r="C118" s="18">
        <v>6.1403997168921043</v>
      </c>
      <c r="D118" s="18">
        <v>6.3453536646744269</v>
      </c>
      <c r="E118" s="18">
        <v>5.9486395092796478</v>
      </c>
      <c r="I118" s="3">
        <v>42185</v>
      </c>
      <c r="J118" s="1">
        <f>+(J117*(B118/B117))*(1-Fondo0!$H$4%)</f>
        <v>101.80231043312475</v>
      </c>
      <c r="K118" s="1">
        <f>+(K117*(C118/C117))*(1-Fondo0!$I$5)</f>
        <v>195.49843867943136</v>
      </c>
      <c r="L118" s="1">
        <f>+(L117*(D118/D117))*(1-Fondo0!$J$5)</f>
        <v>193.11880975228488</v>
      </c>
      <c r="M118" s="1">
        <f>+(M117*(E118/E117))*(1-Fondo0!$K$5)</f>
        <v>191.21802302277132</v>
      </c>
      <c r="O118" s="3">
        <v>42185</v>
      </c>
      <c r="P118" s="1">
        <f t="shared" si="8"/>
        <v>103.62793751744333</v>
      </c>
      <c r="Q118" s="1">
        <f t="shared" si="9"/>
        <v>98.534478222402754</v>
      </c>
      <c r="R118" s="1">
        <f t="shared" si="9"/>
        <v>96.088454719599639</v>
      </c>
      <c r="S118" s="1">
        <f t="shared" si="9"/>
        <v>97.875485210645621</v>
      </c>
    </row>
    <row r="119" spans="1:19" x14ac:dyDescent="0.35">
      <c r="A119" s="3">
        <v>42216</v>
      </c>
      <c r="B119" s="18">
        <v>3.7272073934837087</v>
      </c>
      <c r="C119" s="18">
        <v>6.1321395363408513</v>
      </c>
      <c r="D119" s="18">
        <v>6.3224108082706767</v>
      </c>
      <c r="E119" s="18">
        <v>5.9371959899749376</v>
      </c>
      <c r="I119" s="3">
        <v>42216</v>
      </c>
      <c r="J119" s="1">
        <f>+(J118*(B119/B118))*(1-Fondo0!$H$4%)</f>
        <v>101.87425531334341</v>
      </c>
      <c r="K119" s="1">
        <f>+(K118*(C119/C118))*(1-Fondo0!$I$5)</f>
        <v>195.10854748021163</v>
      </c>
      <c r="L119" s="1">
        <f>+(L118*(D119/D118))*(1-Fondo0!$J$5)</f>
        <v>192.22011317977271</v>
      </c>
      <c r="M119" s="1">
        <f>+(M118*(E119/E118))*(1-Fondo0!$K$5)</f>
        <v>190.74202457553474</v>
      </c>
      <c r="O119" s="3">
        <v>42216</v>
      </c>
      <c r="P119" s="1">
        <f t="shared" si="8"/>
        <v>103.70117258961685</v>
      </c>
      <c r="Q119" s="1">
        <f t="shared" si="9"/>
        <v>98.337966546206616</v>
      </c>
      <c r="R119" s="1">
        <f t="shared" si="9"/>
        <v>95.641298044259415</v>
      </c>
      <c r="S119" s="1">
        <f t="shared" si="9"/>
        <v>97.631844060892462</v>
      </c>
    </row>
    <row r="120" spans="1:19" x14ac:dyDescent="0.35">
      <c r="A120" s="3">
        <v>42247</v>
      </c>
      <c r="B120" s="18">
        <v>3.6293162187210379</v>
      </c>
      <c r="C120" s="18">
        <v>5.9455822675316643</v>
      </c>
      <c r="D120" s="18">
        <v>6.1219621563175783</v>
      </c>
      <c r="E120" s="18">
        <v>5.7834977448254561</v>
      </c>
      <c r="I120" s="3">
        <v>42247</v>
      </c>
      <c r="J120" s="1">
        <f>+(J119*(B120/B119))*(1-Fondo0!$H$4%)</f>
        <v>99.197602025202173</v>
      </c>
      <c r="K120" s="1">
        <f>+(K119*(C120/C119))*(1-Fondo0!$I$5)</f>
        <v>189.04982367473571</v>
      </c>
      <c r="L120" s="1">
        <f>+(L119*(D120/D119))*(1-Fondo0!$J$5)</f>
        <v>185.93199621403755</v>
      </c>
      <c r="M120" s="1">
        <f>+(M119*(E120/E119))*(1-Fondo0!$K$5)</f>
        <v>185.69893078572284</v>
      </c>
      <c r="O120" s="3">
        <v>42247</v>
      </c>
      <c r="P120" s="1">
        <f t="shared" si="8"/>
        <v>100.97651871369553</v>
      </c>
      <c r="Q120" s="1">
        <f t="shared" si="9"/>
        <v>95.284268558136546</v>
      </c>
      <c r="R120" s="1">
        <f t="shared" si="9"/>
        <v>92.512574109451506</v>
      </c>
      <c r="S120" s="1">
        <f t="shared" si="9"/>
        <v>95.050522259537715</v>
      </c>
    </row>
    <row r="121" spans="1:19" x14ac:dyDescent="0.35">
      <c r="A121" s="3">
        <v>42277</v>
      </c>
      <c r="B121" s="18">
        <v>3.6018050884269313</v>
      </c>
      <c r="C121" s="18">
        <v>5.9036248215947884</v>
      </c>
      <c r="D121" s="18">
        <v>6.0735183059261555</v>
      </c>
      <c r="E121" s="18">
        <v>5.7421799255352166</v>
      </c>
      <c r="I121" s="3">
        <v>42277</v>
      </c>
      <c r="J121" s="1">
        <f>+(J120*(B121/B120))*(1-Fondo0!$H$4%)</f>
        <v>98.444633762097737</v>
      </c>
      <c r="K121" s="1">
        <f>+(K120*(C121/C120))*(1-Fondo0!$I$5)</f>
        <v>187.59370064638179</v>
      </c>
      <c r="L121" s="1">
        <f>+(L120*(D121/D120))*(1-Fondo0!$J$5)</f>
        <v>184.26854657357597</v>
      </c>
      <c r="M121" s="1">
        <f>+(M120*(E121/E120))*(1-Fondo0!$K$5)</f>
        <v>184.26780357789323</v>
      </c>
      <c r="O121" s="3">
        <v>42277</v>
      </c>
      <c r="P121" s="1">
        <f t="shared" si="8"/>
        <v>100.21004742449171</v>
      </c>
      <c r="Q121" s="1">
        <f t="shared" si="9"/>
        <v>94.550358232327</v>
      </c>
      <c r="R121" s="1">
        <f t="shared" si="9"/>
        <v>91.684905869051448</v>
      </c>
      <c r="S121" s="1">
        <f t="shared" si="9"/>
        <v>94.317995755758318</v>
      </c>
    </row>
    <row r="122" spans="1:19" x14ac:dyDescent="0.35">
      <c r="A122" s="3">
        <v>42307</v>
      </c>
      <c r="B122" s="18">
        <v>3.6511564344386982</v>
      </c>
      <c r="C122" s="18">
        <v>5.9686085184058415</v>
      </c>
      <c r="D122" s="18">
        <v>6.1530716763005779</v>
      </c>
      <c r="E122" s="18">
        <v>5.7891312138728317</v>
      </c>
      <c r="I122" s="3">
        <v>42307</v>
      </c>
      <c r="J122" s="1">
        <f>+(J121*(B122/B121))*(1-Fondo0!$H$4%)</f>
        <v>99.792466565848756</v>
      </c>
      <c r="K122" s="1">
        <f>+(K121*(C122/C121))*(1-Fondo0!$I$5)</f>
        <v>189.53534579306324</v>
      </c>
      <c r="L122" s="1">
        <f>+(L121*(D122/D121))*(1-Fondo0!$J$5)</f>
        <v>186.48770905590024</v>
      </c>
      <c r="M122" s="1">
        <f>+(M121*(E122/E121))*(1-Fondo0!$K$5)</f>
        <v>185.6692084337524</v>
      </c>
      <c r="O122" s="3">
        <v>42307</v>
      </c>
      <c r="P122" s="1">
        <f t="shared" si="8"/>
        <v>101.58205099667805</v>
      </c>
      <c r="Q122" s="1">
        <f t="shared" si="9"/>
        <v>95.528979814748084</v>
      </c>
      <c r="R122" s="1">
        <f t="shared" si="9"/>
        <v>92.789075338466517</v>
      </c>
      <c r="S122" s="1">
        <f t="shared" si="9"/>
        <v>95.035308789726017</v>
      </c>
    </row>
    <row r="123" spans="1:19" x14ac:dyDescent="0.35">
      <c r="A123" s="3">
        <v>42338</v>
      </c>
      <c r="B123" s="18">
        <v>3.6176080864928912</v>
      </c>
      <c r="C123" s="18">
        <v>5.915950622037915</v>
      </c>
      <c r="D123" s="18">
        <v>6.0914286137440756</v>
      </c>
      <c r="E123" s="18">
        <v>5.7521347156398113</v>
      </c>
      <c r="I123" s="3">
        <v>42338</v>
      </c>
      <c r="J123" s="1">
        <f>+(J122*(B123/B122))*(1-Fondo0!$H$4%)</f>
        <v>98.874501813559419</v>
      </c>
      <c r="K123" s="1">
        <f>+(K122*(C123/C122))*(1-Fondo0!$I$5)</f>
        <v>187.74106397691585</v>
      </c>
      <c r="L123" s="1">
        <f>+(L122*(D123/D122))*(1-Fondo0!$J$5)</f>
        <v>184.4271150783911</v>
      </c>
      <c r="M123" s="1">
        <f>+(M122*(E123/E122))*(1-Fondo0!$K$5)</f>
        <v>184.37811534304356</v>
      </c>
      <c r="O123" s="3">
        <v>42338</v>
      </c>
      <c r="P123" s="1">
        <f t="shared" si="8"/>
        <v>100.64762432611693</v>
      </c>
      <c r="Q123" s="1">
        <f t="shared" si="9"/>
        <v>94.624631812112966</v>
      </c>
      <c r="R123" s="1">
        <f t="shared" si="9"/>
        <v>91.763803427577358</v>
      </c>
      <c r="S123" s="1">
        <f t="shared" si="9"/>
        <v>94.374459144344044</v>
      </c>
    </row>
    <row r="124" spans="1:19" x14ac:dyDescent="0.35">
      <c r="A124" s="3">
        <v>42369</v>
      </c>
      <c r="B124" s="18">
        <v>3.5688067975388225</v>
      </c>
      <c r="C124" s="18">
        <v>5.8173662467037799</v>
      </c>
      <c r="D124" s="18">
        <v>5.9737164078523293</v>
      </c>
      <c r="E124" s="18">
        <v>5.6622845883387054</v>
      </c>
      <c r="I124" s="3">
        <v>42369</v>
      </c>
      <c r="J124" s="1">
        <f>+(J123*(B124/B123))*(1-Fondo0!$H$4%)</f>
        <v>97.53967540772824</v>
      </c>
      <c r="K124" s="1">
        <f>+(K123*(C124/C123))*(1-Fondo0!$I$5)</f>
        <v>184.49251783645386</v>
      </c>
      <c r="L124" s="1">
        <f>+(L123*(D124/D123))*(1-Fondo0!$J$5)</f>
        <v>180.67480275917126</v>
      </c>
      <c r="M124" s="1">
        <f>+(M123*(E124/E123))*(1-Fondo0!$K$5)</f>
        <v>181.39522312049974</v>
      </c>
      <c r="O124" s="3">
        <v>42369</v>
      </c>
      <c r="P124" s="1">
        <f t="shared" si="8"/>
        <v>99.288860396382987</v>
      </c>
      <c r="Q124" s="1">
        <f t="shared" si="9"/>
        <v>92.987310301547367</v>
      </c>
      <c r="R124" s="1">
        <f t="shared" si="9"/>
        <v>89.896797863274031</v>
      </c>
      <c r="S124" s="1">
        <f t="shared" si="9"/>
        <v>92.847657334570229</v>
      </c>
    </row>
    <row r="125" spans="1:19" x14ac:dyDescent="0.35">
      <c r="A125" s="3">
        <v>42398</v>
      </c>
      <c r="B125" s="18">
        <v>3.5197123019302796</v>
      </c>
      <c r="C125" s="18">
        <v>5.7380253529242289</v>
      </c>
      <c r="D125" s="18">
        <v>5.8655834629789689</v>
      </c>
      <c r="E125" s="18">
        <v>5.5751139152981848</v>
      </c>
      <c r="I125" s="3">
        <v>42398</v>
      </c>
      <c r="J125" s="1">
        <f>+(J124*(B125/B124))*(1-Fondo0!$H$4%)</f>
        <v>96.196863201777219</v>
      </c>
      <c r="K125" s="1">
        <f>+(K124*(C125/C124))*(1-Fondo0!$I$5)</f>
        <v>181.85800843908376</v>
      </c>
      <c r="L125" s="1">
        <f>+(L124*(D125/D124))*(1-Fondo0!$J$5)</f>
        <v>177.21953019347433</v>
      </c>
      <c r="M125" s="1">
        <f>+(M124*(E125/E124))*(1-Fondo0!$K$5)</f>
        <v>178.50144184159785</v>
      </c>
      <c r="O125" s="3">
        <v>42398</v>
      </c>
      <c r="P125" s="1">
        <f t="shared" si="8"/>
        <v>97.92196745668528</v>
      </c>
      <c r="Q125" s="1">
        <f t="shared" si="9"/>
        <v>91.659473564868648</v>
      </c>
      <c r="R125" s="1">
        <f t="shared" si="9"/>
        <v>88.177587798243493</v>
      </c>
      <c r="S125" s="1">
        <f t="shared" si="9"/>
        <v>91.366467213007923</v>
      </c>
    </row>
    <row r="126" spans="1:19" x14ac:dyDescent="0.35">
      <c r="A126" s="3">
        <v>42429</v>
      </c>
      <c r="B126" s="18">
        <v>3.5357404026084489</v>
      </c>
      <c r="C126" s="18">
        <v>5.7426805216898211</v>
      </c>
      <c r="D126" s="18">
        <v>5.8681713921179472</v>
      </c>
      <c r="E126" s="18">
        <v>5.5659346186560814</v>
      </c>
      <c r="I126" s="3">
        <v>42429</v>
      </c>
      <c r="J126" s="1">
        <f>+(J125*(B126/B125))*(1-Fondo0!$H$4%)</f>
        <v>96.6339188146693</v>
      </c>
      <c r="K126" s="1">
        <f>+(K125*(C126/C125))*(1-Fondo0!$I$5)</f>
        <v>181.88724334526418</v>
      </c>
      <c r="L126" s="1">
        <f>+(L125*(D126/D125))*(1-Fondo0!$J$5)</f>
        <v>177.11303534335727</v>
      </c>
      <c r="M126" s="1">
        <f>+(M125*(E126/E125))*(1-Fondo0!$K$5)</f>
        <v>178.106559054727</v>
      </c>
      <c r="O126" s="3">
        <v>42429</v>
      </c>
      <c r="P126" s="1">
        <f t="shared" si="8"/>
        <v>98.366860814721392</v>
      </c>
      <c r="Q126" s="1">
        <f t="shared" si="9"/>
        <v>91.674208445851974</v>
      </c>
      <c r="R126" s="1">
        <f t="shared" si="9"/>
        <v>88.124600077386731</v>
      </c>
      <c r="S126" s="1">
        <f t="shared" si="9"/>
        <v>91.164345343137356</v>
      </c>
    </row>
    <row r="127" spans="1:19" x14ac:dyDescent="0.35">
      <c r="A127" s="3">
        <v>42460</v>
      </c>
      <c r="B127" s="18">
        <v>3.7308016225961542</v>
      </c>
      <c r="C127" s="18">
        <v>6.0212074218750002</v>
      </c>
      <c r="D127" s="18">
        <v>6.2354637920673079</v>
      </c>
      <c r="E127" s="18">
        <v>5.8325966045673079</v>
      </c>
      <c r="I127" s="3">
        <v>42460</v>
      </c>
      <c r="J127" s="1">
        <f>+(J126*(B127/B126))*(1-Fondo0!$H$4%)</f>
        <v>101.96399752886897</v>
      </c>
      <c r="K127" s="1">
        <f>+(K126*(C127/C126))*(1-Fondo0!$I$5)</f>
        <v>190.58503218286478</v>
      </c>
      <c r="L127" s="1">
        <f>+(L126*(D127/D126))*(1-Fondo0!$J$5)</f>
        <v>188.00260718973041</v>
      </c>
      <c r="M127" s="1">
        <f>+(M126*(E127/E126))*(1-Fondo0!$K$5)</f>
        <v>186.53381973691788</v>
      </c>
      <c r="O127" s="3">
        <v>42460</v>
      </c>
      <c r="P127" s="1">
        <f t="shared" si="8"/>
        <v>103.79252415780417</v>
      </c>
      <c r="Q127" s="1">
        <f t="shared" si="9"/>
        <v>96.058039286603261</v>
      </c>
      <c r="R127" s="1">
        <f t="shared" si="9"/>
        <v>93.542830091429536</v>
      </c>
      <c r="S127" s="1">
        <f t="shared" si="9"/>
        <v>95.477862527486678</v>
      </c>
    </row>
    <row r="128" spans="1:19" x14ac:dyDescent="0.35">
      <c r="A128" s="3">
        <v>42489</v>
      </c>
      <c r="B128" s="18">
        <v>3.8715296273671349</v>
      </c>
      <c r="C128" s="18">
        <v>6.2516822846670737</v>
      </c>
      <c r="D128" s="18">
        <v>6.4628751374465487</v>
      </c>
      <c r="E128" s="18">
        <v>6.0317618204031769</v>
      </c>
      <c r="I128" s="3">
        <v>42489</v>
      </c>
      <c r="J128" s="1">
        <f>+(J127*(B128/B127))*(1-Fondo0!$H$4%)</f>
        <v>105.80903656700008</v>
      </c>
      <c r="K128" s="1">
        <f>+(K127*(C128/C127))*(1-Fondo0!$I$5)</f>
        <v>197.75146841800915</v>
      </c>
      <c r="L128" s="1">
        <f>+(L127*(D128/D127))*(1-Fondo0!$J$5)</f>
        <v>194.65620398480706</v>
      </c>
      <c r="M128" s="1">
        <f>+(M127*(E128/E127))*(1-Fondo0!$K$5)</f>
        <v>192.79406344194996</v>
      </c>
      <c r="O128" s="3">
        <v>42489</v>
      </c>
      <c r="P128" s="1">
        <f t="shared" si="8"/>
        <v>107.70651651711638</v>
      </c>
      <c r="Q128" s="1">
        <f t="shared" si="9"/>
        <v>99.670042839746543</v>
      </c>
      <c r="R128" s="1">
        <f t="shared" si="9"/>
        <v>96.85340266168447</v>
      </c>
      <c r="S128" s="1">
        <f t="shared" si="9"/>
        <v>98.682185950984987</v>
      </c>
    </row>
    <row r="129" spans="1:19" x14ac:dyDescent="0.35">
      <c r="A129" s="3">
        <v>42521</v>
      </c>
      <c r="B129" s="18">
        <v>3.8118776822762297</v>
      </c>
      <c r="C129" s="18">
        <v>6.1697162418494367</v>
      </c>
      <c r="D129" s="18">
        <v>6.3737744220509773</v>
      </c>
      <c r="E129" s="18">
        <v>5.9369604030823941</v>
      </c>
      <c r="I129" s="3">
        <v>42521</v>
      </c>
      <c r="J129" s="1">
        <f>+(J128*(B129/B128))*(1-Fondo0!$H$4%)</f>
        <v>104.17766168084448</v>
      </c>
      <c r="K129" s="1">
        <f>+(K128*(C129/C128))*(1-Fondo0!$I$5)</f>
        <v>195.03188825643304</v>
      </c>
      <c r="L129" s="1">
        <f>+(L128*(D129/D128))*(1-Fondo0!$J$5)</f>
        <v>191.77259615038949</v>
      </c>
      <c r="M129" s="1">
        <f>+(M128*(E129/E128))*(1-Fondo0!$K$5)</f>
        <v>189.65637933396897</v>
      </c>
      <c r="O129" s="3">
        <v>42521</v>
      </c>
      <c r="P129" s="1">
        <f t="shared" si="8"/>
        <v>106.04588608495037</v>
      </c>
      <c r="Q129" s="1">
        <f t="shared" si="9"/>
        <v>98.299329017093939</v>
      </c>
      <c r="R129" s="1">
        <f t="shared" si="9"/>
        <v>95.418630869221943</v>
      </c>
      <c r="S129" s="1">
        <f t="shared" si="9"/>
        <v>97.076153477415275</v>
      </c>
    </row>
    <row r="130" spans="1:19" x14ac:dyDescent="0.35">
      <c r="A130" s="3">
        <v>42551</v>
      </c>
      <c r="B130" s="18">
        <v>3.9187826549210212</v>
      </c>
      <c r="C130" s="18">
        <v>6.3029807715674364</v>
      </c>
      <c r="D130" s="18">
        <v>6.517165765492102</v>
      </c>
      <c r="E130" s="18">
        <v>6.046217253948968</v>
      </c>
      <c r="I130" s="3">
        <v>42551</v>
      </c>
      <c r="J130" s="1">
        <f>+(J129*(B130/B129))*(1-Fondo0!$H$4%)</f>
        <v>107.09823217129085</v>
      </c>
      <c r="K130" s="1">
        <f>+(K129*(C130/C129))*(1-Fondo0!$I$5)</f>
        <v>199.11502570133533</v>
      </c>
      <c r="L130" s="1">
        <f>+(L129*(D130/D129))*(1-Fondo0!$J$5)</f>
        <v>195.88266329259048</v>
      </c>
      <c r="M130" s="1">
        <f>+(M129*(E130/E129))*(1-Fondo0!$K$5)</f>
        <v>193.03714299786387</v>
      </c>
      <c r="O130" s="3">
        <v>42551</v>
      </c>
      <c r="P130" s="1">
        <f t="shared" si="8"/>
        <v>109.01883134534386</v>
      </c>
      <c r="Q130" s="1">
        <f t="shared" si="9"/>
        <v>100.3572984840702</v>
      </c>
      <c r="R130" s="1">
        <f t="shared" si="9"/>
        <v>97.463641404417743</v>
      </c>
      <c r="S130" s="1">
        <f t="shared" si="9"/>
        <v>98.806606908297297</v>
      </c>
    </row>
    <row r="131" spans="1:19" x14ac:dyDescent="0.35">
      <c r="A131" s="3">
        <v>42578</v>
      </c>
      <c r="B131" s="18">
        <v>3.9529205357142856</v>
      </c>
      <c r="C131" s="18">
        <v>6.3274970833333333</v>
      </c>
      <c r="D131" s="18">
        <v>6.5492956845238091</v>
      </c>
      <c r="E131" s="18">
        <v>6.0679564583333336</v>
      </c>
      <c r="I131" s="3">
        <v>42578</v>
      </c>
      <c r="J131" s="1">
        <f>+(J130*(B131/B130))*(1-Fondo0!$H$4%)</f>
        <v>108.03007685378864</v>
      </c>
      <c r="K131" s="1">
        <f>+(K130*(C131/C130))*(1-Fondo0!$I$5)</f>
        <v>199.75958283402599</v>
      </c>
      <c r="L131" s="1">
        <f>+(L130*(D131/D130))*(1-Fondo0!$J$5)</f>
        <v>196.64332320416159</v>
      </c>
      <c r="M131" s="1">
        <f>+(M130*(E131/E130))*(1-Fondo0!$K$5)</f>
        <v>193.62142799279204</v>
      </c>
      <c r="O131" s="3">
        <v>42578</v>
      </c>
      <c r="P131" s="1">
        <f t="shared" si="8"/>
        <v>109.96738685575419</v>
      </c>
      <c r="Q131" s="1">
        <f t="shared" si="9"/>
        <v>100.68216604405283</v>
      </c>
      <c r="R131" s="1">
        <f t="shared" si="9"/>
        <v>97.842116373084792</v>
      </c>
      <c r="S131" s="1">
        <f t="shared" si="9"/>
        <v>99.105674833359373</v>
      </c>
    </row>
    <row r="132" spans="1:19" x14ac:dyDescent="0.35">
      <c r="A132" s="3">
        <v>42613</v>
      </c>
      <c r="B132" s="18">
        <v>3.9706995581737852</v>
      </c>
      <c r="C132" s="18">
        <v>6.3493631222385858</v>
      </c>
      <c r="D132" s="18">
        <v>6.5807868630338726</v>
      </c>
      <c r="E132" s="18">
        <v>6.0838961119293078</v>
      </c>
      <c r="I132" s="3">
        <v>42613</v>
      </c>
      <c r="J132" s="1">
        <f>+(J131*(B132/B131))*(1-Fondo0!$H$4%)</f>
        <v>108.51483258422819</v>
      </c>
      <c r="K132" s="1">
        <f>+(K131*(C132/C131))*(1-Fondo0!$I$5)</f>
        <v>200.31960297780691</v>
      </c>
      <c r="L132" s="1">
        <f>+(L131*(D132/D131))*(1-Fondo0!$J$5)</f>
        <v>197.38302758422975</v>
      </c>
      <c r="M132" s="1">
        <f>+(M131*(E132/E131))*(1-Fondo0!$K$5)</f>
        <v>194.02003676180661</v>
      </c>
      <c r="O132" s="3">
        <v>42613</v>
      </c>
      <c r="P132" s="1">
        <f t="shared" si="8"/>
        <v>110.46083574047485</v>
      </c>
      <c r="Q132" s="1">
        <f t="shared" si="9"/>
        <v>100.96442554972576</v>
      </c>
      <c r="R132" s="1">
        <f t="shared" si="9"/>
        <v>98.210164679312655</v>
      </c>
      <c r="S132" s="1">
        <f t="shared" si="9"/>
        <v>99.309703857714865</v>
      </c>
    </row>
    <row r="133" spans="1:19" x14ac:dyDescent="0.35">
      <c r="A133" s="3">
        <v>42643</v>
      </c>
      <c r="B133" s="18">
        <v>3.98223978842198</v>
      </c>
      <c r="C133" s="18">
        <v>6.3683422568322063</v>
      </c>
      <c r="D133" s="18">
        <v>6.619338612988539</v>
      </c>
      <c r="E133" s="18">
        <v>6.110304114017044</v>
      </c>
      <c r="I133" s="3">
        <v>42643</v>
      </c>
      <c r="J133" s="1">
        <f>+(J132*(B133/B132))*(1-Fondo0!$H$4%)</f>
        <v>108.82908068061795</v>
      </c>
      <c r="K133" s="1">
        <f>+(K132*(C133/C132))*(1-Fondo0!$I$5)</f>
        <v>200.78778934300462</v>
      </c>
      <c r="L133" s="1">
        <f>+(L132*(D133/D132))*(1-Fondo0!$J$5)</f>
        <v>198.33253055093169</v>
      </c>
      <c r="M133" s="1">
        <f>+(M132*(E133/E132))*(1-Fondo0!$K$5)</f>
        <v>194.75178595305323</v>
      </c>
      <c r="O133" s="3">
        <v>42643</v>
      </c>
      <c r="P133" s="1">
        <f t="shared" si="8"/>
        <v>110.78071926727404</v>
      </c>
      <c r="Q133" s="1">
        <f t="shared" si="9"/>
        <v>101.20039929722584</v>
      </c>
      <c r="R133" s="1">
        <f t="shared" si="9"/>
        <v>98.682600652479096</v>
      </c>
      <c r="S133" s="1">
        <f t="shared" si="9"/>
        <v>99.684251748199188</v>
      </c>
    </row>
    <row r="134" spans="1:19" x14ac:dyDescent="0.35">
      <c r="A134" s="3">
        <v>42674</v>
      </c>
      <c r="B134" s="18">
        <v>4.0356172362555718</v>
      </c>
      <c r="C134" s="18">
        <v>6.4639396136701333</v>
      </c>
      <c r="D134" s="18">
        <v>6.7090430014858837</v>
      </c>
      <c r="E134" s="18">
        <v>6.1887392570579491</v>
      </c>
      <c r="I134" s="3">
        <v>42674</v>
      </c>
      <c r="J134" s="1">
        <f>+(J133*(B134/B133))*(1-Fondo0!$H$4%)</f>
        <v>110.28666333841385</v>
      </c>
      <c r="K134" s="1">
        <f>+(K133*(C134/C133))*(1-Fondo0!$I$5)</f>
        <v>203.66941208121011</v>
      </c>
      <c r="L134" s="1">
        <f>+(L133*(D134/D133))*(1-Fondo0!$J$5)</f>
        <v>200.81091023412986</v>
      </c>
      <c r="M134" s="1">
        <f>+(M133*(E134/E133))*(1-Fondo0!$K$5)</f>
        <v>197.13994842472613</v>
      </c>
      <c r="O134" s="3">
        <v>42674</v>
      </c>
      <c r="P134" s="1">
        <f t="shared" si="8"/>
        <v>112.26444084437722</v>
      </c>
      <c r="Q134" s="1">
        <f t="shared" si="9"/>
        <v>102.65278528486269</v>
      </c>
      <c r="R134" s="1">
        <f t="shared" si="9"/>
        <v>99.915746581000676</v>
      </c>
      <c r="S134" s="1">
        <f t="shared" si="9"/>
        <v>100.90663945507869</v>
      </c>
    </row>
    <row r="135" spans="1:19" x14ac:dyDescent="0.35">
      <c r="A135" s="3">
        <v>42704</v>
      </c>
      <c r="B135" s="18">
        <v>3.9303894520949312</v>
      </c>
      <c r="C135" s="18">
        <v>6.2625004980955179</v>
      </c>
      <c r="D135" s="18">
        <v>6.4812987108116031</v>
      </c>
      <c r="E135" s="18">
        <v>6.0200909170817463</v>
      </c>
      <c r="I135" s="3">
        <v>42704</v>
      </c>
      <c r="J135" s="1">
        <f>+(J134*(B135/B134))*(1-Fondo0!$H$4%)</f>
        <v>107.40984528714731</v>
      </c>
      <c r="K135" s="1">
        <f>+(K134*(C135/C134))*(1-Fondo0!$I$5)</f>
        <v>197.19409662231936</v>
      </c>
      <c r="L135" s="1">
        <f>+(L134*(D135/D134))*(1-Fondo0!$J$5)</f>
        <v>193.79213220478186</v>
      </c>
      <c r="M135" s="1">
        <f>+(M134*(E135/E134))*(1-Fondo0!$K$5)</f>
        <v>191.65905096404859</v>
      </c>
      <c r="O135" s="3">
        <v>42704</v>
      </c>
      <c r="P135" s="1">
        <f t="shared" si="8"/>
        <v>109.33603263834206</v>
      </c>
      <c r="Q135" s="1">
        <f t="shared" si="9"/>
        <v>99.389118145743026</v>
      </c>
      <c r="R135" s="1">
        <f t="shared" si="9"/>
        <v>96.423473944663414</v>
      </c>
      <c r="S135" s="1">
        <f t="shared" si="9"/>
        <v>98.101226608143605</v>
      </c>
    </row>
    <row r="136" spans="1:19" x14ac:dyDescent="0.35">
      <c r="A136" s="3">
        <v>42734</v>
      </c>
      <c r="B136" s="18">
        <v>3.9899149107142859</v>
      </c>
      <c r="C136" s="18">
        <v>6.3648943154761914</v>
      </c>
      <c r="D136" s="18">
        <v>6.5893715773809527</v>
      </c>
      <c r="E136" s="18">
        <v>6.1084625892857147</v>
      </c>
      <c r="I136" s="3">
        <v>42734</v>
      </c>
      <c r="J136" s="1">
        <f>+(J135*(B136/B135))*(1-Fondo0!$H$4%)</f>
        <v>109.0354236814343</v>
      </c>
      <c r="K136" s="1">
        <f>+(K135*(C136/C135))*(1-Fondo0!$I$5)</f>
        <v>200.28800912483666</v>
      </c>
      <c r="L136" s="1">
        <f>+(L135*(D136/D135))*(1-Fondo0!$J$5)</f>
        <v>196.81829975821387</v>
      </c>
      <c r="M136" s="1">
        <f>+(M135*(E136/E135))*(1-Fondo0!$K$5)</f>
        <v>194.36230088225258</v>
      </c>
      <c r="O136" s="3">
        <v>42734</v>
      </c>
      <c r="P136" s="1">
        <f t="shared" si="8"/>
        <v>110.99076262979484</v>
      </c>
      <c r="Q136" s="1">
        <f t="shared" si="9"/>
        <v>100.94850172016227</v>
      </c>
      <c r="R136" s="1">
        <f t="shared" si="9"/>
        <v>97.929177942657475</v>
      </c>
      <c r="S136" s="1">
        <f t="shared" si="9"/>
        <v>99.48489271454585</v>
      </c>
    </row>
    <row r="137" spans="1:19" x14ac:dyDescent="0.35">
      <c r="A137" s="3">
        <v>42766</v>
      </c>
      <c r="B137" s="18">
        <v>4.103304259202921</v>
      </c>
      <c r="C137" s="18">
        <v>6.5446010343778518</v>
      </c>
      <c r="D137" s="18">
        <v>6.7960677821721935</v>
      </c>
      <c r="E137" s="18">
        <v>6.2704565865530881</v>
      </c>
      <c r="I137" s="3">
        <v>42766</v>
      </c>
      <c r="J137" s="1">
        <f>+(J136*(B137/B136))*(1-Fondo0!$H$4%)</f>
        <v>112.13293213859025</v>
      </c>
      <c r="K137" s="1">
        <f>+(K136*(C137/C136))*(1-Fondo0!$I$5)</f>
        <v>205.80908707064407</v>
      </c>
      <c r="L137" s="1">
        <f>+(L136*(D137/D136))*(1-Fondo0!$J$5)</f>
        <v>202.78066987020983</v>
      </c>
      <c r="M137" s="1">
        <f>+(M136*(E137/E136))*(1-Fondo0!$K$5)</f>
        <v>199.40365229351588</v>
      </c>
      <c r="O137" s="3">
        <v>42766</v>
      </c>
      <c r="P137" s="1">
        <f t="shared" si="8"/>
        <v>114.14381889632006</v>
      </c>
      <c r="Q137" s="1">
        <f t="shared" si="9"/>
        <v>103.7312172154374</v>
      </c>
      <c r="R137" s="1">
        <f t="shared" si="9"/>
        <v>100.89582283479875</v>
      </c>
      <c r="S137" s="1">
        <f t="shared" si="9"/>
        <v>102.06532267451885</v>
      </c>
    </row>
    <row r="138" spans="1:19" x14ac:dyDescent="0.35">
      <c r="A138" s="3">
        <v>42794</v>
      </c>
      <c r="B138" s="18">
        <v>4.157488415568495</v>
      </c>
      <c r="C138" s="18">
        <v>6.596731657983451</v>
      </c>
      <c r="D138" s="18">
        <v>6.8404750536316277</v>
      </c>
      <c r="E138" s="18">
        <v>6.3162209929512718</v>
      </c>
      <c r="I138" s="3">
        <v>42794</v>
      </c>
      <c r="J138" s="1">
        <f>+(J137*(B138/B137))*(1-Fondo0!$H$4%)</f>
        <v>113.61246467753014</v>
      </c>
      <c r="K138" s="1">
        <f>+(K137*(C138/C137))*(1-Fondo0!$I$5)</f>
        <v>207.31360541222867</v>
      </c>
      <c r="L138" s="1">
        <f>+(L137*(D138/D137))*(1-Fondo0!$J$5)</f>
        <v>203.89308132307153</v>
      </c>
      <c r="M138" s="1">
        <f>+(M137*(E138/E137))*(1-Fondo0!$K$5)</f>
        <v>200.74516319123248</v>
      </c>
      <c r="O138" s="3">
        <v>42794</v>
      </c>
      <c r="P138" s="1">
        <f t="shared" si="8"/>
        <v>115.64988398313365</v>
      </c>
      <c r="Q138" s="1">
        <f t="shared" si="9"/>
        <v>104.48951958739219</v>
      </c>
      <c r="R138" s="1">
        <f t="shared" si="9"/>
        <v>101.44931577344607</v>
      </c>
      <c r="S138" s="1">
        <f t="shared" si="9"/>
        <v>102.75197881683104</v>
      </c>
    </row>
    <row r="139" spans="1:19" x14ac:dyDescent="0.35">
      <c r="A139" s="3">
        <v>42825</v>
      </c>
      <c r="B139" s="18">
        <v>4.2399075715604804</v>
      </c>
      <c r="C139" s="18">
        <v>6.7332349646044927</v>
      </c>
      <c r="D139" s="18">
        <v>6.9826901815943367</v>
      </c>
      <c r="E139" s="18">
        <v>6.4301362880886428</v>
      </c>
      <c r="I139" s="3">
        <v>42825</v>
      </c>
      <c r="J139" s="1">
        <f>+(J138*(B139/B138))*(1-Fondo0!$H$4%)</f>
        <v>115.86354146691443</v>
      </c>
      <c r="K139" s="1">
        <f>+(K138*(C139/C138))*(1-Fondo0!$I$5)</f>
        <v>211.46591367269272</v>
      </c>
      <c r="L139" s="1">
        <f>+(L138*(D139/D138))*(1-Fondo0!$J$5)</f>
        <v>207.91526347551883</v>
      </c>
      <c r="M139" s="1">
        <f>+(M138*(E139/E138))*(1-Fondo0!$K$5)</f>
        <v>204.24986648991151</v>
      </c>
      <c r="O139" s="3">
        <v>42825</v>
      </c>
      <c r="P139" s="1">
        <f t="shared" si="8"/>
        <v>117.94132947081268</v>
      </c>
      <c r="Q139" s="1">
        <f t="shared" si="9"/>
        <v>106.58235230067179</v>
      </c>
      <c r="R139" s="1">
        <f t="shared" si="9"/>
        <v>103.45059813493722</v>
      </c>
      <c r="S139" s="1">
        <f t="shared" si="9"/>
        <v>104.54587109986501</v>
      </c>
    </row>
    <row r="140" spans="1:19" x14ac:dyDescent="0.35">
      <c r="A140" s="3">
        <v>42853</v>
      </c>
      <c r="B140" s="18">
        <v>4.2848051139864447</v>
      </c>
      <c r="C140" s="18">
        <v>6.7940824399260631</v>
      </c>
      <c r="D140" s="18">
        <v>7.0481556685150952</v>
      </c>
      <c r="E140" s="18">
        <v>6.4881928219346889</v>
      </c>
      <c r="I140" s="3">
        <v>42853</v>
      </c>
      <c r="J140" s="1">
        <f>+(J139*(B140/B139))*(1-Fondo0!$H$4%)</f>
        <v>117.08923254594919</v>
      </c>
      <c r="K140" s="1">
        <f>+(K139*(C140/C139))*(1-Fondo0!$I$5)</f>
        <v>213.2382119918976</v>
      </c>
      <c r="L140" s="1">
        <f>+(L139*(D140/D139))*(1-Fondo0!$J$5)</f>
        <v>209.64594253668491</v>
      </c>
      <c r="M140" s="1">
        <f>+(M139*(E140/E139))*(1-Fondo0!$K$5)</f>
        <v>205.97721487403524</v>
      </c>
      <c r="O140" s="3">
        <v>42853</v>
      </c>
      <c r="P140" s="1">
        <f t="shared" si="8"/>
        <v>119.18900094323315</v>
      </c>
      <c r="Q140" s="1">
        <f t="shared" si="9"/>
        <v>107.4756202536893</v>
      </c>
      <c r="R140" s="1">
        <f t="shared" si="9"/>
        <v>104.31171713632466</v>
      </c>
      <c r="S140" s="1">
        <f t="shared" si="9"/>
        <v>105.4300192494555</v>
      </c>
    </row>
    <row r="141" spans="1:19" x14ac:dyDescent="0.35">
      <c r="A141" s="3">
        <v>42886</v>
      </c>
      <c r="B141" s="18">
        <v>4.3152952017114918</v>
      </c>
      <c r="C141" s="18">
        <v>6.8318036674816627</v>
      </c>
      <c r="D141" s="18">
        <v>7.0954246943765282</v>
      </c>
      <c r="E141" s="18">
        <v>6.5253053484107584</v>
      </c>
      <c r="I141" s="3">
        <v>42886</v>
      </c>
      <c r="J141" s="1">
        <f>+(J140*(B141/B140))*(1-Fondo0!$H$4%)</f>
        <v>117.92119516735984</v>
      </c>
      <c r="K141" s="1">
        <f>+(K140*(C141/C140))*(1-Fondo0!$I$5)</f>
        <v>214.28275128644819</v>
      </c>
      <c r="L141" s="1">
        <f>+(L140*(D141/D140))*(1-Fondo0!$J$5)</f>
        <v>210.8321042197382</v>
      </c>
      <c r="M141" s="1">
        <f>+(M140*(E141/E140))*(1-Fondo0!$K$5)</f>
        <v>207.03801849639663</v>
      </c>
      <c r="O141" s="3">
        <v>42886</v>
      </c>
      <c r="P141" s="1">
        <f t="shared" si="8"/>
        <v>120.03588320142146</v>
      </c>
      <c r="Q141" s="1">
        <f t="shared" si="9"/>
        <v>108.0020855035735</v>
      </c>
      <c r="R141" s="1">
        <f t="shared" si="9"/>
        <v>104.90190533869806</v>
      </c>
      <c r="S141" s="1">
        <f t="shared" si="9"/>
        <v>105.97299457997374</v>
      </c>
    </row>
    <row r="142" spans="1:19" x14ac:dyDescent="0.35">
      <c r="A142" s="3">
        <v>42914</v>
      </c>
      <c r="B142" s="18">
        <v>4.3581722887864824</v>
      </c>
      <c r="C142" s="18">
        <v>6.900644546850998</v>
      </c>
      <c r="D142" s="18">
        <v>7.1730169892473121</v>
      </c>
      <c r="E142" s="18">
        <v>6.6041195698924726</v>
      </c>
      <c r="I142" s="3">
        <v>42914</v>
      </c>
      <c r="J142" s="1">
        <f>+(J141*(B142/B141))*(1-Fondo0!$H$4%)</f>
        <v>119.09162819095047</v>
      </c>
      <c r="K142" s="1">
        <f>+(K141*(C142/C141))*(1-Fondo0!$I$5)</f>
        <v>216.30129072185852</v>
      </c>
      <c r="L142" s="1">
        <f>+(L141*(D142/D141))*(1-Fondo0!$J$5)</f>
        <v>212.91564855651652</v>
      </c>
      <c r="M142" s="1">
        <f>+(M141*(E142/E141))*(1-Fondo0!$K$5)</f>
        <v>209.41993534343268</v>
      </c>
      <c r="O142" s="3">
        <v>42914</v>
      </c>
      <c r="P142" s="1">
        <f t="shared" si="8"/>
        <v>121.22730567229631</v>
      </c>
      <c r="Q142" s="1">
        <f t="shared" si="9"/>
        <v>109.01946309176815</v>
      </c>
      <c r="R142" s="1">
        <f t="shared" si="9"/>
        <v>105.93859646121275</v>
      </c>
      <c r="S142" s="1">
        <f t="shared" si="9"/>
        <v>107.1921854462411</v>
      </c>
    </row>
    <row r="143" spans="1:19" x14ac:dyDescent="0.35">
      <c r="A143" s="3">
        <v>42947</v>
      </c>
      <c r="B143" s="18">
        <v>4.4182446946329428</v>
      </c>
      <c r="C143" s="18">
        <v>6.9954195249845776</v>
      </c>
      <c r="D143" s="18">
        <v>7.2748549043800121</v>
      </c>
      <c r="E143" s="18">
        <v>6.6853767427513873</v>
      </c>
      <c r="I143" s="3">
        <v>42947</v>
      </c>
      <c r="J143" s="1">
        <f>+(J142*(B143/B142))*(1-Fondo0!$H$4%)</f>
        <v>120.73191204124034</v>
      </c>
      <c r="K143" s="1">
        <f>+(K142*(C143/C142))*(1-Fondo0!$I$5)</f>
        <v>219.12949366563691</v>
      </c>
      <c r="L143" s="1">
        <f>+(L142*(D143/D142))*(1-Fondo0!$J$5)</f>
        <v>215.71355305881053</v>
      </c>
      <c r="M143" s="1">
        <f>+(M142*(E143/E142))*(1-Fondo0!$K$5)</f>
        <v>211.8765095146986</v>
      </c>
      <c r="O143" s="3">
        <v>42947</v>
      </c>
      <c r="P143" s="1">
        <f t="shared" si="8"/>
        <v>122.89700483359748</v>
      </c>
      <c r="Q143" s="1">
        <f t="shared" si="9"/>
        <v>110.4449246108201</v>
      </c>
      <c r="R143" s="1">
        <f t="shared" si="9"/>
        <v>107.33072558847537</v>
      </c>
      <c r="S143" s="1">
        <f t="shared" si="9"/>
        <v>108.4495898747973</v>
      </c>
    </row>
    <row r="144" spans="1:19" x14ac:dyDescent="0.35">
      <c r="A144" s="3">
        <v>42978</v>
      </c>
      <c r="B144" s="18">
        <v>4.4556778840222089</v>
      </c>
      <c r="C144" s="18">
        <v>7.0601912399753228</v>
      </c>
      <c r="D144" s="18">
        <v>7.3387804441702658</v>
      </c>
      <c r="E144" s="18">
        <v>6.7481377236273907</v>
      </c>
      <c r="I144" s="3">
        <v>42978</v>
      </c>
      <c r="J144" s="1">
        <f>+(J143*(B144/B143))*(1-Fondo0!$H$4%)</f>
        <v>121.75353426294177</v>
      </c>
      <c r="K144" s="1">
        <f>+(K143*(C144/C143))*(1-Fondo0!$I$5)</f>
        <v>221.01469591507129</v>
      </c>
      <c r="L144" s="1">
        <f>+(L143*(D144/D143))*(1-Fondo0!$J$5)</f>
        <v>217.3823931443753</v>
      </c>
      <c r="M144" s="1">
        <f>+(M143*(E144/E143))*(1-Fondo0!$K$5)</f>
        <v>213.74437335909928</v>
      </c>
      <c r="O144" s="3">
        <v>42978</v>
      </c>
      <c r="P144" s="1">
        <f t="shared" si="8"/>
        <v>123.93694786933492</v>
      </c>
      <c r="Q144" s="1">
        <f t="shared" si="9"/>
        <v>111.3950980303445</v>
      </c>
      <c r="R144" s="1">
        <f t="shared" si="9"/>
        <v>108.16107590599096</v>
      </c>
      <c r="S144" s="1">
        <f t="shared" si="9"/>
        <v>109.40566125963934</v>
      </c>
    </row>
    <row r="145" spans="1:19" x14ac:dyDescent="0.35">
      <c r="A145" s="3">
        <v>43007</v>
      </c>
      <c r="B145" s="18">
        <v>4.4877211509029689</v>
      </c>
      <c r="C145" s="18">
        <v>7.1056817875726965</v>
      </c>
      <c r="D145" s="18">
        <v>7.3777960820324457</v>
      </c>
      <c r="E145" s="18">
        <v>6.7836318640955007</v>
      </c>
      <c r="I145" s="3">
        <v>43007</v>
      </c>
      <c r="J145" s="1">
        <f>+(J144*(B145/B144))*(1-Fondo0!$H$4%)</f>
        <v>122.6278545054263</v>
      </c>
      <c r="K145" s="1">
        <f>+(K144*(C145/C144))*(1-Fondo0!$I$5)</f>
        <v>222.29416274146391</v>
      </c>
      <c r="L145" s="1">
        <f>+(L144*(D145/D144))*(1-Fondo0!$J$5)</f>
        <v>218.31043353040656</v>
      </c>
      <c r="M145" s="1">
        <f>+(M144*(E145/E144))*(1-Fondo0!$K$5)</f>
        <v>214.74687616934651</v>
      </c>
      <c r="O145" s="3">
        <v>43007</v>
      </c>
      <c r="P145" s="1">
        <f t="shared" si="8"/>
        <v>124.82694735041686</v>
      </c>
      <c r="Q145" s="1">
        <f t="shared" si="9"/>
        <v>112.03997067993222</v>
      </c>
      <c r="R145" s="1">
        <f t="shared" si="9"/>
        <v>108.62283292865233</v>
      </c>
      <c r="S145" s="1">
        <f t="shared" si="9"/>
        <v>109.9187951547968</v>
      </c>
    </row>
    <row r="146" spans="1:19" x14ac:dyDescent="0.35">
      <c r="A146" s="3">
        <v>43039</v>
      </c>
      <c r="B146" s="18">
        <v>4.5361918461538462</v>
      </c>
      <c r="C146" s="18">
        <v>7.1594050461538457</v>
      </c>
      <c r="D146" s="18">
        <v>7.4218041846153842</v>
      </c>
      <c r="E146" s="18">
        <v>6.8284936000000007</v>
      </c>
      <c r="I146" s="3">
        <v>43039</v>
      </c>
      <c r="J146" s="1">
        <f>+(J145*(B146/B145))*(1-Fondo0!$H$4%)</f>
        <v>123.9510345235569</v>
      </c>
      <c r="K146" s="1">
        <f>+(K145*(C146/C145))*(1-Fondo0!$I$5)</f>
        <v>223.82925761966635</v>
      </c>
      <c r="L146" s="1">
        <f>+(L145*(D146/D145))*(1-Fondo0!$J$5)</f>
        <v>219.38387875119787</v>
      </c>
      <c r="M146" s="1">
        <f>+(M145*(E146/E145))*(1-Fondo0!$K$5)</f>
        <v>216.04455256776822</v>
      </c>
      <c r="O146" s="3">
        <v>43039</v>
      </c>
      <c r="P146" s="1">
        <f t="shared" si="8"/>
        <v>126.17385603706441</v>
      </c>
      <c r="Q146" s="1">
        <f t="shared" si="9"/>
        <v>112.81368413701813</v>
      </c>
      <c r="R146" s="1">
        <f t="shared" si="9"/>
        <v>109.15693777646224</v>
      </c>
      <c r="S146" s="1">
        <f t="shared" si="9"/>
        <v>110.58301448482723</v>
      </c>
    </row>
    <row r="147" spans="1:19" x14ac:dyDescent="0.35">
      <c r="A147" s="3">
        <v>43069</v>
      </c>
      <c r="B147" s="18">
        <v>4.5860020401854715</v>
      </c>
      <c r="C147" s="18">
        <v>7.2366152395672341</v>
      </c>
      <c r="D147" s="18">
        <v>7.5005284389489955</v>
      </c>
      <c r="E147" s="18">
        <v>6.8939702318392584</v>
      </c>
      <c r="I147" s="3">
        <v>43069</v>
      </c>
      <c r="J147" s="1">
        <f>+(J146*(B147/B146))*(1-Fondo0!$H$4%)</f>
        <v>125.31078826466529</v>
      </c>
      <c r="K147" s="1">
        <f>+(K146*(C147/C146))*(1-Fondo0!$I$5)</f>
        <v>226.09607338534502</v>
      </c>
      <c r="L147" s="1">
        <f>+(L146*(D147/D146))*(1-Fondo0!$J$5)</f>
        <v>221.47996948147653</v>
      </c>
      <c r="M147" s="1">
        <f>+(M146*(E147/E146))*(1-Fondo0!$K$5)</f>
        <v>217.9925478949763</v>
      </c>
      <c r="O147" s="3">
        <v>43069</v>
      </c>
      <c r="P147" s="1">
        <f t="shared" si="8"/>
        <v>127.5579943255098</v>
      </c>
      <c r="Q147" s="1">
        <f t="shared" si="9"/>
        <v>113.95619714226888</v>
      </c>
      <c r="R147" s="1">
        <f t="shared" si="9"/>
        <v>110.19987149940152</v>
      </c>
      <c r="S147" s="1">
        <f t="shared" si="9"/>
        <v>111.58010139548867</v>
      </c>
    </row>
    <row r="148" spans="1:19" x14ac:dyDescent="0.35">
      <c r="A148" s="3">
        <v>43098</v>
      </c>
      <c r="B148" s="18">
        <v>4.6081585824345144</v>
      </c>
      <c r="C148" s="18">
        <v>7.2482311556240369</v>
      </c>
      <c r="D148" s="18">
        <v>7.5261573805855164</v>
      </c>
      <c r="E148" s="18">
        <v>6.9254461941448371</v>
      </c>
      <c r="I148" s="3">
        <v>43098</v>
      </c>
      <c r="J148" s="1">
        <f>+(J147*(B148/B147))*(1-Fondo0!$H$4%)</f>
        <v>125.91489585671017</v>
      </c>
      <c r="K148" s="1">
        <f>+(K147*(C148/C147))*(1-Fondo0!$I$5)</f>
        <v>226.31179512339625</v>
      </c>
      <c r="L148" s="1">
        <f>+(L147*(D148/D147))*(1-Fondo0!$J$5)</f>
        <v>222.00525916701631</v>
      </c>
      <c r="M148" s="1">
        <f>+(M147*(E148/E147))*(1-Fondo0!$K$5)</f>
        <v>218.86374849643872</v>
      </c>
      <c r="O148" s="3">
        <v>43098</v>
      </c>
      <c r="P148" s="1">
        <f t="shared" si="8"/>
        <v>128.17293541609894</v>
      </c>
      <c r="Q148" s="1">
        <f t="shared" si="9"/>
        <v>114.06492450113522</v>
      </c>
      <c r="R148" s="1">
        <f t="shared" si="9"/>
        <v>110.46123534183825</v>
      </c>
      <c r="S148" s="1">
        <f t="shared" si="9"/>
        <v>112.02602788419516</v>
      </c>
    </row>
    <row r="149" spans="1:19" x14ac:dyDescent="0.35">
      <c r="A149" s="3">
        <v>43131</v>
      </c>
      <c r="B149" s="18">
        <v>4.7708135219148273</v>
      </c>
      <c r="C149" s="18">
        <v>7.4799694124961142</v>
      </c>
      <c r="D149" s="18">
        <v>7.7866184954926947</v>
      </c>
      <c r="E149" s="18">
        <v>7.1578919179359657</v>
      </c>
      <c r="I149" s="3">
        <v>43131</v>
      </c>
      <c r="J149" s="1">
        <f>+(J148*(B149/B148))*(1-Fondo0!$H$4%)</f>
        <v>130.35797695636541</v>
      </c>
      <c r="K149" s="1">
        <f>+(K148*(C149/C148))*(1-Fondo0!$I$5)</f>
        <v>233.39556168115297</v>
      </c>
      <c r="L149" s="1">
        <f>+(L148*(D149/D148))*(1-Fondo0!$J$5)</f>
        <v>229.44903642284524</v>
      </c>
      <c r="M149" s="1">
        <f>+(M148*(E149/E148))*(1-Fondo0!$K$5)</f>
        <v>226.0815073667832</v>
      </c>
      <c r="O149" s="3">
        <v>43131</v>
      </c>
      <c r="P149" s="1">
        <f t="shared" si="8"/>
        <v>132.69569456194824</v>
      </c>
      <c r="Q149" s="1">
        <f t="shared" si="9"/>
        <v>117.63526115616294</v>
      </c>
      <c r="R149" s="1">
        <f t="shared" si="9"/>
        <v>114.1649711649151</v>
      </c>
      <c r="S149" s="1">
        <f t="shared" si="9"/>
        <v>115.72045814971611</v>
      </c>
    </row>
    <row r="150" spans="1:19" x14ac:dyDescent="0.35">
      <c r="A150" s="3">
        <v>43159</v>
      </c>
      <c r="B150" s="18">
        <v>4.7005421649800674</v>
      </c>
      <c r="C150" s="18">
        <v>7.3683738730450772</v>
      </c>
      <c r="D150" s="18">
        <v>7.6623413676786258</v>
      </c>
      <c r="E150" s="18">
        <v>7.0531577430236121</v>
      </c>
      <c r="I150" s="3">
        <v>43159</v>
      </c>
      <c r="J150" s="1">
        <f>+(J149*(B150/B149))*(1-Fondo0!$H$4%)</f>
        <v>128.43654055324924</v>
      </c>
      <c r="K150" s="1">
        <f>+(K149*(C150/C149))*(1-Fondo0!$I$5)</f>
        <v>229.76403100816512</v>
      </c>
      <c r="L150" s="1">
        <f>+(L149*(D150/D149))*(1-Fondo0!$J$5)</f>
        <v>225.55175559986137</v>
      </c>
      <c r="M150" s="1">
        <f>+(M149*(E150/E149))*(1-Fondo0!$K$5)</f>
        <v>222.64724758915142</v>
      </c>
      <c r="O150" s="3">
        <v>43159</v>
      </c>
      <c r="P150" s="1">
        <f t="shared" si="8"/>
        <v>130.73980092182634</v>
      </c>
      <c r="Q150" s="1">
        <f t="shared" si="9"/>
        <v>115.80490904476699</v>
      </c>
      <c r="R150" s="1">
        <f t="shared" si="9"/>
        <v>112.22583487690046</v>
      </c>
      <c r="S150" s="1">
        <f t="shared" si="9"/>
        <v>113.96262258190937</v>
      </c>
    </row>
    <row r="151" spans="1:19" x14ac:dyDescent="0.35">
      <c r="A151" s="3">
        <v>43187</v>
      </c>
      <c r="B151" s="18">
        <v>4.7358215236915457</v>
      </c>
      <c r="C151" s="18">
        <v>7.429468318364818</v>
      </c>
      <c r="D151" s="18">
        <v>7.7365998451532985</v>
      </c>
      <c r="E151" s="18">
        <v>7.1065393310622476</v>
      </c>
      <c r="I151" s="3">
        <v>43187</v>
      </c>
      <c r="J151" s="1">
        <f>+(J150*(B151/B150))*(1-Fondo0!$H$4%)</f>
        <v>129.3991577712508</v>
      </c>
      <c r="K151" s="1">
        <f>+(K150*(C151/C150))*(1-Fondo0!$I$5)</f>
        <v>231.51852124830683</v>
      </c>
      <c r="L151" s="1">
        <f>+(L150*(D151/D150))*(1-Fondo0!$J$5)</f>
        <v>227.50043121767717</v>
      </c>
      <c r="M151" s="1">
        <f>+(M150*(E151/E150))*(1-Fondo0!$K$5)</f>
        <v>224.2052241593631</v>
      </c>
      <c r="O151" s="3">
        <v>43187</v>
      </c>
      <c r="P151" s="1">
        <f t="shared" si="8"/>
        <v>131.71968081350926</v>
      </c>
      <c r="Q151" s="1">
        <f t="shared" si="9"/>
        <v>116.68920142851402</v>
      </c>
      <c r="R151" s="1">
        <f t="shared" si="9"/>
        <v>113.19542053821364</v>
      </c>
      <c r="S151" s="1">
        <f t="shared" si="9"/>
        <v>114.76007729013071</v>
      </c>
    </row>
    <row r="152" spans="1:19" x14ac:dyDescent="0.35">
      <c r="A152" s="3">
        <v>43220</v>
      </c>
      <c r="B152" s="18">
        <v>4.6611404307692306</v>
      </c>
      <c r="C152" s="18">
        <v>7.3162966461538455</v>
      </c>
      <c r="D152" s="18">
        <v>7.6294711076923072</v>
      </c>
      <c r="E152" s="18">
        <v>7.0032035384615385</v>
      </c>
      <c r="I152" s="3">
        <v>43220</v>
      </c>
      <c r="J152" s="1">
        <f>+(J151*(B152/B151))*(1-Fondo0!$H$4%)</f>
        <v>127.35728324849102</v>
      </c>
      <c r="K152" s="1">
        <f>+(K151*(C152/C151))*(1-Fondo0!$I$5)</f>
        <v>227.84364912490875</v>
      </c>
      <c r="L152" s="1">
        <f>+(L151*(D152/D151))*(1-Fondo0!$J$5)</f>
        <v>224.11653342996433</v>
      </c>
      <c r="M152" s="1">
        <f>+(M151*(E152/E151))*(1-Fondo0!$K$5)</f>
        <v>220.81986627692618</v>
      </c>
      <c r="O152" s="3">
        <v>43220</v>
      </c>
      <c r="P152" s="1">
        <f t="shared" si="8"/>
        <v>129.6411892295485</v>
      </c>
      <c r="Q152" s="1">
        <f t="shared" si="9"/>
        <v>114.8370045022417</v>
      </c>
      <c r="R152" s="1">
        <f t="shared" si="9"/>
        <v>111.51172380371389</v>
      </c>
      <c r="S152" s="1">
        <f t="shared" si="9"/>
        <v>113.02727229551083</v>
      </c>
    </row>
    <row r="153" spans="1:19" x14ac:dyDescent="0.35">
      <c r="A153" s="3">
        <v>43251</v>
      </c>
      <c r="B153" s="18">
        <v>4.559315088576664</v>
      </c>
      <c r="C153" s="18">
        <v>7.1216866524129507</v>
      </c>
      <c r="D153" s="18">
        <v>7.4371809102015876</v>
      </c>
      <c r="E153" s="18">
        <v>6.8499167684789244</v>
      </c>
      <c r="I153" s="3">
        <v>43251</v>
      </c>
      <c r="J153" s="1">
        <f>+(J152*(B153/B152))*(1-Fondo0!$H$4%)</f>
        <v>124.57379116055223</v>
      </c>
      <c r="K153" s="1">
        <f>+(K152*(C153/C152))*(1-Fondo0!$I$5)</f>
        <v>221.63895793697122</v>
      </c>
      <c r="L153" s="1">
        <f>+(L152*(D153/D152))*(1-Fondo0!$J$5)</f>
        <v>218.24041739968817</v>
      </c>
      <c r="M153" s="1">
        <f>+(M152*(E153/E152))*(1-Fondo0!$K$5)</f>
        <v>215.86414814616239</v>
      </c>
      <c r="O153" s="3">
        <v>43251</v>
      </c>
      <c r="P153" s="1">
        <f t="shared" si="8"/>
        <v>126.80778060707227</v>
      </c>
      <c r="Q153" s="1">
        <f t="shared" si="9"/>
        <v>111.70973651552868</v>
      </c>
      <c r="R153" s="1">
        <f t="shared" si="9"/>
        <v>108.58799560848239</v>
      </c>
      <c r="S153" s="1">
        <f t="shared" si="9"/>
        <v>110.49067397204662</v>
      </c>
    </row>
    <row r="154" spans="1:19" x14ac:dyDescent="0.35">
      <c r="A154" s="3">
        <v>43279</v>
      </c>
      <c r="B154" s="18">
        <v>4.5593542455711669</v>
      </c>
      <c r="C154" s="18">
        <v>7.1095012828344535</v>
      </c>
      <c r="D154" s="18">
        <v>7.4384835064141717</v>
      </c>
      <c r="E154" s="18">
        <v>6.8467664324984723</v>
      </c>
      <c r="I154" s="3">
        <v>43279</v>
      </c>
      <c r="J154" s="1">
        <f>+(J153*(B154/B153))*(1-Fondo0!$H$4%)</f>
        <v>124.57356338908981</v>
      </c>
      <c r="K154" s="1">
        <f>+(K153*(C154/C153))*(1-Fondo0!$I$5)</f>
        <v>221.11590976123475</v>
      </c>
      <c r="L154" s="1">
        <f>+(L153*(D154/D153))*(1-Fondo0!$J$5)</f>
        <v>218.0512678603003</v>
      </c>
      <c r="M154" s="1">
        <f>+(M153*(E154/E153))*(1-Fondo0!$K$5)</f>
        <v>215.64260359712031</v>
      </c>
      <c r="O154" s="3">
        <v>43279</v>
      </c>
      <c r="P154" s="1">
        <f t="shared" si="8"/>
        <v>126.80754875097023</v>
      </c>
      <c r="Q154" s="1">
        <f t="shared" si="9"/>
        <v>111.44611149923951</v>
      </c>
      <c r="R154" s="1">
        <f t="shared" si="9"/>
        <v>108.49388210926386</v>
      </c>
      <c r="S154" s="1">
        <f t="shared" si="9"/>
        <v>110.37727576883078</v>
      </c>
    </row>
    <row r="155" spans="1:19" x14ac:dyDescent="0.35">
      <c r="A155" s="3">
        <v>43312</v>
      </c>
      <c r="B155" s="18">
        <v>4.6383330177153335</v>
      </c>
      <c r="C155" s="18">
        <v>7.2507609651802074</v>
      </c>
      <c r="D155" s="18">
        <v>7.5829352168601103</v>
      </c>
      <c r="E155" s="18">
        <v>6.966041478313989</v>
      </c>
      <c r="I155" s="3">
        <v>43312</v>
      </c>
      <c r="J155" s="1">
        <f>+(J154*(B155/B154))*(1-Fondo0!$H$4%)</f>
        <v>126.73015128642774</v>
      </c>
      <c r="K155" s="1">
        <f>+(K154*(C155/C154))*(1-Fondo0!$I$5)</f>
        <v>225.36271187555926</v>
      </c>
      <c r="L155" s="1">
        <f>+(L154*(D155/D154))*(1-Fondo0!$J$5)</f>
        <v>222.0541691797591</v>
      </c>
      <c r="M155" s="1">
        <f>+(M154*(E155/E154))*(1-Fondo0!$K$5)</f>
        <v>219.2749092974864</v>
      </c>
      <c r="O155" s="3">
        <v>43312</v>
      </c>
      <c r="P155" s="1">
        <f t="shared" si="8"/>
        <v>129.00281087149958</v>
      </c>
      <c r="Q155" s="1">
        <f t="shared" si="9"/>
        <v>113.58657069305909</v>
      </c>
      <c r="R155" s="1">
        <f t="shared" si="9"/>
        <v>110.4855710735611</v>
      </c>
      <c r="S155" s="1">
        <f t="shared" si="9"/>
        <v>112.23648170160205</v>
      </c>
    </row>
    <row r="156" spans="1:19" x14ac:dyDescent="0.35">
      <c r="A156" s="3">
        <v>43341</v>
      </c>
      <c r="B156" s="18">
        <v>4.6043155548817465</v>
      </c>
      <c r="C156" s="18">
        <v>7.1911577319587625</v>
      </c>
      <c r="D156" s="18">
        <v>7.5065937841115824</v>
      </c>
      <c r="E156" s="18">
        <v>6.8905656155245607</v>
      </c>
      <c r="I156" s="3">
        <v>43341</v>
      </c>
      <c r="J156" s="1">
        <f>+(J155*(B156/B155))*(1-Fondo0!$H$4%)</f>
        <v>125.79940388683463</v>
      </c>
      <c r="K156" s="1">
        <f>+(K155*(C156/C155))*(1-Fondo0!$I$5)</f>
        <v>223.36488729271895</v>
      </c>
      <c r="L156" s="1">
        <f>+(L155*(D156/D155))*(1-Fondo0!$J$5)</f>
        <v>219.58965428284031</v>
      </c>
      <c r="M156" s="1">
        <f>+(M155*(E156/E155))*(1-Fondo0!$K$5)</f>
        <v>216.77619383045655</v>
      </c>
      <c r="O156" s="3">
        <v>43341</v>
      </c>
      <c r="P156" s="1">
        <f t="shared" si="8"/>
        <v>128.05537232163564</v>
      </c>
      <c r="Q156" s="1">
        <f t="shared" si="9"/>
        <v>112.57963373652997</v>
      </c>
      <c r="R156" s="1">
        <f t="shared" si="9"/>
        <v>109.25932372674843</v>
      </c>
      <c r="S156" s="1">
        <f t="shared" si="9"/>
        <v>110.95750713177414</v>
      </c>
    </row>
    <row r="157" spans="1:19" x14ac:dyDescent="0.35">
      <c r="A157" s="3">
        <v>43371</v>
      </c>
      <c r="B157" s="18">
        <v>4.6038548758328286</v>
      </c>
      <c r="C157" s="18">
        <v>7.1885324954572978</v>
      </c>
      <c r="D157" s="18">
        <v>7.5119384615384615</v>
      </c>
      <c r="E157" s="18">
        <v>6.8830762265293757</v>
      </c>
      <c r="I157" s="3">
        <v>43371</v>
      </c>
      <c r="J157" s="1">
        <f>+(J156*(B157/B156))*(1-Fondo0!$H$4%)</f>
        <v>125.78550690506896</v>
      </c>
      <c r="K157" s="1">
        <f>+(K156*(C157/C156))*(1-Fondo0!$I$5)</f>
        <v>223.13821052467318</v>
      </c>
      <c r="L157" s="1">
        <f>+(L156*(D157/D156))*(1-Fondo0!$J$5)</f>
        <v>219.51709952421803</v>
      </c>
      <c r="M157" s="1">
        <f>+(M156*(E157/E156))*(1-Fondo0!$K$5)</f>
        <v>216.41787241209181</v>
      </c>
      <c r="O157" s="3">
        <v>43371</v>
      </c>
      <c r="P157" s="1">
        <f t="shared" si="8"/>
        <v>128.0412261244426</v>
      </c>
      <c r="Q157" s="1">
        <f t="shared" si="9"/>
        <v>112.46538485958035</v>
      </c>
      <c r="R157" s="1">
        <f t="shared" si="9"/>
        <v>109.22322328346426</v>
      </c>
      <c r="S157" s="1">
        <f t="shared" si="9"/>
        <v>110.77409930164696</v>
      </c>
    </row>
    <row r="158" spans="1:19" x14ac:dyDescent="0.35">
      <c r="A158" s="3">
        <v>43404</v>
      </c>
      <c r="B158" s="18">
        <v>4.4169319275319276</v>
      </c>
      <c r="C158" s="18">
        <v>6.895134214434214</v>
      </c>
      <c r="D158" s="18">
        <v>7.1675655182655182</v>
      </c>
      <c r="E158" s="18">
        <v>6.5967288387288381</v>
      </c>
      <c r="I158" s="3">
        <v>43404</v>
      </c>
      <c r="J158" s="1">
        <f>+(J157*(B158/B157))*(1-Fondo0!$H$4%)</f>
        <v>120.67718229604122</v>
      </c>
      <c r="K158" s="1">
        <f>+(K157*(C158/C157))*(1-Fondo0!$I$5)</f>
        <v>213.89175631695156</v>
      </c>
      <c r="L158" s="1">
        <f>+(L157*(D158/D157))*(1-Fondo0!$J$5)</f>
        <v>209.23550420538731</v>
      </c>
      <c r="M158" s="1">
        <f>+(M157*(E158/E157))*(1-Fondo0!$K$5)</f>
        <v>207.29699505282758</v>
      </c>
      <c r="O158" s="3">
        <v>43404</v>
      </c>
      <c r="P158" s="1">
        <f t="shared" si="8"/>
        <v>122.84129361651695</v>
      </c>
      <c r="Q158" s="1">
        <f t="shared" si="9"/>
        <v>107.8050175087231</v>
      </c>
      <c r="R158" s="1">
        <f t="shared" si="9"/>
        <v>104.10749888817644</v>
      </c>
      <c r="S158" s="1">
        <f t="shared" si="9"/>
        <v>106.1055524619044</v>
      </c>
    </row>
    <row r="159" spans="1:19" x14ac:dyDescent="0.35">
      <c r="A159" s="3">
        <v>43434</v>
      </c>
      <c r="B159" s="18">
        <v>4.476588202247191</v>
      </c>
      <c r="C159" s="18">
        <v>6.990974512123004</v>
      </c>
      <c r="D159" s="18">
        <v>7.2513124186871671</v>
      </c>
      <c r="E159" s="18">
        <v>6.6668224719101117</v>
      </c>
      <c r="I159" s="3">
        <v>43434</v>
      </c>
      <c r="J159" s="1">
        <f>+(J158*(B159/B158))*(1-Fondo0!$H$4%)</f>
        <v>122.30580685804792</v>
      </c>
      <c r="K159" s="1">
        <f>+(K158*(C159/C158))*(1-Fondo0!$I$5)</f>
        <v>216.72382547041613</v>
      </c>
      <c r="L159" s="1">
        <f>+(L158*(D159/D158))*(1-Fondo0!$J$5)</f>
        <v>211.4597426702106</v>
      </c>
      <c r="M159" s="1">
        <f>+(M158*(E159/E158))*(1-Fondo0!$K$5)</f>
        <v>209.38091567218333</v>
      </c>
      <c r="O159" s="3">
        <v>43434</v>
      </c>
      <c r="P159" s="1">
        <f t="shared" si="8"/>
        <v>124.49912440280222</v>
      </c>
      <c r="Q159" s="1">
        <f t="shared" si="9"/>
        <v>109.23242766202858</v>
      </c>
      <c r="R159" s="1">
        <f t="shared" si="9"/>
        <v>105.21419397027077</v>
      </c>
      <c r="S159" s="1">
        <f t="shared" si="9"/>
        <v>107.17221311729473</v>
      </c>
    </row>
    <row r="160" spans="1:19" x14ac:dyDescent="0.35">
      <c r="A160" s="3">
        <v>43465</v>
      </c>
      <c r="B160" s="18">
        <v>4.4738113643089674</v>
      </c>
      <c r="C160" s="18">
        <v>6.9813888132583601</v>
      </c>
      <c r="D160" s="18">
        <v>7.2854016572950568</v>
      </c>
      <c r="E160" s="18">
        <v>6.6929853211009167</v>
      </c>
      <c r="I160" s="3">
        <v>43465</v>
      </c>
      <c r="J160" s="1">
        <f>+(J159*(B160/B159))*(1-Fondo0!$H$4%)</f>
        <v>122.22866705674637</v>
      </c>
      <c r="K160" s="1">
        <f>+(K159*(C160/C159))*(1-Fondo0!$I$5)</f>
        <v>216.28598651657589</v>
      </c>
      <c r="L160" s="1">
        <f>+(L159*(D160/D159))*(1-Fondo0!$J$5)</f>
        <v>212.23253271964381</v>
      </c>
      <c r="M160" s="1">
        <f>+(M159*(E160/E159))*(1-Fondo0!$K$5)</f>
        <v>210.08348186209892</v>
      </c>
      <c r="O160" s="3">
        <v>43465</v>
      </c>
      <c r="P160" s="1">
        <f t="shared" ref="P160:P223" si="10">+J160/J159*P159</f>
        <v>124.42060124870706</v>
      </c>
      <c r="Q160" s="1">
        <f t="shared" ref="Q160:S223" si="11">+K160/K159*Q159</f>
        <v>109.01174951670163</v>
      </c>
      <c r="R160" s="1">
        <f t="shared" si="11"/>
        <v>105.59870442664719</v>
      </c>
      <c r="S160" s="1">
        <f t="shared" si="11"/>
        <v>107.53182360611562</v>
      </c>
    </row>
    <row r="161" spans="1:19" x14ac:dyDescent="0.35">
      <c r="A161" s="3">
        <v>43496</v>
      </c>
      <c r="B161" s="18">
        <v>4.6402467766116944</v>
      </c>
      <c r="C161" s="18">
        <v>7.213570614692653</v>
      </c>
      <c r="D161" s="18">
        <v>7.5554415292353827</v>
      </c>
      <c r="E161" s="18">
        <v>6.9208688455772114</v>
      </c>
      <c r="I161" s="3">
        <v>43496</v>
      </c>
      <c r="J161" s="1">
        <f>+(J160*(B161/B160))*(1-Fondo0!$H$4%)</f>
        <v>126.77451597785665</v>
      </c>
      <c r="K161" s="1">
        <f>+(K160*(C161/C160))*(1-Fondo0!$I$5)</f>
        <v>223.33380250801736</v>
      </c>
      <c r="L161" s="1">
        <f>+(L160*(D161/D160))*(1-Fondo0!$J$5)</f>
        <v>219.86984980191554</v>
      </c>
      <c r="M161" s="1">
        <f>+(M160*(E161/E160))*(1-Fondo0!$K$5)</f>
        <v>217.1133274735507</v>
      </c>
      <c r="O161" s="3">
        <v>43496</v>
      </c>
      <c r="P161" s="1">
        <f t="shared" si="10"/>
        <v>129.04797115766419</v>
      </c>
      <c r="Q161" s="1">
        <f t="shared" si="11"/>
        <v>112.56396648587611</v>
      </c>
      <c r="R161" s="1">
        <f t="shared" si="11"/>
        <v>109.39873818607444</v>
      </c>
      <c r="S161" s="1">
        <f t="shared" si="11"/>
        <v>111.13006993928074</v>
      </c>
    </row>
    <row r="162" spans="1:19" x14ac:dyDescent="0.35">
      <c r="A162" s="3">
        <v>43524</v>
      </c>
      <c r="B162" s="18">
        <v>4.720574644478063</v>
      </c>
      <c r="C162" s="18">
        <v>7.3274290771558244</v>
      </c>
      <c r="D162" s="18">
        <v>7.7010991527987898</v>
      </c>
      <c r="E162" s="18">
        <v>7.0268568532526468</v>
      </c>
      <c r="I162" s="3">
        <v>43524</v>
      </c>
      <c r="J162" s="1">
        <f>+(J161*(B162/B161))*(1-Fondo0!$H$4%)</f>
        <v>128.96778138355944</v>
      </c>
      <c r="K162" s="1">
        <f>+(K161*(C162/C161))*(1-Fondo0!$I$5)</f>
        <v>226.71142837211082</v>
      </c>
      <c r="L162" s="1">
        <f>+(L161*(D162/D161))*(1-Fondo0!$J$5)</f>
        <v>223.87516551216748</v>
      </c>
      <c r="M162" s="1">
        <f>+(M161*(E162/E161))*(1-Fondo0!$K$5)</f>
        <v>220.31334312063831</v>
      </c>
      <c r="O162" s="3">
        <v>43524</v>
      </c>
      <c r="P162" s="1">
        <f t="shared" si="10"/>
        <v>131.28056852656817</v>
      </c>
      <c r="Q162" s="1">
        <f t="shared" si="11"/>
        <v>114.2663463329841</v>
      </c>
      <c r="R162" s="1">
        <f t="shared" si="11"/>
        <v>111.391628457902</v>
      </c>
      <c r="S162" s="1">
        <f t="shared" si="11"/>
        <v>112.76800698720777</v>
      </c>
    </row>
    <row r="163" spans="1:19" x14ac:dyDescent="0.35">
      <c r="A163" s="3">
        <v>43553</v>
      </c>
      <c r="B163" s="18">
        <v>4.751656458897922</v>
      </c>
      <c r="C163" s="18">
        <v>7.3846033122553445</v>
      </c>
      <c r="D163" s="18">
        <v>7.7615087925323687</v>
      </c>
      <c r="E163" s="18">
        <v>7.0764503763926525</v>
      </c>
      <c r="I163" s="3">
        <v>43553</v>
      </c>
      <c r="J163" s="1">
        <f>+(J162*(B163/B162))*(1-Fondo0!$H$4%)</f>
        <v>129.81559536911433</v>
      </c>
      <c r="K163" s="1">
        <f>+(K162*(C163/C162))*(1-Fondo0!$I$5)</f>
        <v>228.33189297208071</v>
      </c>
      <c r="L163" s="1">
        <f>+(L162*(D163/D162))*(1-Fondo0!$J$5)</f>
        <v>225.39627417707078</v>
      </c>
      <c r="M163" s="1">
        <f>+(M162*(E163/E162))*(1-Fondo0!$K$5)</f>
        <v>221.74252562815943</v>
      </c>
      <c r="O163" s="3">
        <v>43553</v>
      </c>
      <c r="P163" s="1">
        <f t="shared" si="10"/>
        <v>132.14358641238729</v>
      </c>
      <c r="Q163" s="1">
        <f t="shared" si="11"/>
        <v>115.08308755564792</v>
      </c>
      <c r="R163" s="1">
        <f t="shared" si="11"/>
        <v>112.14847333105875</v>
      </c>
      <c r="S163" s="1">
        <f t="shared" si="11"/>
        <v>113.49953809064115</v>
      </c>
    </row>
    <row r="164" spans="1:19" x14ac:dyDescent="0.35">
      <c r="A164" s="3">
        <v>43585</v>
      </c>
      <c r="B164" s="18">
        <v>4.842151147342995</v>
      </c>
      <c r="C164" s="18">
        <v>7.4706777173913048</v>
      </c>
      <c r="D164" s="18">
        <v>7.8794372886473436</v>
      </c>
      <c r="E164" s="18">
        <v>7.1758185990338168</v>
      </c>
      <c r="I164" s="3">
        <v>43585</v>
      </c>
      <c r="J164" s="1">
        <f>+(J163*(B164/B163))*(1-Fondo0!$H$4%)</f>
        <v>132.28653875092672</v>
      </c>
      <c r="K164" s="1">
        <f>+(K163*(C164/C163))*(1-Fondo0!$I$5)</f>
        <v>230.84316744231739</v>
      </c>
      <c r="L164" s="1">
        <f>+(L163*(D164/D163))*(1-Fondo0!$J$5)</f>
        <v>228.58259383113472</v>
      </c>
      <c r="M164" s="1">
        <f>+(M163*(E164/E163))*(1-Fondo0!$K$5)</f>
        <v>224.72883776477698</v>
      </c>
      <c r="O164" s="3">
        <v>43585</v>
      </c>
      <c r="P164" s="1">
        <f t="shared" si="10"/>
        <v>134.65884137359768</v>
      </c>
      <c r="Q164" s="1">
        <f t="shared" si="11"/>
        <v>116.34881183083645</v>
      </c>
      <c r="R164" s="1">
        <f t="shared" si="11"/>
        <v>113.73386282364322</v>
      </c>
      <c r="S164" s="1">
        <f t="shared" si="11"/>
        <v>115.02809039309371</v>
      </c>
    </row>
    <row r="165" spans="1:19" x14ac:dyDescent="0.35">
      <c r="A165" s="3">
        <v>43616</v>
      </c>
      <c r="B165" s="18">
        <v>4.7993844807121668</v>
      </c>
      <c r="C165" s="18">
        <v>7.4038037091988134</v>
      </c>
      <c r="D165" s="18">
        <v>7.8058286053412465</v>
      </c>
      <c r="E165" s="18">
        <v>7.121248516320474</v>
      </c>
      <c r="I165" s="3">
        <v>43616</v>
      </c>
      <c r="J165" s="1">
        <f>+(J164*(B165/B164))*(1-Fondo0!$H$4%)</f>
        <v>131.11679670675773</v>
      </c>
      <c r="K165" s="1">
        <f>+(K164*(C165/C164))*(1-Fondo0!$I$5)</f>
        <v>228.62806261899274</v>
      </c>
      <c r="L165" s="1">
        <f>+(L164*(D165/D164))*(1-Fondo0!$J$5)</f>
        <v>226.21132232024061</v>
      </c>
      <c r="M165" s="1">
        <f>+(M164*(E165/E164))*(1-Fondo0!$K$5)</f>
        <v>222.89346023566492</v>
      </c>
      <c r="O165" s="3">
        <v>43616</v>
      </c>
      <c r="P165" s="1">
        <f t="shared" si="10"/>
        <v>133.46812227352086</v>
      </c>
      <c r="Q165" s="1">
        <f t="shared" si="11"/>
        <v>115.2323620041853</v>
      </c>
      <c r="R165" s="1">
        <f t="shared" si="11"/>
        <v>112.55400978139068</v>
      </c>
      <c r="S165" s="1">
        <f t="shared" si="11"/>
        <v>114.08864722049502</v>
      </c>
    </row>
    <row r="166" spans="1:19" x14ac:dyDescent="0.35">
      <c r="A166" s="3">
        <v>43644</v>
      </c>
      <c r="B166" s="18">
        <v>5.0845134650455925</v>
      </c>
      <c r="C166" s="18">
        <v>7.7598465653495436</v>
      </c>
      <c r="D166" s="18">
        <v>8.232384072948328</v>
      </c>
      <c r="E166" s="18">
        <v>7.4798486626139811</v>
      </c>
      <c r="I166" s="3">
        <v>43644</v>
      </c>
      <c r="J166" s="1">
        <f>+(J165*(B166/B165))*(1-Fondo0!$H$4%)</f>
        <v>138.90493178865214</v>
      </c>
      <c r="K166" s="1">
        <f>+(K165*(C166/C165))*(1-Fondo0!$I$5)</f>
        <v>239.46684419894922</v>
      </c>
      <c r="L166" s="1">
        <f>+(L165*(D166/D165))*(1-Fondo0!$J$5)</f>
        <v>238.32429950180639</v>
      </c>
      <c r="M166" s="1">
        <f>+(M165*(E166/E165))*(1-Fondo0!$K$5)</f>
        <v>233.98489670247315</v>
      </c>
      <c r="O166" s="3">
        <v>43644</v>
      </c>
      <c r="P166" s="1">
        <f t="shared" si="10"/>
        <v>141.39592246008084</v>
      </c>
      <c r="Q166" s="1">
        <f t="shared" si="11"/>
        <v>120.69528894499247</v>
      </c>
      <c r="R166" s="1">
        <f t="shared" si="11"/>
        <v>118.58095899945697</v>
      </c>
      <c r="S166" s="1">
        <f t="shared" si="11"/>
        <v>119.76583030559902</v>
      </c>
    </row>
    <row r="167" spans="1:19" x14ac:dyDescent="0.35">
      <c r="A167" s="3">
        <v>43677</v>
      </c>
      <c r="B167" s="18">
        <v>5.151454380664652</v>
      </c>
      <c r="C167" s="18">
        <v>7.8193604229607248</v>
      </c>
      <c r="D167" s="18">
        <v>8.3092107250755287</v>
      </c>
      <c r="E167" s="18">
        <v>7.5443036555891236</v>
      </c>
      <c r="I167" s="3">
        <v>43677</v>
      </c>
      <c r="J167" s="1">
        <f>+(J166*(B167/B166))*(1-Fondo0!$H$4%)</f>
        <v>140.73223927964534</v>
      </c>
      <c r="K167" s="1">
        <f>+(K166*(C167/C166))*(1-Fondo0!$I$5)</f>
        <v>241.1465791191946</v>
      </c>
      <c r="L167" s="1">
        <f>+(L166*(D167/D166))*(1-Fondo0!$J$5)</f>
        <v>240.29782978547522</v>
      </c>
      <c r="M167" s="1">
        <f>+(M166*(E167/E166))*(1-Fondo0!$K$5)</f>
        <v>235.86744612450704</v>
      </c>
      <c r="O167" s="3">
        <v>43677</v>
      </c>
      <c r="P167" s="1">
        <f t="shared" si="10"/>
        <v>143.25599916851854</v>
      </c>
      <c r="Q167" s="1">
        <f t="shared" si="11"/>
        <v>121.54190339898167</v>
      </c>
      <c r="R167" s="1">
        <f t="shared" si="11"/>
        <v>119.56291138174079</v>
      </c>
      <c r="S167" s="1">
        <f t="shared" si="11"/>
        <v>120.72941854483445</v>
      </c>
    </row>
    <row r="168" spans="1:19" x14ac:dyDescent="0.35">
      <c r="A168" s="3">
        <v>43705</v>
      </c>
      <c r="B168" s="18">
        <v>5.0218144160047071</v>
      </c>
      <c r="C168" s="18">
        <v>7.6334263901147397</v>
      </c>
      <c r="D168" s="18">
        <v>8.0983335098558396</v>
      </c>
      <c r="E168" s="18">
        <v>7.3769813474551338</v>
      </c>
      <c r="I168" s="3">
        <v>43705</v>
      </c>
      <c r="J168" s="1">
        <f>+(J167*(B168/B167))*(1-Fondo0!$H$4%)</f>
        <v>137.18918464667746</v>
      </c>
      <c r="K168" s="1">
        <f>+(K167*(C168/C167))*(1-Fondo0!$I$5)</f>
        <v>235.25941482413549</v>
      </c>
      <c r="L168" s="1">
        <f>+(L167*(D168/D167))*(1-Fondo0!$J$5)</f>
        <v>233.95541836862131</v>
      </c>
      <c r="M168" s="1">
        <f>+(M167*(E168/E167))*(1-Fondo0!$K$5)</f>
        <v>230.50553579614666</v>
      </c>
      <c r="O168" s="3">
        <v>43705</v>
      </c>
      <c r="P168" s="1">
        <f t="shared" si="10"/>
        <v>139.64940671925112</v>
      </c>
      <c r="Q168" s="1">
        <f t="shared" si="11"/>
        <v>118.57467426947231</v>
      </c>
      <c r="R168" s="1">
        <f t="shared" si="11"/>
        <v>116.40717262680975</v>
      </c>
      <c r="S168" s="1">
        <f t="shared" si="11"/>
        <v>117.98490959767445</v>
      </c>
    </row>
    <row r="169" spans="1:19" x14ac:dyDescent="0.35">
      <c r="A169" s="3">
        <v>43738</v>
      </c>
      <c r="B169" s="18">
        <v>5.0762644313146241</v>
      </c>
      <c r="C169" s="18">
        <v>7.6898394977843436</v>
      </c>
      <c r="D169" s="18">
        <v>8.1853209158050237</v>
      </c>
      <c r="E169" s="18">
        <v>7.4442044017725255</v>
      </c>
      <c r="I169" s="3">
        <v>43738</v>
      </c>
      <c r="J169" s="1">
        <f>+(J168*(B169/B168))*(1-Fondo0!$H$4%)</f>
        <v>138.67524094628064</v>
      </c>
      <c r="K169" s="1">
        <f>+(K168*(C169/C168))*(1-Fondo0!$I$5)</f>
        <v>236.84399747933799</v>
      </c>
      <c r="L169" s="1">
        <f>+(L168*(D169/D168))*(1-Fondo0!$J$5)</f>
        <v>236.22210485119513</v>
      </c>
      <c r="M169" s="1">
        <f>+(M168*(E169/E168))*(1-Fondo0!$K$5)</f>
        <v>232.47421715132501</v>
      </c>
      <c r="O169" s="3">
        <v>43738</v>
      </c>
      <c r="P169" s="1">
        <f t="shared" si="10"/>
        <v>141.16211255772856</v>
      </c>
      <c r="Q169" s="1">
        <f t="shared" si="11"/>
        <v>119.37333039268908</v>
      </c>
      <c r="R169" s="1">
        <f t="shared" si="11"/>
        <v>117.53498820170741</v>
      </c>
      <c r="S169" s="1">
        <f t="shared" si="11"/>
        <v>118.99258471018352</v>
      </c>
    </row>
    <row r="170" spans="1:19" x14ac:dyDescent="0.35">
      <c r="A170" s="3">
        <v>43768</v>
      </c>
      <c r="B170" s="18">
        <v>5.1766064198268138</v>
      </c>
      <c r="C170" s="18">
        <v>7.8546245147805314</v>
      </c>
      <c r="D170" s="18">
        <v>8.3626205434458036</v>
      </c>
      <c r="E170" s="18">
        <v>7.5872588235294112</v>
      </c>
      <c r="I170" s="3">
        <v>43768</v>
      </c>
      <c r="J170" s="1">
        <f>+(J169*(B170/B169))*(1-Fondo0!$H$4%)</f>
        <v>141.41494685392189</v>
      </c>
      <c r="K170" s="1">
        <f>+(K169*(C170/C169))*(1-Fondo0!$I$5)</f>
        <v>241.76206289881358</v>
      </c>
      <c r="L170" s="1">
        <f>+(L169*(D170/D169))*(1-Fondo0!$J$5)</f>
        <v>241.08744195737728</v>
      </c>
      <c r="M170" s="1">
        <f>+(M169*(E170/E169))*(1-Fondo0!$K$5)</f>
        <v>236.80738057202171</v>
      </c>
      <c r="O170" s="3">
        <v>43768</v>
      </c>
      <c r="P170" s="1">
        <f t="shared" si="10"/>
        <v>143.95094977964723</v>
      </c>
      <c r="Q170" s="1">
        <f t="shared" si="11"/>
        <v>121.85211750344598</v>
      </c>
      <c r="R170" s="1">
        <f t="shared" si="11"/>
        <v>119.95579187599807</v>
      </c>
      <c r="S170" s="1">
        <f t="shared" si="11"/>
        <v>121.21052664679274</v>
      </c>
    </row>
    <row r="171" spans="1:19" x14ac:dyDescent="0.35">
      <c r="A171" s="3">
        <v>43798</v>
      </c>
      <c r="B171" s="18">
        <v>5.0826707266843183</v>
      </c>
      <c r="C171" s="18">
        <v>7.704867961165049</v>
      </c>
      <c r="D171" s="18">
        <v>8.2239627243306845</v>
      </c>
      <c r="E171" s="18">
        <v>7.4292057664018829</v>
      </c>
      <c r="I171" s="3">
        <v>43798</v>
      </c>
      <c r="J171" s="1">
        <f>+(J170*(B171/B170))*(1-Fondo0!$H$4%)</f>
        <v>138.84735775842813</v>
      </c>
      <c r="K171" s="1">
        <f>+(K170*(C171/C170))*(1-Fondo0!$I$5)</f>
        <v>236.9984695066008</v>
      </c>
      <c r="L171" s="1">
        <f>+(L170*(D171/D170))*(1-Fondo0!$J$5)</f>
        <v>236.84308277294699</v>
      </c>
      <c r="M171" s="1">
        <f>+(M170*(E171/E170))*(1-Fondo0!$K$5)</f>
        <v>231.74296102701712</v>
      </c>
      <c r="O171" s="3">
        <v>43798</v>
      </c>
      <c r="P171" s="1">
        <f t="shared" si="10"/>
        <v>141.33731595123737</v>
      </c>
      <c r="Q171" s="1">
        <f t="shared" si="11"/>
        <v>119.45118687435264</v>
      </c>
      <c r="R171" s="1">
        <f t="shared" si="11"/>
        <v>117.84396281165172</v>
      </c>
      <c r="S171" s="1">
        <f t="shared" si="11"/>
        <v>118.61828919740455</v>
      </c>
    </row>
    <row r="172" spans="1:19" x14ac:dyDescent="0.35">
      <c r="A172" s="3">
        <v>43830</v>
      </c>
      <c r="B172" s="18">
        <v>5.2641902924329207</v>
      </c>
      <c r="C172" s="18">
        <v>8.0148526077781117</v>
      </c>
      <c r="D172" s="18">
        <v>8.5642232438950856</v>
      </c>
      <c r="E172" s="18">
        <v>7.7073286704853778</v>
      </c>
      <c r="I172" s="3">
        <v>43830</v>
      </c>
      <c r="J172" s="1">
        <f>+(J171*(B172/B171))*(1-Fondo0!$H$4%)</f>
        <v>143.80457409248956</v>
      </c>
      <c r="K172" s="1">
        <f>+(K171*(C172/C171))*(1-Fondo0!$I$5)</f>
        <v>246.37321896512773</v>
      </c>
      <c r="L172" s="1">
        <f>+(L171*(D172/D171))*(1-Fondo0!$J$5)</f>
        <v>246.38537525233411</v>
      </c>
      <c r="M172" s="1">
        <f>+(M171*(E172/E171))*(1-Fondo0!$K$5)</f>
        <v>240.28235179387619</v>
      </c>
      <c r="O172" s="3">
        <v>43830</v>
      </c>
      <c r="P172" s="1">
        <f t="shared" si="10"/>
        <v>146.38343035022274</v>
      </c>
      <c r="Q172" s="1">
        <f t="shared" si="11"/>
        <v>124.17621717434599</v>
      </c>
      <c r="R172" s="1">
        <f t="shared" si="11"/>
        <v>122.59183869180491</v>
      </c>
      <c r="S172" s="1">
        <f t="shared" si="11"/>
        <v>122.98920048232097</v>
      </c>
    </row>
    <row r="173" spans="1:19" x14ac:dyDescent="0.35">
      <c r="A173" s="3">
        <v>43861</v>
      </c>
      <c r="B173" s="18">
        <v>5.2766503554502364</v>
      </c>
      <c r="C173" s="18">
        <v>7.9852213270142185</v>
      </c>
      <c r="D173" s="18">
        <v>8.5204434834123219</v>
      </c>
      <c r="E173" s="18">
        <v>7.6838884774881517</v>
      </c>
      <c r="I173" s="3">
        <v>43861</v>
      </c>
      <c r="J173" s="1">
        <f>+(J172*(B173/B172))*(1-Fondo0!$H$4%)</f>
        <v>144.1434504860743</v>
      </c>
      <c r="K173" s="1">
        <f>+(K172*(C173/C172))*(1-Fondo0!$I$5)</f>
        <v>245.3028152425253</v>
      </c>
      <c r="L173" s="1">
        <f>+(L172*(D173/D172))*(1-Fondo0!$J$5)</f>
        <v>244.87052955394941</v>
      </c>
      <c r="M173" s="1">
        <f>+(M172*(E173/E172))*(1-Fondo0!$K$5)</f>
        <v>239.41583847447541</v>
      </c>
      <c r="O173" s="3">
        <v>43861</v>
      </c>
      <c r="P173" s="1">
        <f t="shared" si="10"/>
        <v>146.72838383498285</v>
      </c>
      <c r="Q173" s="1">
        <f t="shared" si="11"/>
        <v>123.63671582074748</v>
      </c>
      <c r="R173" s="1">
        <f t="shared" si="11"/>
        <v>121.83811002869265</v>
      </c>
      <c r="S173" s="1">
        <f t="shared" si="11"/>
        <v>122.54567319217773</v>
      </c>
    </row>
    <row r="174" spans="1:19" x14ac:dyDescent="0.35">
      <c r="A174" s="3">
        <v>43889</v>
      </c>
      <c r="B174" s="18">
        <v>5.1190581280788177</v>
      </c>
      <c r="C174" s="18">
        <v>7.711332889017676</v>
      </c>
      <c r="D174" s="18">
        <v>8.2466932193567075</v>
      </c>
      <c r="E174" s="18">
        <v>7.4648730802665888</v>
      </c>
      <c r="I174" s="3">
        <v>43889</v>
      </c>
      <c r="J174" s="1">
        <f>+(J173*(B174/B173))*(1-Fondo0!$H$4%)</f>
        <v>139.83701133834708</v>
      </c>
      <c r="K174" s="1">
        <f>+(K173*(C174/C173))*(1-Fondo0!$I$5)</f>
        <v>236.73509373742488</v>
      </c>
      <c r="L174" s="1">
        <f>+(L173*(D174/D173))*(1-Fondo0!$J$5)</f>
        <v>236.75629408008294</v>
      </c>
      <c r="M174" s="1">
        <f>+(M173*(E174/E173))*(1-Fondo0!$K$5)</f>
        <v>232.45991937159823</v>
      </c>
      <c r="O174" s="3">
        <v>43889</v>
      </c>
      <c r="P174" s="1">
        <f t="shared" si="10"/>
        <v>142.34471704957619</v>
      </c>
      <c r="Q174" s="1">
        <f t="shared" si="11"/>
        <v>119.31844108790304</v>
      </c>
      <c r="R174" s="1">
        <f t="shared" si="11"/>
        <v>117.80078011290198</v>
      </c>
      <c r="S174" s="1">
        <f t="shared" si="11"/>
        <v>118.98526635124398</v>
      </c>
    </row>
    <row r="175" spans="1:19" x14ac:dyDescent="0.35">
      <c r="A175" s="3">
        <v>43921</v>
      </c>
      <c r="B175" s="18">
        <v>4.5719651656013944</v>
      </c>
      <c r="C175" s="18">
        <v>6.9431018884369555</v>
      </c>
      <c r="D175" s="18">
        <v>7.3520186809994188</v>
      </c>
      <c r="E175" s="18">
        <v>6.7614751016850665</v>
      </c>
      <c r="I175" s="3">
        <v>43921</v>
      </c>
      <c r="J175" s="1">
        <f>+(J174*(B175/B174))*(1-Fondo0!$H$4%)</f>
        <v>124.89080393657186</v>
      </c>
      <c r="K175" s="1">
        <f>+(K174*(C175/C174))*(1-Fondo0!$I$5)</f>
        <v>213.01213560723474</v>
      </c>
      <c r="L175" s="1">
        <f>+(L174*(D175/D174))*(1-Fondo0!$J$5)</f>
        <v>210.85100263140882</v>
      </c>
      <c r="M175" s="1">
        <f>+(M174*(E175/E174))*(1-Fondo0!$K$5)</f>
        <v>210.43643599886397</v>
      </c>
      <c r="O175" s="3">
        <v>43921</v>
      </c>
      <c r="P175" s="1">
        <f t="shared" si="10"/>
        <v>127.13047839267097</v>
      </c>
      <c r="Q175" s="1">
        <f t="shared" si="11"/>
        <v>107.36167397999198</v>
      </c>
      <c r="R175" s="1">
        <f t="shared" si="11"/>
        <v>104.91130845782668</v>
      </c>
      <c r="S175" s="1">
        <f t="shared" si="11"/>
        <v>107.71248417799529</v>
      </c>
    </row>
    <row r="176" spans="1:19" x14ac:dyDescent="0.35">
      <c r="A176" s="3">
        <v>43951</v>
      </c>
      <c r="B176" s="18">
        <v>4.7438917528820577</v>
      </c>
      <c r="C176" s="18">
        <v>7.2037227904227015</v>
      </c>
      <c r="D176" s="18">
        <v>7.7119241501625773</v>
      </c>
      <c r="E176" s="18">
        <v>7.0315005616316872</v>
      </c>
      <c r="I176" s="3">
        <v>43951</v>
      </c>
      <c r="J176" s="1">
        <f>+(J175*(B176/B175))*(1-Fondo0!$H$4%)</f>
        <v>129.58591367158346</v>
      </c>
      <c r="K176" s="1">
        <f>+(K175*(C176/C175))*(1-Fondo0!$I$5)</f>
        <v>220.86424602524832</v>
      </c>
      <c r="L176" s="1">
        <f>+(L175*(D176/D175))*(1-Fondo0!$J$5)</f>
        <v>220.94246356429619</v>
      </c>
      <c r="M176" s="1">
        <f>+(M175*(E176/E175))*(1-Fondo0!$K$5)</f>
        <v>218.7163907461179</v>
      </c>
      <c r="O176" s="3">
        <v>43951</v>
      </c>
      <c r="P176" s="1">
        <f t="shared" si="10"/>
        <v>131.90978581887069</v>
      </c>
      <c r="Q176" s="1">
        <f t="shared" si="11"/>
        <v>111.31926877312657</v>
      </c>
      <c r="R176" s="1">
        <f t="shared" si="11"/>
        <v>109.93242933231924</v>
      </c>
      <c r="S176" s="1">
        <f t="shared" si="11"/>
        <v>111.95060240345755</v>
      </c>
    </row>
    <row r="177" spans="1:19" x14ac:dyDescent="0.35">
      <c r="A177" s="3">
        <v>43980</v>
      </c>
      <c r="B177" s="18">
        <v>4.9363688992428649</v>
      </c>
      <c r="C177" s="18">
        <v>7.4492971461852067</v>
      </c>
      <c r="D177" s="18">
        <v>8.0358178217821781</v>
      </c>
      <c r="E177" s="18">
        <v>7.2837727431566677</v>
      </c>
      <c r="I177" s="3">
        <v>43980</v>
      </c>
      <c r="J177" s="1">
        <f>+(J176*(B177/B176))*(1-Fondo0!$H$4%)</f>
        <v>134.84228645522197</v>
      </c>
      <c r="K177" s="1">
        <f>+(K176*(C177/C176))*(1-Fondo0!$I$5)</f>
        <v>228.24503541248893</v>
      </c>
      <c r="L177" s="1">
        <f>+(L176*(D177/D176))*(1-Fondo0!$J$5)</f>
        <v>229.98202798069701</v>
      </c>
      <c r="M177" s="1">
        <f>+(M176*(E177/E176))*(1-Fondo0!$K$5)</f>
        <v>226.43498721705473</v>
      </c>
      <c r="O177" s="3">
        <v>43980</v>
      </c>
      <c r="P177" s="1">
        <f t="shared" si="10"/>
        <v>137.26042145841353</v>
      </c>
      <c r="Q177" s="1">
        <f t="shared" si="11"/>
        <v>115.03930989495736</v>
      </c>
      <c r="R177" s="1">
        <f t="shared" si="11"/>
        <v>114.43016716129816</v>
      </c>
      <c r="S177" s="1">
        <f t="shared" si="11"/>
        <v>115.90138780953905</v>
      </c>
    </row>
    <row r="178" spans="1:19" x14ac:dyDescent="0.35">
      <c r="A178" s="3">
        <v>44012</v>
      </c>
      <c r="B178" s="18">
        <v>4.8713664219147139</v>
      </c>
      <c r="C178" s="18">
        <v>7.3628249082180171</v>
      </c>
      <c r="D178" s="18">
        <v>7.9186738491951427</v>
      </c>
      <c r="E178" s="18">
        <v>7.1708498164360357</v>
      </c>
      <c r="I178" s="3">
        <v>44012</v>
      </c>
      <c r="J178" s="1">
        <f>+(J177*(B178/B177))*(1-Fondo0!$H$4%)</f>
        <v>133.06528696362477</v>
      </c>
      <c r="K178" s="1">
        <f>+(K177*(C178/C177))*(1-Fondo0!$I$5)</f>
        <v>225.44890552815107</v>
      </c>
      <c r="L178" s="1">
        <f>+(L177*(D178/D177))*(1-Fondo0!$J$5)</f>
        <v>226.39334005211438</v>
      </c>
      <c r="M178" s="1">
        <f>+(M177*(E178/E177))*(1-Fondo0!$K$5)</f>
        <v>222.79816097352844</v>
      </c>
      <c r="O178" s="3">
        <v>44012</v>
      </c>
      <c r="P178" s="1">
        <f t="shared" si="10"/>
        <v>135.45155492581424</v>
      </c>
      <c r="Q178" s="1">
        <f t="shared" si="11"/>
        <v>113.6300137335334</v>
      </c>
      <c r="R178" s="1">
        <f t="shared" si="11"/>
        <v>112.64457476887038</v>
      </c>
      <c r="S178" s="1">
        <f t="shared" si="11"/>
        <v>114.03986802398224</v>
      </c>
    </row>
    <row r="179" spans="1:19" x14ac:dyDescent="0.35">
      <c r="A179" s="3">
        <v>44043</v>
      </c>
      <c r="B179" s="18">
        <v>5.0739993765939362</v>
      </c>
      <c r="C179" s="18">
        <v>7.6300226976480596</v>
      </c>
      <c r="D179" s="18">
        <v>8.2058998016435254</v>
      </c>
      <c r="E179" s="18">
        <v>7.4414814111646361</v>
      </c>
      <c r="I179" s="3">
        <v>44043</v>
      </c>
      <c r="J179" s="1">
        <f>+(J178*(B179/B178))*(1-Fondo0!$H$4%)</f>
        <v>138.59892514108134</v>
      </c>
      <c r="K179" s="1">
        <f>+(K178*(C179/C178))*(1-Fondo0!$I$5)</f>
        <v>233.4786132490878</v>
      </c>
      <c r="L179" s="1">
        <f>+(L178*(D179/D178))*(1-Fondo0!$J$5)</f>
        <v>234.36069369626216</v>
      </c>
      <c r="M179" s="1">
        <f>+(M178*(E179/E178))*(1-Fondo0!$K$5)</f>
        <v>231.07566211329544</v>
      </c>
      <c r="O179" s="3">
        <v>44043</v>
      </c>
      <c r="P179" s="1">
        <f t="shared" si="10"/>
        <v>141.08442817650837</v>
      </c>
      <c r="Q179" s="1">
        <f t="shared" si="11"/>
        <v>117.67712053349243</v>
      </c>
      <c r="R179" s="1">
        <f t="shared" si="11"/>
        <v>116.60882196391439</v>
      </c>
      <c r="S179" s="1">
        <f t="shared" si="11"/>
        <v>118.27673036352168</v>
      </c>
    </row>
    <row r="180" spans="1:19" x14ac:dyDescent="0.35">
      <c r="A180" s="3">
        <v>44074</v>
      </c>
      <c r="B180" s="18">
        <v>5.0665808006766282</v>
      </c>
      <c r="C180" s="18">
        <v>7.6190154214829429</v>
      </c>
      <c r="D180" s="18">
        <v>8.1965895686495625</v>
      </c>
      <c r="E180" s="18">
        <v>7.4348503806033266</v>
      </c>
      <c r="I180" s="3">
        <v>44074</v>
      </c>
      <c r="J180" s="1">
        <f>+(J179*(B180/B179))*(1-Fondo0!$H$4%)</f>
        <v>138.39484126351991</v>
      </c>
      <c r="K180" s="1">
        <f>+(K179*(C180/C179))*(1-Fondo0!$I$5)</f>
        <v>232.99024855175404</v>
      </c>
      <c r="L180" s="1">
        <f>+(L179*(D180/D179))*(1-Fondo0!$J$5)</f>
        <v>233.85094447736412</v>
      </c>
      <c r="M180" s="1">
        <f>+(M179*(E180/E179))*(1-Fondo0!$K$5)</f>
        <v>230.73892668059136</v>
      </c>
      <c r="O180" s="3">
        <v>44074</v>
      </c>
      <c r="P180" s="1">
        <f t="shared" si="10"/>
        <v>140.87668445023857</v>
      </c>
      <c r="Q180" s="1">
        <f t="shared" si="11"/>
        <v>117.43097656958625</v>
      </c>
      <c r="R180" s="1">
        <f t="shared" si="11"/>
        <v>116.35519045696142</v>
      </c>
      <c r="S180" s="1">
        <f t="shared" si="11"/>
        <v>118.10437138112805</v>
      </c>
    </row>
    <row r="181" spans="1:19" x14ac:dyDescent="0.35">
      <c r="A181" s="3">
        <v>44104</v>
      </c>
      <c r="B181" s="18">
        <v>4.9509998610725194</v>
      </c>
      <c r="C181" s="18">
        <v>7.4450516532370097</v>
      </c>
      <c r="D181" s="18">
        <v>8.0272258960822445</v>
      </c>
      <c r="E181" s="18">
        <v>7.275333453737149</v>
      </c>
      <c r="I181" s="3">
        <v>44104</v>
      </c>
      <c r="J181" s="1">
        <f>+(J180*(B181/B180))*(1-Fondo0!$H$4%)</f>
        <v>135.23631210064201</v>
      </c>
      <c r="K181" s="1">
        <f>+(K180*(C181/C180))*(1-Fondo0!$I$5)</f>
        <v>227.52243346267909</v>
      </c>
      <c r="L181" s="1">
        <f>+(L180*(D181/D180))*(1-Fondo0!$J$5)</f>
        <v>228.78039112130239</v>
      </c>
      <c r="M181" s="1">
        <f>+(M180*(E181/E180))*(1-Fondo0!$K$5)</f>
        <v>225.66040762713496</v>
      </c>
      <c r="O181" s="3">
        <v>44104</v>
      </c>
      <c r="P181" s="1">
        <f t="shared" si="10"/>
        <v>137.66151318992863</v>
      </c>
      <c r="Q181" s="1">
        <f t="shared" si="11"/>
        <v>114.67510644367682</v>
      </c>
      <c r="R181" s="1">
        <f t="shared" si="11"/>
        <v>113.8322791093707</v>
      </c>
      <c r="S181" s="1">
        <f t="shared" si="11"/>
        <v>115.50491705851243</v>
      </c>
    </row>
    <row r="182" spans="1:19" x14ac:dyDescent="0.35">
      <c r="A182" s="3">
        <v>44134</v>
      </c>
      <c r="B182" s="18">
        <v>4.9603442876901793</v>
      </c>
      <c r="C182" s="18">
        <v>7.4616338312586441</v>
      </c>
      <c r="D182" s="18">
        <v>8.0552788381742726</v>
      </c>
      <c r="E182" s="18">
        <v>7.2805977040110648</v>
      </c>
      <c r="I182" s="3">
        <v>44134</v>
      </c>
      <c r="J182" s="1">
        <f>+(J181*(B182/B181))*(1-Fondo0!$H$4%)</f>
        <v>135.49014327318713</v>
      </c>
      <c r="K182" s="1">
        <f>+(K181*(C182/C181))*(1-Fondo0!$I$5)</f>
        <v>227.88096953649546</v>
      </c>
      <c r="L182" s="1">
        <f>+(L181*(D182/D181))*(1-Fondo0!$J$5)</f>
        <v>229.34076978787567</v>
      </c>
      <c r="M182" s="1">
        <f>+(M181*(E182/E181))*(1-Fondo0!$K$5)</f>
        <v>225.69572312597199</v>
      </c>
      <c r="O182" s="3">
        <v>44134</v>
      </c>
      <c r="P182" s="1">
        <f t="shared" si="10"/>
        <v>137.91989633247786</v>
      </c>
      <c r="Q182" s="1">
        <f t="shared" si="11"/>
        <v>114.85581461299032</v>
      </c>
      <c r="R182" s="1">
        <f t="shared" si="11"/>
        <v>114.11110187240413</v>
      </c>
      <c r="S182" s="1">
        <f t="shared" si="11"/>
        <v>115.52299339634654</v>
      </c>
    </row>
    <row r="183" spans="1:19" x14ac:dyDescent="0.35">
      <c r="A183" s="3">
        <v>44165</v>
      </c>
      <c r="B183" s="18">
        <v>5.2209214127423822</v>
      </c>
      <c r="C183" s="18">
        <v>7.7688577562326868</v>
      </c>
      <c r="D183" s="18">
        <v>8.4369221052631591</v>
      </c>
      <c r="E183" s="18">
        <v>7.5880726869806097</v>
      </c>
      <c r="I183" s="3">
        <v>44165</v>
      </c>
      <c r="J183" s="1">
        <f>+(J182*(B183/B182))*(1-Fondo0!$H$4%)</f>
        <v>142.60623469402952</v>
      </c>
      <c r="K183" s="1">
        <f>+(K182*(C183/C182))*(1-Fondo0!$I$5)</f>
        <v>237.1094768313628</v>
      </c>
      <c r="L183" s="1">
        <f>+(L182*(D183/D182))*(1-Fondo0!$J$5)</f>
        <v>239.95626927262725</v>
      </c>
      <c r="M183" s="1">
        <f>+(M182*(E183/E182))*(1-Fondo0!$K$5)</f>
        <v>235.09403362097916</v>
      </c>
      <c r="O183" s="3">
        <v>44165</v>
      </c>
      <c r="P183" s="1">
        <f t="shared" si="10"/>
        <v>145.16360105774433</v>
      </c>
      <c r="Q183" s="1">
        <f t="shared" si="11"/>
        <v>119.50713642002766</v>
      </c>
      <c r="R183" s="1">
        <f t="shared" si="11"/>
        <v>119.39296407357907</v>
      </c>
      <c r="S183" s="1">
        <f t="shared" si="11"/>
        <v>120.33354517027419</v>
      </c>
    </row>
    <row r="184" spans="1:19" x14ac:dyDescent="0.35">
      <c r="A184" s="3">
        <v>44196</v>
      </c>
      <c r="B184" s="18">
        <v>5.3788066777041941</v>
      </c>
      <c r="C184" s="18">
        <v>7.9708137693156731</v>
      </c>
      <c r="D184" s="18">
        <v>8.6470587748344361</v>
      </c>
      <c r="E184" s="18">
        <v>7.771146274834436</v>
      </c>
      <c r="I184" s="3">
        <v>44196</v>
      </c>
      <c r="J184" s="1">
        <f>+(J183*(B184/B183))*(1-Fondo0!$H$4%)</f>
        <v>146.91724251278922</v>
      </c>
      <c r="K184" s="1">
        <f>+(K183*(C184/C183))*(1-Fondo0!$I$5)</f>
        <v>243.11514909429329</v>
      </c>
      <c r="L184" s="1">
        <f>+(L183*(D184/D183))*(1-Fondo0!$J$5)</f>
        <v>245.67663030831537</v>
      </c>
      <c r="M184" s="1">
        <f>+(M183*(E184/E183))*(1-Fondo0!$K$5)</f>
        <v>240.62959425858062</v>
      </c>
      <c r="O184" s="3">
        <v>44196</v>
      </c>
      <c r="P184" s="1">
        <f t="shared" si="10"/>
        <v>149.55191844444164</v>
      </c>
      <c r="Q184" s="1">
        <f t="shared" si="11"/>
        <v>122.53409554461157</v>
      </c>
      <c r="R184" s="1">
        <f t="shared" si="11"/>
        <v>122.23919460421735</v>
      </c>
      <c r="S184" s="1">
        <f t="shared" si="11"/>
        <v>123.16693751872283</v>
      </c>
    </row>
    <row r="185" spans="1:19" x14ac:dyDescent="0.35">
      <c r="A185" s="3">
        <v>44225</v>
      </c>
      <c r="B185" s="18">
        <v>5.3192203734211967</v>
      </c>
      <c r="C185" s="18">
        <v>7.8797168314113124</v>
      </c>
      <c r="D185" s="18">
        <v>8.5485808896210873</v>
      </c>
      <c r="E185" s="18">
        <v>7.6695081548599671</v>
      </c>
      <c r="I185" s="3">
        <v>44225</v>
      </c>
      <c r="J185" s="1">
        <f>+(J184*(B185/B184))*(1-Fondo0!$H$4%)</f>
        <v>145.28818303685898</v>
      </c>
      <c r="K185" s="1">
        <f>+(K184*(C185/C184))*(1-Fondo0!$I$5)</f>
        <v>240.18041277205091</v>
      </c>
      <c r="L185" s="1">
        <f>+(L184*(D185/D184))*(1-Fondo0!$J$5)</f>
        <v>242.62571900937181</v>
      </c>
      <c r="M185" s="1">
        <f>+(M184*(E185/E184))*(1-Fondo0!$K$5)</f>
        <v>237.34784816491279</v>
      </c>
      <c r="O185" s="3">
        <v>44225</v>
      </c>
      <c r="P185" s="1">
        <f t="shared" si="10"/>
        <v>147.89364494489476</v>
      </c>
      <c r="Q185" s="1">
        <f t="shared" si="11"/>
        <v>121.05493942354067</v>
      </c>
      <c r="R185" s="1">
        <f t="shared" si="11"/>
        <v>120.72117907492691</v>
      </c>
      <c r="S185" s="1">
        <f t="shared" si="11"/>
        <v>121.48716651085277</v>
      </c>
    </row>
    <row r="186" spans="1:19" x14ac:dyDescent="0.35">
      <c r="A186" s="3">
        <v>44253</v>
      </c>
      <c r="B186" s="18">
        <v>5.2487177485620382</v>
      </c>
      <c r="C186" s="18">
        <v>7.7468081621473575</v>
      </c>
      <c r="D186" s="18">
        <v>8.4306114489181052</v>
      </c>
      <c r="E186" s="18">
        <v>7.5744872363735967</v>
      </c>
      <c r="I186" s="3">
        <v>44253</v>
      </c>
      <c r="J186" s="1">
        <f>+(J185*(B186/B185))*(1-Fondo0!$H$4%)</f>
        <v>143.36099426625165</v>
      </c>
      <c r="K186" s="1">
        <f>+(K185*(C186/C185))*(1-Fondo0!$I$5)</f>
        <v>235.97576046258467</v>
      </c>
      <c r="L186" s="1">
        <f>+(L185*(D186/D185))*(1-Fondo0!$J$5)</f>
        <v>239.02826436766614</v>
      </c>
      <c r="M186" s="1">
        <f>+(M185*(E186/E185))*(1-Fondo0!$K$5)</f>
        <v>234.27441024288947</v>
      </c>
      <c r="O186" s="3">
        <v>44253</v>
      </c>
      <c r="P186" s="1">
        <f t="shared" si="10"/>
        <v>145.93189577972225</v>
      </c>
      <c r="Q186" s="1">
        <f t="shared" si="11"/>
        <v>118.93572443533697</v>
      </c>
      <c r="R186" s="1">
        <f t="shared" si="11"/>
        <v>118.93122470492666</v>
      </c>
      <c r="S186" s="1">
        <f t="shared" si="11"/>
        <v>119.9140186290393</v>
      </c>
    </row>
    <row r="187" spans="1:19" x14ac:dyDescent="0.35">
      <c r="A187" s="3">
        <v>44286</v>
      </c>
      <c r="B187" s="18">
        <v>4.9821023416711023</v>
      </c>
      <c r="C187" s="18">
        <v>7.4068674560936669</v>
      </c>
      <c r="D187" s="18">
        <v>8.0783051623203832</v>
      </c>
      <c r="E187" s="18">
        <v>7.2313442788717399</v>
      </c>
      <c r="I187" s="3">
        <v>44286</v>
      </c>
      <c r="J187" s="1">
        <f>+(J186*(B187/B186))*(1-Fondo0!$H$4%)</f>
        <v>136.07736964761872</v>
      </c>
      <c r="K187" s="1">
        <f>+(K186*(C187/C186))*(1-Fondo0!$I$5)</f>
        <v>225.47416268350077</v>
      </c>
      <c r="L187" s="1">
        <f>+(L186*(D187/D186))*(1-Fondo0!$J$5)</f>
        <v>228.80094456234323</v>
      </c>
      <c r="M187" s="1">
        <f>+(M186*(E187/E186))*(1-Fondo0!$K$5)</f>
        <v>223.53446017389001</v>
      </c>
      <c r="O187" s="3">
        <v>44286</v>
      </c>
      <c r="P187" s="1">
        <f t="shared" si="10"/>
        <v>138.51765347354166</v>
      </c>
      <c r="Q187" s="1">
        <f t="shared" si="11"/>
        <v>113.64274376166345</v>
      </c>
      <c r="R187" s="1">
        <f t="shared" si="11"/>
        <v>113.84250570713878</v>
      </c>
      <c r="S187" s="1">
        <f t="shared" si="11"/>
        <v>114.41674484948427</v>
      </c>
    </row>
    <row r="188" spans="1:19" x14ac:dyDescent="0.35">
      <c r="A188" s="3">
        <v>44316</v>
      </c>
      <c r="B188" s="18">
        <v>4.9037911128691984</v>
      </c>
      <c r="C188" s="18">
        <v>7.2883675369198313</v>
      </c>
      <c r="D188" s="18">
        <v>7.9859738924050632</v>
      </c>
      <c r="E188" s="18">
        <v>7.1071939609704646</v>
      </c>
      <c r="I188" s="3">
        <v>44316</v>
      </c>
      <c r="J188" s="1">
        <f>+(J187*(B188/B187))*(1-Fondo0!$H$4%)</f>
        <v>133.93704086922588</v>
      </c>
      <c r="K188" s="1">
        <f>+(K187*(C188/C187))*(1-Fondo0!$I$5)</f>
        <v>221.7226658074579</v>
      </c>
      <c r="L188" s="1">
        <f>+(L187*(D188/D187))*(1-Fondo0!$J$5)</f>
        <v>225.95024593908232</v>
      </c>
      <c r="M188" s="1">
        <f>+(M187*(E188/E187))*(1-Fondo0!$K$5)</f>
        <v>219.57224539224893</v>
      </c>
      <c r="O188" s="3">
        <v>44316</v>
      </c>
      <c r="P188" s="1">
        <f t="shared" si="10"/>
        <v>136.33894204773583</v>
      </c>
      <c r="Q188" s="1">
        <f t="shared" si="11"/>
        <v>111.75192668030562</v>
      </c>
      <c r="R188" s="1">
        <f t="shared" si="11"/>
        <v>112.4241082660413</v>
      </c>
      <c r="S188" s="1">
        <f t="shared" si="11"/>
        <v>112.38867402158051</v>
      </c>
    </row>
    <row r="189" spans="1:19" x14ac:dyDescent="0.35">
      <c r="A189" s="3">
        <v>44347</v>
      </c>
      <c r="B189" s="18">
        <v>4.9280796707603871</v>
      </c>
      <c r="C189" s="18">
        <v>7.3775367912202769</v>
      </c>
      <c r="D189" s="18">
        <v>8.0767288737914829</v>
      </c>
      <c r="E189" s="18">
        <v>7.171864828847661</v>
      </c>
      <c r="I189" s="3">
        <v>44347</v>
      </c>
      <c r="J189" s="1">
        <f>+(J188*(B189/B188))*(1-Fondo0!$H$4%)</f>
        <v>134.59903114374794</v>
      </c>
      <c r="K189" s="1">
        <f>+(K188*(C189/C188))*(1-Fondo0!$I$5)</f>
        <v>224.2894403349369</v>
      </c>
      <c r="L189" s="1">
        <f>+(L188*(D189/D188))*(1-Fondo0!$J$5)</f>
        <v>228.27997210897712</v>
      </c>
      <c r="M189" s="1">
        <f>+(M188*(E189/E188))*(1-Fondo0!$K$5)</f>
        <v>221.44465434595688</v>
      </c>
      <c r="O189" s="3">
        <v>44347</v>
      </c>
      <c r="P189" s="1">
        <f t="shared" si="10"/>
        <v>137.0128038345014</v>
      </c>
      <c r="Q189" s="1">
        <f t="shared" si="11"/>
        <v>113.04562391128154</v>
      </c>
      <c r="R189" s="1">
        <f t="shared" si="11"/>
        <v>113.58328995254894</v>
      </c>
      <c r="S189" s="1">
        <f t="shared" si="11"/>
        <v>113.34707183345989</v>
      </c>
    </row>
    <row r="190" spans="1:19" x14ac:dyDescent="0.35">
      <c r="A190" s="3">
        <v>44377</v>
      </c>
      <c r="B190" s="18">
        <v>4.8263530005173312</v>
      </c>
      <c r="C190" s="18">
        <v>7.2595020434557682</v>
      </c>
      <c r="D190" s="18">
        <v>7.9092898085876868</v>
      </c>
      <c r="E190" s="18">
        <v>7.0117898344542162</v>
      </c>
      <c r="I190" s="3">
        <v>44377</v>
      </c>
      <c r="J190" s="1">
        <f>+(J189*(B190/B189))*(1-Fondo0!$H$4%)</f>
        <v>131.81923067950842</v>
      </c>
      <c r="K190" s="1">
        <f>+(K189*(C190/C189))*(1-Fondo0!$I$5)</f>
        <v>220.55753122108112</v>
      </c>
      <c r="L190" s="1">
        <f>+(L189*(D190/D189))*(1-Fondo0!$J$5)</f>
        <v>223.31462676468135</v>
      </c>
      <c r="M190" s="1">
        <f>+(M189*(E190/E189))*(1-Fondo0!$K$5)</f>
        <v>216.37935693033447</v>
      </c>
      <c r="O190" s="3">
        <v>44377</v>
      </c>
      <c r="P190" s="1">
        <f t="shared" si="10"/>
        <v>134.18315303783891</v>
      </c>
      <c r="Q190" s="1">
        <f t="shared" si="11"/>
        <v>111.16467938921208</v>
      </c>
      <c r="R190" s="1">
        <f t="shared" si="11"/>
        <v>111.11272604479426</v>
      </c>
      <c r="S190" s="1">
        <f t="shared" si="11"/>
        <v>110.75438504351628</v>
      </c>
    </row>
    <row r="191" spans="1:19" x14ac:dyDescent="0.35">
      <c r="A191" s="3">
        <v>44407</v>
      </c>
      <c r="B191" s="18">
        <v>4.5276268298714148</v>
      </c>
      <c r="C191" s="18">
        <v>6.8583223046488628</v>
      </c>
      <c r="D191" s="18">
        <v>7.5209350395647876</v>
      </c>
      <c r="E191" s="18">
        <v>6.585611844708211</v>
      </c>
      <c r="I191" s="3">
        <v>44407</v>
      </c>
      <c r="J191" s="1">
        <f>+(J190*(B191/B190))*(1-Fondo0!$H$4%)</f>
        <v>123.65901716933497</v>
      </c>
      <c r="K191" s="1">
        <f>+(K190*(C191/C190))*(1-Fondo0!$I$5)</f>
        <v>208.23348506131572</v>
      </c>
      <c r="L191" s="1">
        <f>+(L190*(D191/D190))*(1-Fondo0!$J$5)</f>
        <v>212.12843712492744</v>
      </c>
      <c r="M191" s="1">
        <f>+(M190*(E191/E190))*(1-Fondo0!$K$5)</f>
        <v>203.11261389509494</v>
      </c>
      <c r="O191" s="3">
        <v>44407</v>
      </c>
      <c r="P191" s="1">
        <f t="shared" si="10"/>
        <v>125.87660191769753</v>
      </c>
      <c r="Q191" s="1">
        <f t="shared" si="11"/>
        <v>104.95315429395284</v>
      </c>
      <c r="R191" s="1">
        <f t="shared" si="11"/>
        <v>105.5469104825345</v>
      </c>
      <c r="S191" s="1">
        <f t="shared" si="11"/>
        <v>103.96376514685312</v>
      </c>
    </row>
    <row r="192" spans="1:19" x14ac:dyDescent="0.35">
      <c r="A192" s="3">
        <v>44439</v>
      </c>
      <c r="B192" s="18">
        <v>4.449415540871267</v>
      </c>
      <c r="C192" s="18">
        <v>6.7865963778756724</v>
      </c>
      <c r="D192" s="18">
        <v>7.4181248653940273</v>
      </c>
      <c r="E192" s="18">
        <v>6.5382931228585406</v>
      </c>
      <c r="I192" s="3">
        <v>44439</v>
      </c>
      <c r="J192" s="1">
        <f>+(J191*(B192/B191))*(1-Fondo0!$H$4%)</f>
        <v>121.52163640656984</v>
      </c>
      <c r="K192" s="1">
        <f>+(K191*(C192/C191))*(1-Fondo0!$I$5)</f>
        <v>205.92179470950143</v>
      </c>
      <c r="L192" s="1">
        <f>+(L191*(D192/D191))*(1-Fondo0!$J$5)</f>
        <v>209.01072328400022</v>
      </c>
      <c r="M192" s="1">
        <f>+(M191*(E192/E191))*(1-Fondo0!$K$5)</f>
        <v>201.53894565957731</v>
      </c>
      <c r="O192" s="3">
        <v>44439</v>
      </c>
      <c r="P192" s="1">
        <f t="shared" si="10"/>
        <v>123.70089137446469</v>
      </c>
      <c r="Q192" s="1">
        <f t="shared" si="11"/>
        <v>103.78802374781436</v>
      </c>
      <c r="R192" s="1">
        <f t="shared" si="11"/>
        <v>103.99565659060717</v>
      </c>
      <c r="S192" s="1">
        <f t="shared" si="11"/>
        <v>103.15827861542127</v>
      </c>
    </row>
    <row r="193" spans="1:19" x14ac:dyDescent="0.35">
      <c r="A193" s="3">
        <v>44469</v>
      </c>
      <c r="B193" s="18">
        <v>4.3594900628626689</v>
      </c>
      <c r="C193" s="18">
        <v>6.6485757736943905</v>
      </c>
      <c r="D193" s="18">
        <v>7.2883747340425531</v>
      </c>
      <c r="E193" s="18">
        <v>6.4045974613152801</v>
      </c>
      <c r="I193" s="3">
        <v>44469</v>
      </c>
      <c r="J193" s="1">
        <f>+(J192*(B193/B192))*(1-Fondo0!$H$4%)</f>
        <v>119.06436767004354</v>
      </c>
      <c r="K193" s="1">
        <f>+(K192*(C193/C192))*(1-Fondo0!$I$5)</f>
        <v>201.60278777082709</v>
      </c>
      <c r="L193" s="1">
        <f>+(L192*(D193/D192))*(1-Fondo0!$J$5)</f>
        <v>205.14101353272312</v>
      </c>
      <c r="M193" s="1">
        <f>+(M192*(E193/E192))*(1-Fondo0!$K$5)</f>
        <v>197.3059873357744</v>
      </c>
      <c r="O193" s="3">
        <v>44469</v>
      </c>
      <c r="P193" s="1">
        <f t="shared" si="10"/>
        <v>121.19955628679404</v>
      </c>
      <c r="Q193" s="1">
        <f t="shared" si="11"/>
        <v>101.61117211658961</v>
      </c>
      <c r="R193" s="1">
        <f t="shared" si="11"/>
        <v>102.07023860211326</v>
      </c>
      <c r="S193" s="1">
        <f t="shared" si="11"/>
        <v>100.99162694070276</v>
      </c>
    </row>
    <row r="194" spans="1:19" x14ac:dyDescent="0.35">
      <c r="A194" s="3">
        <v>44498</v>
      </c>
      <c r="B194" s="18">
        <v>4.521239078156313</v>
      </c>
      <c r="C194" s="18">
        <v>6.9551613476953902</v>
      </c>
      <c r="D194" s="18">
        <v>7.5665200651302609</v>
      </c>
      <c r="E194" s="18">
        <v>6.700968386773547</v>
      </c>
      <c r="I194" s="3">
        <v>44498</v>
      </c>
      <c r="J194" s="1">
        <f>+(J193*(B194/B193))*(1-Fondo0!$H$4%)</f>
        <v>123.48069537477166</v>
      </c>
      <c r="K194" s="1">
        <f>+(K193*(C194/C193))*(1-Fondo0!$I$5)</f>
        <v>210.762206499836</v>
      </c>
      <c r="L194" s="1">
        <f>+(L193*(D194/D193))*(1-Fondo0!$J$5)</f>
        <v>212.74794078426748</v>
      </c>
      <c r="M194" s="1">
        <f>+(M193*(E194/E193))*(1-Fondo0!$K$5)</f>
        <v>206.31928521693413</v>
      </c>
      <c r="O194" s="3">
        <v>44498</v>
      </c>
      <c r="P194" s="1">
        <f t="shared" si="10"/>
        <v>125.69508226744217</v>
      </c>
      <c r="Q194" s="1">
        <f t="shared" si="11"/>
        <v>106.22767213254781</v>
      </c>
      <c r="R194" s="1">
        <f t="shared" si="11"/>
        <v>105.85515155649036</v>
      </c>
      <c r="S194" s="1">
        <f t="shared" si="11"/>
        <v>105.60510892070177</v>
      </c>
    </row>
    <row r="195" spans="1:19" x14ac:dyDescent="0.35">
      <c r="A195" s="3">
        <v>44530</v>
      </c>
      <c r="B195" s="18">
        <v>4.4349624200688638</v>
      </c>
      <c r="C195" s="18">
        <v>6.8217974176094449</v>
      </c>
      <c r="D195" s="18">
        <v>7.4190738809640928</v>
      </c>
      <c r="E195" s="18">
        <v>6.5642277914412208</v>
      </c>
      <c r="I195" s="3">
        <v>44530</v>
      </c>
      <c r="J195" s="1">
        <f>+(J194*(B195/B194))*(1-Fondo0!$H$4%)</f>
        <v>121.12311019656566</v>
      </c>
      <c r="K195" s="1">
        <f>+(K194*(C195/C194))*(1-Fondo0!$I$5)</f>
        <v>206.5865116712111</v>
      </c>
      <c r="L195" s="1">
        <f>+(L194*(D195/D194))*(1-Fondo0!$J$5)</f>
        <v>208.38490059848877</v>
      </c>
      <c r="M195" s="1">
        <f>+(M194*(E195/E194))*(1-Fondo0!$K$5)</f>
        <v>201.99458585084471</v>
      </c>
      <c r="O195" s="3">
        <v>44530</v>
      </c>
      <c r="P195" s="1">
        <f t="shared" si="10"/>
        <v>123.29521836946441</v>
      </c>
      <c r="Q195" s="1">
        <f t="shared" si="11"/>
        <v>104.12305219832309</v>
      </c>
      <c r="R195" s="1">
        <f t="shared" si="11"/>
        <v>103.68427141349055</v>
      </c>
      <c r="S195" s="1">
        <f t="shared" si="11"/>
        <v>103.39149933435138</v>
      </c>
    </row>
    <row r="196" spans="1:19" x14ac:dyDescent="0.35">
      <c r="A196" s="3">
        <v>44561</v>
      </c>
      <c r="B196" s="18">
        <v>4.5356326413206594</v>
      </c>
      <c r="C196" s="18">
        <v>6.9797297398699349</v>
      </c>
      <c r="D196" s="18">
        <v>7.5973089544772385</v>
      </c>
      <c r="E196" s="18">
        <v>6.6900089294647325</v>
      </c>
      <c r="I196" s="3">
        <v>44561</v>
      </c>
      <c r="J196" s="1">
        <f>+(J195*(B196/B195))*(1-Fondo0!$H$4%)</f>
        <v>123.87122090063424</v>
      </c>
      <c r="K196" s="1">
        <f>+(K195*(C196/C195))*(1-Fondo0!$I$5)</f>
        <v>211.23183296755121</v>
      </c>
      <c r="L196" s="1">
        <f>+(L195*(D196/D195))*(1-Fondo0!$J$5)</f>
        <v>213.16883576196906</v>
      </c>
      <c r="M196" s="1">
        <f>+(M195*(E196/E195))*(1-Fondo0!$K$5)</f>
        <v>205.748469349217</v>
      </c>
      <c r="O196" s="3">
        <v>44561</v>
      </c>
      <c r="P196" s="1">
        <f t="shared" si="10"/>
        <v>126.09261111154086</v>
      </c>
      <c r="Q196" s="1">
        <f t="shared" si="11"/>
        <v>106.46437171576866</v>
      </c>
      <c r="R196" s="1">
        <f t="shared" si="11"/>
        <v>106.06457262768721</v>
      </c>
      <c r="S196" s="1">
        <f t="shared" si="11"/>
        <v>105.31293520644839</v>
      </c>
    </row>
    <row r="197" spans="1:19" x14ac:dyDescent="0.35">
      <c r="A197" s="3">
        <v>44592</v>
      </c>
      <c r="B197" s="18">
        <v>4.6935734269370775</v>
      </c>
      <c r="C197" s="18">
        <v>7.1898897035881433</v>
      </c>
      <c r="D197" s="18">
        <v>7.8154837233489332</v>
      </c>
      <c r="E197" s="18">
        <v>6.8672943577743109</v>
      </c>
      <c r="I197" s="3">
        <v>44592</v>
      </c>
      <c r="J197" s="1">
        <f>+(J196*(B197/B196))*(1-Fondo0!$H$4%)</f>
        <v>128.18335621996692</v>
      </c>
      <c r="K197" s="1">
        <f>+(K196*(C197/C196))*(1-Fondo0!$I$5)</f>
        <v>217.45059775396541</v>
      </c>
      <c r="L197" s="1">
        <f>+(L196*(D197/D196))*(1-Fondo0!$J$5)</f>
        <v>219.06205752989717</v>
      </c>
      <c r="M197" s="1">
        <f>+(M196*(E197/E196))*(1-Fondo0!$K$5)</f>
        <v>211.08112922315286</v>
      </c>
      <c r="O197" s="3">
        <v>44592</v>
      </c>
      <c r="P197" s="1">
        <f t="shared" si="10"/>
        <v>130.48207621834817</v>
      </c>
      <c r="Q197" s="1">
        <f t="shared" si="11"/>
        <v>109.59873303116491</v>
      </c>
      <c r="R197" s="1">
        <f t="shared" si="11"/>
        <v>108.99681197675156</v>
      </c>
      <c r="S197" s="1">
        <f t="shared" si="11"/>
        <v>108.04247222588853</v>
      </c>
    </row>
    <row r="198" spans="1:19" x14ac:dyDescent="0.35">
      <c r="A198" s="3">
        <v>44620</v>
      </c>
      <c r="B198" s="18">
        <v>4.7701151104017026</v>
      </c>
      <c r="C198" s="18">
        <v>7.2829801542963555</v>
      </c>
      <c r="D198" s="18">
        <v>7.9431442936951324</v>
      </c>
      <c r="E198" s="18">
        <v>6.9563374035647785</v>
      </c>
      <c r="I198" s="3">
        <v>44620</v>
      </c>
      <c r="J198" s="1">
        <f>+(J197*(B198/B197))*(1-Fondo0!$H$4%)</f>
        <v>130.27238300641011</v>
      </c>
      <c r="K198" s="1">
        <f>+(K197*(C198/C197))*(1-Fondo0!$I$5)</f>
        <v>220.12284691098796</v>
      </c>
      <c r="L198" s="1">
        <f>+(L197*(D198/D197))*(1-Fondo0!$J$5)</f>
        <v>222.40836914265154</v>
      </c>
      <c r="M198" s="1">
        <f>+(M197*(E198/E197))*(1-Fondo0!$K$5)</f>
        <v>213.69689605041245</v>
      </c>
      <c r="O198" s="3">
        <v>44620</v>
      </c>
      <c r="P198" s="1">
        <f t="shared" si="10"/>
        <v>132.60856565043241</v>
      </c>
      <c r="Q198" s="1">
        <f t="shared" si="11"/>
        <v>110.94559123702113</v>
      </c>
      <c r="R198" s="1">
        <f t="shared" si="11"/>
        <v>110.66180728348664</v>
      </c>
      <c r="S198" s="1">
        <f t="shared" si="11"/>
        <v>109.38135986508065</v>
      </c>
    </row>
    <row r="199" spans="1:19" x14ac:dyDescent="0.35">
      <c r="A199" s="3">
        <v>44651</v>
      </c>
      <c r="B199" s="18">
        <v>4.8491516887327748</v>
      </c>
      <c r="C199" s="18">
        <v>7.3597098892191291</v>
      </c>
      <c r="D199" s="18">
        <v>7.9766071602269655</v>
      </c>
      <c r="E199" s="18">
        <v>7.0383902728992158</v>
      </c>
      <c r="I199" s="3">
        <v>44651</v>
      </c>
      <c r="J199" s="1">
        <f>+(J198*(B199/B198))*(1-Fondo0!$H$4%)</f>
        <v>132.42950140869686</v>
      </c>
      <c r="K199" s="1">
        <f>+(K198*(C199/C198))*(1-Fondo0!$I$5)</f>
        <v>222.29736080060343</v>
      </c>
      <c r="L199" s="1">
        <f>+(L198*(D199/D198))*(1-Fondo0!$J$5)</f>
        <v>223.11267940497228</v>
      </c>
      <c r="M199" s="1">
        <f>+(M198*(E199/E198))*(1-Fondo0!$K$5)</f>
        <v>216.09501582237195</v>
      </c>
      <c r="O199" s="3">
        <v>44651</v>
      </c>
      <c r="P199" s="1">
        <f t="shared" si="10"/>
        <v>134.80436778948842</v>
      </c>
      <c r="Q199" s="1">
        <f t="shared" si="11"/>
        <v>112.04158255515114</v>
      </c>
      <c r="R199" s="1">
        <f t="shared" si="11"/>
        <v>111.01224484488401</v>
      </c>
      <c r="S199" s="1">
        <f t="shared" si="11"/>
        <v>110.60884424423789</v>
      </c>
    </row>
    <row r="200" spans="1:19" x14ac:dyDescent="0.35">
      <c r="A200" s="3">
        <v>44680</v>
      </c>
      <c r="B200" s="18">
        <v>4.5758616206357479</v>
      </c>
      <c r="C200" s="18">
        <v>6.8538724856696192</v>
      </c>
      <c r="D200" s="18">
        <v>7.403793355914539</v>
      </c>
      <c r="E200" s="18">
        <v>6.5913418186555495</v>
      </c>
      <c r="I200" s="3">
        <v>44680</v>
      </c>
      <c r="J200" s="1">
        <f>+(J199*(B200/B199))*(1-Fondo0!$H$4%)</f>
        <v>124.96469476547399</v>
      </c>
      <c r="K200" s="1">
        <f>+(K199*(C200/C199))*(1-Fondo0!$I$5)</f>
        <v>206.88416380535341</v>
      </c>
      <c r="L200" s="1">
        <f>+(L199*(D200/D199))*(1-Fondo0!$J$5)</f>
        <v>206.87485690819878</v>
      </c>
      <c r="M200" s="1">
        <f>+(M199*(E200/E199))*(1-Fondo0!$K$5)</f>
        <v>202.25490833361383</v>
      </c>
      <c r="O200" s="3">
        <v>44680</v>
      </c>
      <c r="P200" s="1">
        <f t="shared" si="10"/>
        <v>127.20569431034514</v>
      </c>
      <c r="Q200" s="1">
        <f t="shared" si="11"/>
        <v>104.27307384518437</v>
      </c>
      <c r="R200" s="1">
        <f t="shared" si="11"/>
        <v>102.93293204398448</v>
      </c>
      <c r="S200" s="1">
        <f t="shared" si="11"/>
        <v>103.52474613247999</v>
      </c>
    </row>
    <row r="201" spans="1:19" x14ac:dyDescent="0.35">
      <c r="A201" s="3">
        <v>44712</v>
      </c>
      <c r="B201" s="18">
        <v>4.6552437011060164</v>
      </c>
      <c r="C201" s="18">
        <v>7.0328220663609384</v>
      </c>
      <c r="D201" s="18">
        <v>7.7093294577825739</v>
      </c>
      <c r="E201" s="18">
        <v>6.7397957647693554</v>
      </c>
      <c r="I201" s="3">
        <v>44712</v>
      </c>
      <c r="J201" s="1">
        <f>+(J200*(B201/B200))*(1-Fondo0!$H$4%)</f>
        <v>127.1312588958001</v>
      </c>
      <c r="K201" s="1">
        <f>+(K200*(C201/C200))*(1-Fondo0!$I$5)</f>
        <v>212.14777175210429</v>
      </c>
      <c r="L201" s="1">
        <f>+(L200*(D201/D200))*(1-Fondo0!$J$5)</f>
        <v>215.18767916015744</v>
      </c>
      <c r="M201" s="1">
        <f>+(M200*(E201/E200))*(1-Fondo0!$K$5)</f>
        <v>206.6930158634971</v>
      </c>
      <c r="O201" s="3">
        <v>44712</v>
      </c>
      <c r="P201" s="1">
        <f t="shared" si="10"/>
        <v>129.41111156826148</v>
      </c>
      <c r="Q201" s="1">
        <f t="shared" si="11"/>
        <v>106.9260201607856</v>
      </c>
      <c r="R201" s="1">
        <f t="shared" si="11"/>
        <v>107.06907106417623</v>
      </c>
      <c r="S201" s="1">
        <f t="shared" si="11"/>
        <v>105.79640400780806</v>
      </c>
    </row>
    <row r="202" spans="1:19" x14ac:dyDescent="0.35">
      <c r="A202" s="3">
        <v>44742</v>
      </c>
      <c r="B202" s="18">
        <v>4.3716623237597911</v>
      </c>
      <c r="C202" s="18">
        <v>6.6742063707571804</v>
      </c>
      <c r="D202" s="18">
        <v>7.2332130026109658</v>
      </c>
      <c r="E202" s="18">
        <v>6.3699482767624023</v>
      </c>
      <c r="I202" s="3">
        <v>44742</v>
      </c>
      <c r="J202" s="1">
        <f>+(J201*(B202/B201))*(1-Fondo0!$H$4%)</f>
        <v>119.38561782117706</v>
      </c>
      <c r="K202" s="1">
        <f>+(K201*(C202/C201))*(1-Fondo0!$I$5)</f>
        <v>201.19912742164118</v>
      </c>
      <c r="L202" s="1">
        <f>+(L201*(D202/D201))*(1-Fondo0!$J$5)</f>
        <v>201.68770513728069</v>
      </c>
      <c r="M202" s="1">
        <f>+(M201*(E202/E201))*(1-Fondo0!$K$5)</f>
        <v>195.24000122755663</v>
      </c>
      <c r="O202" s="3">
        <v>44742</v>
      </c>
      <c r="P202" s="1">
        <f t="shared" si="10"/>
        <v>121.52656743661467</v>
      </c>
      <c r="Q202" s="1">
        <f t="shared" si="11"/>
        <v>101.4077205588443</v>
      </c>
      <c r="R202" s="1">
        <f t="shared" si="11"/>
        <v>100.35200583227633</v>
      </c>
      <c r="S202" s="1">
        <f t="shared" si="11"/>
        <v>99.934146115497313</v>
      </c>
    </row>
    <row r="203" spans="1:19" x14ac:dyDescent="0.35">
      <c r="A203" s="3">
        <v>44769</v>
      </c>
      <c r="B203" s="18">
        <v>4.2720060382165608</v>
      </c>
      <c r="C203" s="18">
        <v>6.5047513121019112</v>
      </c>
      <c r="D203" s="18">
        <v>7.0062365350318476</v>
      </c>
      <c r="E203" s="18">
        <v>6.1957124840764326</v>
      </c>
      <c r="I203" s="3">
        <v>44769</v>
      </c>
      <c r="J203" s="1">
        <f>+(J202*(B203/B202))*(1-Fondo0!$H$4%)</f>
        <v>116.66289154331409</v>
      </c>
      <c r="K203" s="1">
        <f>+(K202*(C203/C202))*(1-Fondo0!$I$5)</f>
        <v>195.96331425005698</v>
      </c>
      <c r="L203" s="1">
        <f>+(L202*(D203/D202))*(1-Fondo0!$J$5)</f>
        <v>195.15529518227279</v>
      </c>
      <c r="M203" s="1">
        <f>+(M202*(E203/E202))*(1-Fondo0!$K$5)</f>
        <v>189.79203466318299</v>
      </c>
      <c r="O203" s="3">
        <v>44769</v>
      </c>
      <c r="P203" s="1">
        <f t="shared" si="10"/>
        <v>118.75501434121774</v>
      </c>
      <c r="Q203" s="1">
        <f t="shared" si="11"/>
        <v>98.768783274143061</v>
      </c>
      <c r="R203" s="1">
        <f t="shared" si="11"/>
        <v>97.101731149158823</v>
      </c>
      <c r="S203" s="1">
        <f t="shared" si="11"/>
        <v>97.145589040854063</v>
      </c>
    </row>
    <row r="204" spans="1:19" x14ac:dyDescent="0.35">
      <c r="A204" s="3">
        <v>44804</v>
      </c>
      <c r="B204" s="18">
        <v>4.4115862490252145</v>
      </c>
      <c r="C204" s="18">
        <v>6.7337652716402392</v>
      </c>
      <c r="D204" s="18">
        <v>7.2722255783727583</v>
      </c>
      <c r="E204" s="18">
        <v>6.4022023914738755</v>
      </c>
      <c r="I204" s="3">
        <v>44804</v>
      </c>
      <c r="J204" s="1">
        <f>+(J203*(B204/B203))*(1-Fondo0!$H$4%)</f>
        <v>120.47338940316908</v>
      </c>
      <c r="K204" s="1">
        <f>+(K203*(C204/C203))*(1-Fondo0!$I$5)</f>
        <v>202.7307694969243</v>
      </c>
      <c r="L204" s="1">
        <f>+(L203*(D204/D203))*(1-Fondo0!$J$5)</f>
        <v>202.3532855438861</v>
      </c>
      <c r="M204" s="1">
        <f>+(M203*(E204/E203))*(1-Fondo0!$K$5)</f>
        <v>196.00626594828705</v>
      </c>
      <c r="O204" s="3">
        <v>44804</v>
      </c>
      <c r="P204" s="1">
        <f t="shared" si="10"/>
        <v>122.63384609318277</v>
      </c>
      <c r="Q204" s="1">
        <f t="shared" si="11"/>
        <v>102.17969374559171</v>
      </c>
      <c r="R204" s="1">
        <f t="shared" si="11"/>
        <v>100.68317291457346</v>
      </c>
      <c r="S204" s="1">
        <f t="shared" si="11"/>
        <v>100.32636087724265</v>
      </c>
    </row>
    <row r="205" spans="1:19" x14ac:dyDescent="0.35">
      <c r="A205" s="3">
        <v>44834</v>
      </c>
      <c r="B205" s="18">
        <v>4.177742670682731</v>
      </c>
      <c r="C205" s="18">
        <v>6.3360453313253009</v>
      </c>
      <c r="D205" s="18">
        <v>6.8123264056224899</v>
      </c>
      <c r="E205" s="18">
        <v>6.0424304969879516</v>
      </c>
      <c r="I205" s="3">
        <v>44834</v>
      </c>
      <c r="J205" s="1">
        <f>+(J204*(B205/B204))*(1-Fondo0!$H$4%)</f>
        <v>114.08630556032654</v>
      </c>
      <c r="K205" s="1">
        <f>+(K204*(C205/C204))*(1-Fondo0!$I$5)</f>
        <v>190.63278291250236</v>
      </c>
      <c r="L205" s="1">
        <f>+(L204*(D205/D204))*(1-Fondo0!$J$5)</f>
        <v>189.35890829355182</v>
      </c>
      <c r="M205" s="1">
        <f>+(M204*(E205/E204))*(1-Fondo0!$K$5)</f>
        <v>184.88686119549757</v>
      </c>
      <c r="O205" s="3">
        <v>44834</v>
      </c>
      <c r="P205" s="1">
        <f t="shared" si="10"/>
        <v>116.1322222835782</v>
      </c>
      <c r="Q205" s="1">
        <f t="shared" si="11"/>
        <v>96.082106451852042</v>
      </c>
      <c r="R205" s="1">
        <f t="shared" si="11"/>
        <v>94.217673092832939</v>
      </c>
      <c r="S205" s="1">
        <f t="shared" si="11"/>
        <v>94.634862145958166</v>
      </c>
    </row>
    <row r="206" spans="1:19" x14ac:dyDescent="0.35">
      <c r="A206" s="3">
        <v>44865</v>
      </c>
      <c r="B206" s="18">
        <v>4.2097279989982477</v>
      </c>
      <c r="C206" s="18">
        <v>6.3966104933633856</v>
      </c>
      <c r="D206" s="18">
        <v>6.8821170798898068</v>
      </c>
      <c r="E206" s="18">
        <v>6.0487001252191339</v>
      </c>
      <c r="I206" s="3">
        <v>44865</v>
      </c>
      <c r="J206" s="1">
        <f>+(J205*(B206/B205))*(1-Fondo0!$H$4%)</f>
        <v>114.95856730315981</v>
      </c>
      <c r="K206" s="1">
        <f>+(K205*(C206/C205))*(1-Fondo0!$I$5)</f>
        <v>192.32991297484449</v>
      </c>
      <c r="L206" s="1">
        <f>+(L205*(D206/D205))*(1-Fondo0!$J$5)</f>
        <v>191.09957593255965</v>
      </c>
      <c r="M206" s="1">
        <f>+(M205*(E206/E205))*(1-Fondo0!$K$5)</f>
        <v>184.97382194457435</v>
      </c>
      <c r="O206" s="3">
        <v>44865</v>
      </c>
      <c r="P206" s="1">
        <f t="shared" si="10"/>
        <v>117.02012634980824</v>
      </c>
      <c r="Q206" s="1">
        <f t="shared" si="11"/>
        <v>96.93748834798393</v>
      </c>
      <c r="R206" s="1">
        <f t="shared" si="11"/>
        <v>95.083762024445662</v>
      </c>
      <c r="S206" s="1">
        <f t="shared" si="11"/>
        <v>94.679373251007917</v>
      </c>
    </row>
    <row r="207" spans="1:19" x14ac:dyDescent="0.35">
      <c r="A207" s="3">
        <v>44895</v>
      </c>
      <c r="B207" s="18">
        <v>4.5132091074208613</v>
      </c>
      <c r="C207" s="18">
        <v>6.9226091333679296</v>
      </c>
      <c r="D207" s="18">
        <v>7.4697103269330567</v>
      </c>
      <c r="E207" s="18">
        <v>6.4981088738972499</v>
      </c>
      <c r="I207" s="3">
        <v>44895</v>
      </c>
      <c r="J207" s="1">
        <f>+(J206*(B207/B206))*(1-Fondo0!$H$4%)</f>
        <v>123.24469622540559</v>
      </c>
      <c r="K207" s="1">
        <f>+(K206*(C207/C206))*(1-Fondo0!$I$5)</f>
        <v>208.01006836856541</v>
      </c>
      <c r="L207" s="1">
        <f>+(L206*(D207/D206))*(1-Fondo0!$J$5)</f>
        <v>207.19954678924066</v>
      </c>
      <c r="M207" s="1">
        <f>+(M206*(E207/E206))*(1-Fondo0!$K$5)</f>
        <v>198.60447483401148</v>
      </c>
      <c r="O207" s="3">
        <v>44895</v>
      </c>
      <c r="P207" s="1">
        <f t="shared" si="10"/>
        <v>125.45485093083865</v>
      </c>
      <c r="Q207" s="1">
        <f t="shared" si="11"/>
        <v>104.84054854940045</v>
      </c>
      <c r="R207" s="1">
        <f t="shared" si="11"/>
        <v>103.09448517789427</v>
      </c>
      <c r="S207" s="1">
        <f t="shared" si="11"/>
        <v>101.65626143446474</v>
      </c>
    </row>
    <row r="208" spans="1:19" x14ac:dyDescent="0.35">
      <c r="A208" s="3">
        <v>44925</v>
      </c>
      <c r="B208" s="18">
        <v>4.534681256544502</v>
      </c>
      <c r="C208" s="18">
        <v>6.9567049476439786</v>
      </c>
      <c r="D208" s="18">
        <v>7.4984395287958119</v>
      </c>
      <c r="E208" s="18">
        <v>6.5253862565445031</v>
      </c>
      <c r="I208" s="3">
        <v>44925</v>
      </c>
      <c r="J208" s="1">
        <f>+(J207*(B208/B207))*(1-Fondo0!$H$4%)</f>
        <v>123.82975816565845</v>
      </c>
      <c r="K208" s="1">
        <f>+(K207*(C208/C207))*(1-Fondo0!$I$5)</f>
        <v>208.89870450321791</v>
      </c>
      <c r="L208" s="1">
        <f>+(L207*(D208/D207))*(1-Fondo0!$J$5)</f>
        <v>207.77979257623264</v>
      </c>
      <c r="M208" s="1">
        <f>+(M207*(E208/E207))*(1-Fondo0!$K$5)</f>
        <v>199.32515016130952</v>
      </c>
      <c r="O208" s="3">
        <v>44925</v>
      </c>
      <c r="P208" s="1">
        <f t="shared" si="10"/>
        <v>126.05040482279264</v>
      </c>
      <c r="Q208" s="1">
        <f t="shared" si="11"/>
        <v>105.28843600287078</v>
      </c>
      <c r="R208" s="1">
        <f t="shared" si="11"/>
        <v>103.38319305208391</v>
      </c>
      <c r="S208" s="1">
        <f t="shared" si="11"/>
        <v>102.02514113640704</v>
      </c>
    </row>
    <row r="209" spans="1:19" x14ac:dyDescent="0.35">
      <c r="A209" s="3">
        <v>44957</v>
      </c>
      <c r="B209" s="18">
        <v>4.6360907816151649</v>
      </c>
      <c r="C209" s="18">
        <v>7.0533626850168796</v>
      </c>
      <c r="D209" s="18">
        <v>7.6349769150869911</v>
      </c>
      <c r="E209" s="18">
        <v>6.6608967800571284</v>
      </c>
      <c r="I209" s="3">
        <v>44957</v>
      </c>
      <c r="J209" s="1">
        <f>+(J208*(B209/B208))*(1-Fondo0!$H$4%)</f>
        <v>126.5976565454126</v>
      </c>
      <c r="K209" s="1">
        <f>+(K208*(C209/C208))*(1-Fondo0!$I$5)</f>
        <v>211.6635107368337</v>
      </c>
      <c r="L209" s="1">
        <f>+(L208*(D209/D208))*(1-Fondo0!$J$5)</f>
        <v>211.34282939655833</v>
      </c>
      <c r="M209" s="1">
        <f>+(M208*(E209/E208))*(1-Fondo0!$K$5)</f>
        <v>203.34917264923757</v>
      </c>
      <c r="O209" s="3">
        <v>44957</v>
      </c>
      <c r="P209" s="1">
        <f t="shared" si="10"/>
        <v>128.86794009415783</v>
      </c>
      <c r="Q209" s="1">
        <f t="shared" si="11"/>
        <v>106.68194452117713</v>
      </c>
      <c r="R209" s="1">
        <f t="shared" si="11"/>
        <v>105.15602244458735</v>
      </c>
      <c r="S209" s="1">
        <f t="shared" si="11"/>
        <v>104.08484841335972</v>
      </c>
    </row>
    <row r="210" spans="1:19" x14ac:dyDescent="0.35">
      <c r="A210" s="3">
        <v>44985</v>
      </c>
      <c r="B210" s="18">
        <v>4.5845381889763779</v>
      </c>
      <c r="C210" s="18">
        <v>7.0497445931758529</v>
      </c>
      <c r="D210" s="18">
        <v>7.5986194488188978</v>
      </c>
      <c r="E210" s="18">
        <v>6.6365863254593176</v>
      </c>
      <c r="I210" s="3">
        <v>44985</v>
      </c>
      <c r="J210" s="1">
        <f>+(J209*(B210/B209))*(1-Fondo0!$H$4%)</f>
        <v>125.18860666428441</v>
      </c>
      <c r="K210" s="1">
        <f>+(K209*(C210/C209))*(1-Fondo0!$I$5)</f>
        <v>211.41742514652648</v>
      </c>
      <c r="L210" s="1">
        <f>+(L209*(D210/D209))*(1-Fondo0!$J$5)</f>
        <v>210.11732253505582</v>
      </c>
      <c r="M210" s="1">
        <f>+(M209*(E210/E209))*(1-Fondo0!$K$5)</f>
        <v>202.49219305482359</v>
      </c>
      <c r="O210" s="3">
        <v>44985</v>
      </c>
      <c r="P210" s="1">
        <f t="shared" si="10"/>
        <v>127.43362163498658</v>
      </c>
      <c r="Q210" s="1">
        <f t="shared" si="11"/>
        <v>106.55791327365021</v>
      </c>
      <c r="R210" s="1">
        <f t="shared" si="11"/>
        <v>104.54625760230662</v>
      </c>
      <c r="S210" s="1">
        <f t="shared" si="11"/>
        <v>103.64620098728054</v>
      </c>
    </row>
    <row r="211" spans="1:19" x14ac:dyDescent="0.35">
      <c r="A211" s="3">
        <v>45016</v>
      </c>
      <c r="B211" s="18">
        <v>4.7752501460823371</v>
      </c>
      <c r="C211" s="18">
        <v>7.33998717131474</v>
      </c>
      <c r="D211" s="18">
        <v>7.9075220451527226</v>
      </c>
      <c r="E211" s="18">
        <v>6.9088087383798138</v>
      </c>
      <c r="I211" s="3">
        <v>45016</v>
      </c>
      <c r="J211" s="1">
        <f>+(J210*(B211/B210))*(1-Fondo0!$H$4%)</f>
        <v>130.39496247267763</v>
      </c>
      <c r="K211" s="1">
        <f>+(K210*(C211/C210))*(1-Fondo0!$I$5)</f>
        <v>219.97853923624771</v>
      </c>
      <c r="L211" s="1">
        <f>+(L210*(D211/D210))*(1-Fondo0!$J$5)</f>
        <v>218.43133931902065</v>
      </c>
      <c r="M211" s="1">
        <f>+(M210*(E211/E210))*(1-Fondo0!$K$5)</f>
        <v>210.67865451075627</v>
      </c>
      <c r="O211" s="3">
        <v>45016</v>
      </c>
      <c r="P211" s="1">
        <f t="shared" si="10"/>
        <v>132.73334334179569</v>
      </c>
      <c r="Q211" s="1">
        <f t="shared" si="11"/>
        <v>110.87285775878944</v>
      </c>
      <c r="R211" s="1">
        <f t="shared" si="11"/>
        <v>108.68299097544997</v>
      </c>
      <c r="S211" s="1">
        <f t="shared" si="11"/>
        <v>107.836464407493</v>
      </c>
    </row>
    <row r="212" spans="1:19" x14ac:dyDescent="0.35">
      <c r="A212" s="3">
        <v>45044</v>
      </c>
      <c r="B212" s="18">
        <v>4.89173189029309</v>
      </c>
      <c r="C212" s="18">
        <v>7.4554339876310829</v>
      </c>
      <c r="D212" s="18">
        <v>8.0649372411938689</v>
      </c>
      <c r="E212" s="18">
        <v>7.0263753966119928</v>
      </c>
      <c r="I212" s="3">
        <v>45044</v>
      </c>
      <c r="J212" s="1">
        <f>+(J211*(B212/B211))*(1-Fondo0!$H$4%)</f>
        <v>133.57426991310027</v>
      </c>
      <c r="K212" s="1">
        <f>+(K211*(C212/C211))*(1-Fondo0!$I$5)</f>
        <v>223.29323153532224</v>
      </c>
      <c r="L212" s="1">
        <f>+(L211*(D212/D211))*(1-Fondo0!$J$5)</f>
        <v>222.54759412189389</v>
      </c>
      <c r="M212" s="1">
        <f>+(M211*(E212/E211))*(1-Fondo0!$K$5)</f>
        <v>214.14234057679442</v>
      </c>
      <c r="O212" s="3">
        <v>45044</v>
      </c>
      <c r="P212" s="1">
        <f t="shared" si="10"/>
        <v>135.9696654977775</v>
      </c>
      <c r="Q212" s="1">
        <f t="shared" si="11"/>
        <v>112.54351803803947</v>
      </c>
      <c r="R212" s="1">
        <f t="shared" si="11"/>
        <v>110.73108025141208</v>
      </c>
      <c r="S212" s="1">
        <f t="shared" si="11"/>
        <v>109.60936190413986</v>
      </c>
    </row>
    <row r="213" spans="1:19" x14ac:dyDescent="0.35">
      <c r="A213" s="3">
        <v>45077</v>
      </c>
      <c r="B213" s="18">
        <v>4.97559937533949</v>
      </c>
      <c r="C213" s="18">
        <v>7.5807573058120585</v>
      </c>
      <c r="D213" s="18">
        <v>8.2159219174361766</v>
      </c>
      <c r="E213" s="18">
        <v>7.1785653177620858</v>
      </c>
      <c r="I213" s="3">
        <v>45077</v>
      </c>
      <c r="J213" s="1">
        <f>+(J212*(B213/B212))*(1-Fondo0!$H$4%)</f>
        <v>135.86295116002393</v>
      </c>
      <c r="K213" s="1">
        <f>+(K212*(C213/C212))*(1-Fondo0!$I$5)</f>
        <v>226.89913470344976</v>
      </c>
      <c r="L213" s="1">
        <f>+(L212*(D213/D212))*(1-Fondo0!$J$5)</f>
        <v>226.47777449492949</v>
      </c>
      <c r="M213" s="1">
        <f>+(M212*(E213/E212))*(1-Fondo0!$K$5)</f>
        <v>218.65664623635254</v>
      </c>
      <c r="O213" s="3">
        <v>45077</v>
      </c>
      <c r="P213" s="1">
        <f t="shared" si="10"/>
        <v>138.29938980604209</v>
      </c>
      <c r="Q213" s="1">
        <f t="shared" si="11"/>
        <v>114.36095345896663</v>
      </c>
      <c r="R213" s="1">
        <f t="shared" si="11"/>
        <v>112.6865860837994</v>
      </c>
      <c r="S213" s="1">
        <f t="shared" si="11"/>
        <v>111.92002200737603</v>
      </c>
    </row>
    <row r="214" spans="1:19" x14ac:dyDescent="0.35">
      <c r="A214" s="3">
        <v>45107</v>
      </c>
      <c r="B214" s="18">
        <v>5.2131040737682355</v>
      </c>
      <c r="C214" s="18">
        <v>7.8966587118084233</v>
      </c>
      <c r="D214" s="18">
        <v>8.5827261767134591</v>
      </c>
      <c r="E214" s="18">
        <v>7.5143118634737132</v>
      </c>
      <c r="I214" s="3">
        <v>45107</v>
      </c>
      <c r="J214" s="1">
        <f>+(J213*(B214/B213))*(1-Fondo0!$H$4%)</f>
        <v>142.34673512667709</v>
      </c>
      <c r="K214" s="1">
        <f>+(K213*(C214/C213))*(1-Fondo0!$I$5)</f>
        <v>236.20072800857037</v>
      </c>
      <c r="L214" s="1">
        <f>+(L213*(D214/D213))*(1-Fondo0!$J$5)</f>
        <v>236.3425498514996</v>
      </c>
      <c r="M214" s="1">
        <f>+(M213*(E214/E213))*(1-Fondo0!$K$5)</f>
        <v>228.75367069711174</v>
      </c>
      <c r="O214" s="3">
        <v>45107</v>
      </c>
      <c r="P214" s="1">
        <f t="shared" si="10"/>
        <v>144.89944786871558</v>
      </c>
      <c r="Q214" s="1">
        <f t="shared" si="11"/>
        <v>119.04911183582165</v>
      </c>
      <c r="R214" s="1">
        <f t="shared" si="11"/>
        <v>117.59491697805394</v>
      </c>
      <c r="S214" s="1">
        <f t="shared" si="11"/>
        <v>117.08821249830523</v>
      </c>
    </row>
    <row r="215" spans="1:19" x14ac:dyDescent="0.35">
      <c r="A215" s="3">
        <v>45138</v>
      </c>
      <c r="B215" s="18">
        <v>5.3552122578859986</v>
      </c>
      <c r="C215" s="18">
        <v>8.070298256779191</v>
      </c>
      <c r="D215" s="18">
        <v>8.794521223021583</v>
      </c>
      <c r="E215" s="18">
        <v>7.7170643884892094</v>
      </c>
      <c r="I215" s="3">
        <v>45138</v>
      </c>
      <c r="J215" s="1">
        <f>+(J214*(B215/B214))*(1-Fondo0!$H$4%)</f>
        <v>146.2255557226714</v>
      </c>
      <c r="K215" s="1">
        <f>+(K214*(C215/C214))*(1-Fondo0!$I$5)</f>
        <v>241.23763686768325</v>
      </c>
      <c r="L215" s="1">
        <f>+(L214*(D215/D214))*(1-Fondo0!$J$5)</f>
        <v>241.92248514847276</v>
      </c>
      <c r="M215" s="1">
        <f>+(M214*(E215/E214))*(1-Fondo0!$K$5)</f>
        <v>234.79281901056706</v>
      </c>
      <c r="O215" s="3">
        <v>45138</v>
      </c>
      <c r="P215" s="1">
        <f t="shared" si="10"/>
        <v>148.84782759264257</v>
      </c>
      <c r="Q215" s="1">
        <f t="shared" si="11"/>
        <v>121.587798025026</v>
      </c>
      <c r="R215" s="1">
        <f t="shared" si="11"/>
        <v>120.37127708926863</v>
      </c>
      <c r="S215" s="1">
        <f t="shared" si="11"/>
        <v>120.17936762110503</v>
      </c>
    </row>
    <row r="216" spans="1:19" x14ac:dyDescent="0.35">
      <c r="A216" s="3">
        <v>45169</v>
      </c>
      <c r="B216" s="18">
        <v>5.1879898621248994</v>
      </c>
      <c r="C216" s="18">
        <v>7.8668878345498792</v>
      </c>
      <c r="D216" s="18">
        <v>8.5554730197350644</v>
      </c>
      <c r="E216" s="18">
        <v>7.4832825087861581</v>
      </c>
      <c r="I216" s="3">
        <v>45169</v>
      </c>
      <c r="J216" s="1">
        <f>+(J215*(B216/B215))*(1-Fondo0!$H$4%)</f>
        <v>141.65802621518597</v>
      </c>
      <c r="K216" s="1">
        <f>+(K215*(C216/C215))*(1-Fondo0!$I$5)</f>
        <v>235.00443319883962</v>
      </c>
      <c r="L216" s="1">
        <f>+(L215*(D216/D215))*(1-Fondo0!$J$5)</f>
        <v>235.10151840831443</v>
      </c>
      <c r="M216" s="1">
        <f>+(M215*(E216/E215))*(1-Fondo0!$K$5)</f>
        <v>227.55095228682694</v>
      </c>
      <c r="O216" s="3">
        <v>45169</v>
      </c>
      <c r="P216" s="1">
        <f t="shared" si="10"/>
        <v>144.1983882980235</v>
      </c>
      <c r="Q216" s="1">
        <f t="shared" si="11"/>
        <v>118.44615927173353</v>
      </c>
      <c r="R216" s="1">
        <f t="shared" si="11"/>
        <v>116.97742770403109</v>
      </c>
      <c r="S216" s="1">
        <f t="shared" si="11"/>
        <v>116.47259768272697</v>
      </c>
    </row>
    <row r="217" spans="1:19" x14ac:dyDescent="0.35">
      <c r="A217" s="3">
        <v>45198</v>
      </c>
      <c r="B217" s="18">
        <v>4.9247210165920468</v>
      </c>
      <c r="C217" s="18">
        <v>7.5016701343165657</v>
      </c>
      <c r="D217" s="18">
        <v>8.1739774822228082</v>
      </c>
      <c r="E217" s="18">
        <v>7.1423166183829343</v>
      </c>
      <c r="I217" s="3">
        <v>45198</v>
      </c>
      <c r="J217" s="1">
        <f>+(J216*(B217/B216))*(1-Fondo0!$H$4%)</f>
        <v>134.46807154032214</v>
      </c>
      <c r="K217" s="1">
        <f>+(K216*(C217/C216))*(1-Fondo0!$I$5)</f>
        <v>223.94876770616341</v>
      </c>
      <c r="L217" s="1">
        <f>+(L216*(D217/D216))*(1-Fondo0!$J$5)</f>
        <v>224.38417222776363</v>
      </c>
      <c r="M217" s="1">
        <f>+(M216*(E217/E216))*(1-Fondo0!$K$5)</f>
        <v>217.05982318179011</v>
      </c>
      <c r="O217" s="3">
        <v>45198</v>
      </c>
      <c r="P217" s="1">
        <f t="shared" si="10"/>
        <v>136.87949572446556</v>
      </c>
      <c r="Q217" s="1">
        <f t="shared" si="11"/>
        <v>112.87391921661698</v>
      </c>
      <c r="R217" s="1">
        <f t="shared" si="11"/>
        <v>111.64489052391342</v>
      </c>
      <c r="S217" s="1">
        <f t="shared" si="11"/>
        <v>111.10268361641154</v>
      </c>
    </row>
    <row r="218" spans="1:19" x14ac:dyDescent="0.35">
      <c r="A218" s="3">
        <v>45230</v>
      </c>
      <c r="B218" s="18">
        <v>4.8459312597605413</v>
      </c>
      <c r="C218" s="18">
        <v>7.3551201717855283</v>
      </c>
      <c r="D218" s="18">
        <v>8.0004765226444565</v>
      </c>
      <c r="E218" s="18">
        <v>6.958966866215512</v>
      </c>
      <c r="I218" s="3">
        <v>45230</v>
      </c>
      <c r="J218" s="1">
        <f>+(J217*(B218/B217))*(1-Fondo0!$H$4%)</f>
        <v>132.31536190205935</v>
      </c>
      <c r="K218" s="1">
        <f>+(K217*(C218/C217))*(1-Fondo0!$I$5)</f>
        <v>219.43106118566482</v>
      </c>
      <c r="L218" s="1">
        <f>+(L217*(D218/D217))*(1-Fondo0!$J$5)</f>
        <v>219.39261838929801</v>
      </c>
      <c r="M218" s="1">
        <f>+(M217*(E218/E217))*(1-Fondo0!$K$5)</f>
        <v>211.36785741989164</v>
      </c>
      <c r="O218" s="3">
        <v>45230</v>
      </c>
      <c r="P218" s="1">
        <f t="shared" si="10"/>
        <v>134.68818141206947</v>
      </c>
      <c r="Q218" s="1">
        <f t="shared" si="11"/>
        <v>110.59691967756076</v>
      </c>
      <c r="R218" s="1">
        <f t="shared" si="11"/>
        <v>109.16128628254991</v>
      </c>
      <c r="S218" s="1">
        <f t="shared" si="11"/>
        <v>108.18923486329975</v>
      </c>
    </row>
    <row r="219" spans="1:19" x14ac:dyDescent="0.35">
      <c r="A219" s="3">
        <v>45260</v>
      </c>
      <c r="B219" s="18">
        <v>5.2007320941428192</v>
      </c>
      <c r="C219" s="18">
        <v>7.8702506552554166</v>
      </c>
      <c r="D219" s="18">
        <v>8.5239125969510567</v>
      </c>
      <c r="E219" s="18">
        <v>7.415035811714362</v>
      </c>
      <c r="I219" s="3">
        <v>45260</v>
      </c>
      <c r="J219" s="1">
        <f>+(J218*(B219/B218))*(1-Fondo0!$H$4%)</f>
        <v>142.00151512983456</v>
      </c>
      <c r="K219" s="1">
        <f>+(K218*(C219/C218))*(1-Fondo0!$I$5)</f>
        <v>234.64673281013157</v>
      </c>
      <c r="L219" s="1">
        <f>+(L218*(D219/D218))*(1-Fondo0!$J$5)</f>
        <v>233.50302880453629</v>
      </c>
      <c r="M219" s="1">
        <f>+(M218*(E219/E218))*(1-Fondo0!$K$5)</f>
        <v>225.09262158154769</v>
      </c>
      <c r="O219" s="3">
        <v>45260</v>
      </c>
      <c r="P219" s="1">
        <f t="shared" si="10"/>
        <v>144.54803702047093</v>
      </c>
      <c r="Q219" s="1">
        <f t="shared" si="11"/>
        <v>118.26587230167188</v>
      </c>
      <c r="R219" s="1">
        <f t="shared" si="11"/>
        <v>116.18208106685262</v>
      </c>
      <c r="S219" s="1">
        <f t="shared" si="11"/>
        <v>115.21429416727445</v>
      </c>
    </row>
    <row r="220" spans="1:19" x14ac:dyDescent="0.35">
      <c r="A220" s="3">
        <v>45289</v>
      </c>
      <c r="B220" s="18">
        <v>5.5098359816859679</v>
      </c>
      <c r="C220" s="18">
        <v>8.2645899811473207</v>
      </c>
      <c r="D220" s="18">
        <v>8.981410368973874</v>
      </c>
      <c r="E220" s="18">
        <v>7.796667681120387</v>
      </c>
      <c r="I220" s="3">
        <v>45289</v>
      </c>
      <c r="J220" s="1">
        <f>+(J219*(B220/B219))*(1-Fondo0!$H$4%)</f>
        <v>150.43976372956365</v>
      </c>
      <c r="K220" s="1">
        <f>+(K219*(C220/C219))*(1-Fondo0!$I$5)</f>
        <v>246.24355736666953</v>
      </c>
      <c r="L220" s="1">
        <f>+(L219*(D220/D219))*(1-Fondo0!$J$5)</f>
        <v>245.77938018103393</v>
      </c>
      <c r="M220" s="1">
        <f>+(M219*(E220/E219))*(1-Fondo0!$K$5)</f>
        <v>236.54341369878813</v>
      </c>
      <c r="O220" s="3">
        <v>45289</v>
      </c>
      <c r="P220" s="1">
        <f t="shared" si="10"/>
        <v>153.13760925050209</v>
      </c>
      <c r="Q220" s="1">
        <f t="shared" si="11"/>
        <v>124.11086556317274</v>
      </c>
      <c r="R220" s="1">
        <f t="shared" si="11"/>
        <v>122.2903189690828</v>
      </c>
      <c r="S220" s="1">
        <f t="shared" si="11"/>
        <v>121.07541445711072</v>
      </c>
    </row>
    <row r="221" spans="1:19" x14ac:dyDescent="0.35">
      <c r="A221" s="3">
        <v>45322</v>
      </c>
      <c r="B221" s="18">
        <v>5.4324151260504197</v>
      </c>
      <c r="C221" s="18">
        <v>8.1541681985294119</v>
      </c>
      <c r="D221" s="18">
        <v>8.8688414390756307</v>
      </c>
      <c r="E221" s="18">
        <v>7.6760312237394963</v>
      </c>
      <c r="I221" s="3">
        <v>45322</v>
      </c>
      <c r="J221" s="1">
        <f>+(J220*(B221/B220))*(1-Fondo0!$H$4%)</f>
        <v>148.32433083788985</v>
      </c>
      <c r="K221" s="1">
        <f>+(K220*(C221/C220))*(1-Fondo0!$I$5)</f>
        <v>242.79561923210053</v>
      </c>
      <c r="L221" s="1">
        <f>+(L220*(D221/D220))*(1-Fondo0!$J$5)</f>
        <v>242.44608139632808</v>
      </c>
      <c r="M221" s="1">
        <f>+(M220*(E221/E220))*(1-Fondo0!$K$5)</f>
        <v>232.75145210555377</v>
      </c>
      <c r="O221" s="3">
        <v>45322</v>
      </c>
      <c r="P221" s="1">
        <f t="shared" si="10"/>
        <v>150.98424017088064</v>
      </c>
      <c r="Q221" s="1">
        <f t="shared" si="11"/>
        <v>122.3730471574208</v>
      </c>
      <c r="R221" s="1">
        <f t="shared" si="11"/>
        <v>120.63179834257343</v>
      </c>
      <c r="S221" s="1">
        <f t="shared" si="11"/>
        <v>119.13448820460079</v>
      </c>
    </row>
    <row r="222" spans="1:19" x14ac:dyDescent="0.35">
      <c r="A222" s="3">
        <v>45351</v>
      </c>
      <c r="B222" s="18">
        <v>5.4573665520888417</v>
      </c>
      <c r="C222" s="18">
        <v>8.1917298254891602</v>
      </c>
      <c r="D222" s="18">
        <v>8.9154636964569018</v>
      </c>
      <c r="E222" s="18">
        <v>7.7329345319936538</v>
      </c>
      <c r="I222" s="3">
        <v>45351</v>
      </c>
      <c r="J222" s="1">
        <f>+(J221*(B222/B221))*(1-Fondo0!$H$4%)</f>
        <v>149.00404172290166</v>
      </c>
      <c r="K222" s="1">
        <f>+(K221*(C222/C221))*(1-Fondo0!$I$5)</f>
        <v>243.75549678323486</v>
      </c>
      <c r="L222" s="1">
        <f>+(L221*(D222/D221))*(1-Fondo0!$J$5)</f>
        <v>243.46671088119837</v>
      </c>
      <c r="M222" s="1">
        <f>+(M221*(E222/E221))*(1-Fondo0!$K$5)</f>
        <v>234.34399534602272</v>
      </c>
      <c r="O222" s="3">
        <v>45351</v>
      </c>
      <c r="P222" s="1">
        <f t="shared" si="10"/>
        <v>151.67614035293201</v>
      </c>
      <c r="Q222" s="1">
        <f t="shared" si="11"/>
        <v>122.85684147464043</v>
      </c>
      <c r="R222" s="1">
        <f t="shared" si="11"/>
        <v>121.13962412178284</v>
      </c>
      <c r="S222" s="1">
        <f t="shared" si="11"/>
        <v>119.94963596063249</v>
      </c>
    </row>
    <row r="223" spans="1:19" x14ac:dyDescent="0.35">
      <c r="A223" s="3">
        <v>45380</v>
      </c>
      <c r="B223" s="18">
        <v>5.519536737436173</v>
      </c>
      <c r="C223" s="18">
        <v>8.2808936038699272</v>
      </c>
      <c r="D223" s="18">
        <v>9.0009283257188919</v>
      </c>
      <c r="E223" s="18">
        <v>7.8293257188927701</v>
      </c>
      <c r="I223" s="3">
        <v>45380</v>
      </c>
      <c r="J223" s="1">
        <f>+(J222*(B223/B222))*(1-Fondo0!$H$4%)</f>
        <v>150.69992228905394</v>
      </c>
      <c r="K223" s="1">
        <f>+(K222*(C223/C222))*(1-Fondo0!$I$5)</f>
        <v>246.24851448060642</v>
      </c>
      <c r="L223" s="1">
        <f>+(L222*(D223/D222))*(1-Fondo0!$J$5)</f>
        <v>245.54456762152572</v>
      </c>
      <c r="M223" s="1">
        <f>+(M222*(E223/E222))*(1-Fondo0!$K$5)</f>
        <v>237.1306478126499</v>
      </c>
      <c r="O223" s="3">
        <v>45380</v>
      </c>
      <c r="P223" s="1">
        <f t="shared" si="10"/>
        <v>153.40243324941517</v>
      </c>
      <c r="Q223" s="1">
        <f t="shared" si="11"/>
        <v>124.11336403138843</v>
      </c>
      <c r="R223" s="1">
        <f t="shared" si="11"/>
        <v>122.17348531615775</v>
      </c>
      <c r="S223" s="1">
        <f t="shared" si="11"/>
        <v>121.37599189702924</v>
      </c>
    </row>
    <row r="224" spans="1:19" x14ac:dyDescent="0.35">
      <c r="A224" s="3">
        <v>45412</v>
      </c>
      <c r="B224" s="18">
        <v>5.3794497867803841</v>
      </c>
      <c r="C224" s="18">
        <v>8.0549786780383812</v>
      </c>
      <c r="D224" s="18">
        <v>8.7847018923240938</v>
      </c>
      <c r="E224" s="18">
        <v>7.6575859275053313</v>
      </c>
      <c r="I224" s="3">
        <v>45412</v>
      </c>
      <c r="J224" s="1">
        <f>+(J223*(B224/B223))*(1-Fondo0!$H$4%)</f>
        <v>146.87359805329208</v>
      </c>
      <c r="K224" s="1">
        <f>+(K223*(C224/C223))*(1-Fondo0!$I$5)</f>
        <v>239.37479893071941</v>
      </c>
      <c r="L224" s="1">
        <f>+(L223*(D224/D223))*(1-Fondo0!$J$5)</f>
        <v>239.3962975304502</v>
      </c>
      <c r="M224" s="1">
        <f>+(M223*(E224/E223))*(1-Fondo0!$K$5)</f>
        <v>231.79765360650717</v>
      </c>
      <c r="O224" s="3">
        <v>45412</v>
      </c>
      <c r="P224" s="1">
        <f t="shared" ref="P224:P238" si="12">+J224/J223*P223</f>
        <v>149.50749130617228</v>
      </c>
      <c r="Q224" s="1">
        <f t="shared" ref="Q224:S238" si="13">+K224/K223*Q223</f>
        <v>120.64889659250554</v>
      </c>
      <c r="R224" s="1">
        <f t="shared" si="13"/>
        <v>119.11434378039552</v>
      </c>
      <c r="S224" s="1">
        <f t="shared" si="13"/>
        <v>118.64628374870462</v>
      </c>
    </row>
    <row r="225" spans="1:19" x14ac:dyDescent="0.35">
      <c r="A225" s="3">
        <v>45443</v>
      </c>
      <c r="B225" s="18">
        <v>5.4622260892809411</v>
      </c>
      <c r="C225" s="18">
        <v>8.2072725741780275</v>
      </c>
      <c r="D225" s="18">
        <v>8.9350937984496124</v>
      </c>
      <c r="E225" s="18">
        <v>7.7878923282544772</v>
      </c>
      <c r="I225" s="3">
        <v>45443</v>
      </c>
      <c r="J225" s="1">
        <f>+(J224*(B225/B224))*(1-Fondo0!$H$4%)</f>
        <v>149.13206258436793</v>
      </c>
      <c r="K225" s="1">
        <f>+(K224*(C225/C224))*(1-Fondo0!$I$5)</f>
        <v>243.74207573286381</v>
      </c>
      <c r="L225" s="1">
        <f>+(L224*(D225/D224))*(1-Fondo0!$J$5)</f>
        <v>243.2410621409426</v>
      </c>
      <c r="M225" s="1">
        <f>+(M224*(E225/E224))*(1-Fondo0!$K$5)</f>
        <v>235.60848419434899</v>
      </c>
      <c r="O225" s="3">
        <v>45443</v>
      </c>
      <c r="P225" s="1">
        <f t="shared" si="12"/>
        <v>151.80645702036824</v>
      </c>
      <c r="Q225" s="1">
        <f t="shared" si="13"/>
        <v>122.850077041101</v>
      </c>
      <c r="R225" s="1">
        <f t="shared" si="13"/>
        <v>121.02735003109009</v>
      </c>
      <c r="S225" s="1">
        <f t="shared" si="13"/>
        <v>120.59686814940292</v>
      </c>
    </row>
    <row r="226" spans="1:19" x14ac:dyDescent="0.35">
      <c r="A226" s="3">
        <v>45471</v>
      </c>
      <c r="B226" s="18">
        <v>5.3227258535314039</v>
      </c>
      <c r="C226" s="18">
        <v>7.9791181131091991</v>
      </c>
      <c r="D226" s="18">
        <v>8.6777743549648161</v>
      </c>
      <c r="E226" s="18">
        <v>7.5566194422726092</v>
      </c>
      <c r="I226" s="3">
        <v>45471</v>
      </c>
      <c r="J226" s="1">
        <f>+(J225*(B226/B225))*(1-Fondo0!$H$4%)</f>
        <v>145.32185294008406</v>
      </c>
      <c r="K226" s="1">
        <f>+(K225*(C226/C225))*(1-Fondo0!$I$5)</f>
        <v>236.8122471153782</v>
      </c>
      <c r="L226" s="1">
        <f>+(L225*(D226/D225))*(1-Fondo0!$J$5)</f>
        <v>235.98994683286924</v>
      </c>
      <c r="M226" s="1">
        <f>+(M225*(E226/E225))*(1-Fondo0!$K$5)</f>
        <v>228.48219800994281</v>
      </c>
      <c r="O226" s="3">
        <v>45471</v>
      </c>
      <c r="P226" s="1">
        <f t="shared" si="12"/>
        <v>147.92791865256186</v>
      </c>
      <c r="Q226" s="1">
        <f t="shared" si="13"/>
        <v>119.35732767897294</v>
      </c>
      <c r="R226" s="1">
        <f t="shared" si="13"/>
        <v>117.41947534586326</v>
      </c>
      <c r="S226" s="1">
        <f t="shared" si="13"/>
        <v>116.94925843655898</v>
      </c>
    </row>
    <row r="227" spans="1:19" x14ac:dyDescent="0.35">
      <c r="A227" s="3">
        <v>45504</v>
      </c>
      <c r="B227" s="18">
        <v>5.5436854110693181</v>
      </c>
      <c r="C227" s="18">
        <v>8.3102608275120904</v>
      </c>
      <c r="D227" s="18">
        <v>9.0622143202579259</v>
      </c>
      <c r="E227" s="18">
        <v>7.8565460773777547</v>
      </c>
      <c r="I227" s="3">
        <v>45504</v>
      </c>
      <c r="J227" s="1">
        <f>+(J226*(B227/B226))*(1-Fondo0!$H$4%)</f>
        <v>151.35294703525341</v>
      </c>
      <c r="K227" s="1">
        <f>+(K226*(C227/C226))*(1-Fondo0!$I$5)</f>
        <v>246.47991561190773</v>
      </c>
      <c r="L227" s="1">
        <f>+(L226*(D227/D226))*(1-Fondo0!$J$5)</f>
        <v>246.18798424387231</v>
      </c>
      <c r="M227" s="1">
        <f>+(M226*(E227/E226))*(1-Fondo0!$K$5)</f>
        <v>237.41617765876867</v>
      </c>
      <c r="O227" s="3">
        <v>45504</v>
      </c>
      <c r="P227" s="1">
        <f t="shared" si="12"/>
        <v>154.06716872848813</v>
      </c>
      <c r="Q227" s="1">
        <f t="shared" si="13"/>
        <v>124.22999406632307</v>
      </c>
      <c r="R227" s="1">
        <f t="shared" si="13"/>
        <v>122.49362455614937</v>
      </c>
      <c r="S227" s="1">
        <f t="shared" si="13"/>
        <v>121.52214115529064</v>
      </c>
    </row>
    <row r="228" spans="1:19" x14ac:dyDescent="0.35">
      <c r="A228" s="3">
        <v>45534</v>
      </c>
      <c r="B228" s="18">
        <v>5.6149792533333338</v>
      </c>
      <c r="C228" s="18">
        <v>8.4182432800000004</v>
      </c>
      <c r="D228" s="18">
        <v>9.1773235999999994</v>
      </c>
      <c r="E228" s="18">
        <v>7.9293267466666668</v>
      </c>
      <c r="I228" s="3">
        <v>45534</v>
      </c>
      <c r="J228" s="1">
        <f>+(J227*(B228/B227))*(1-Fondo0!$H$4%)</f>
        <v>153.29780497623571</v>
      </c>
      <c r="K228" s="1">
        <f>+(K227*(C228/C227))*(1-Fondo0!$I$5)</f>
        <v>249.52034998221319</v>
      </c>
      <c r="L228" s="1">
        <f>+(L227*(D228/D227))*(1-Fondo0!$J$5)</f>
        <v>249.05538887384554</v>
      </c>
      <c r="M228" s="1">
        <f>+(M227*(E228/E227))*(1-Fondo0!$K$5)</f>
        <v>239.47974726854022</v>
      </c>
      <c r="O228" s="3">
        <v>45534</v>
      </c>
      <c r="P228" s="1">
        <f t="shared" si="12"/>
        <v>156.04690392635294</v>
      </c>
      <c r="Q228" s="1">
        <f t="shared" si="13"/>
        <v>125.76242376893956</v>
      </c>
      <c r="R228" s="1">
        <f t="shared" si="13"/>
        <v>123.92033426041574</v>
      </c>
      <c r="S228" s="1">
        <f t="shared" si="13"/>
        <v>122.57838508894056</v>
      </c>
    </row>
    <row r="229" spans="1:19" x14ac:dyDescent="0.35">
      <c r="A229" s="3">
        <v>45565</v>
      </c>
      <c r="B229" s="18">
        <v>5.7925211631663975</v>
      </c>
      <c r="C229" s="18">
        <v>8.6655904146472817</v>
      </c>
      <c r="D229" s="18">
        <v>9.4344338179859975</v>
      </c>
      <c r="E229" s="18">
        <v>8.1287570813139478</v>
      </c>
      <c r="I229" s="3">
        <v>45565</v>
      </c>
      <c r="J229" s="1">
        <f>+(J228*(B229/B228))*(1-Fondo0!$H$4%)</f>
        <v>158.14333227765152</v>
      </c>
      <c r="K229" s="1">
        <f>+(K228*(C229/C228))*(1-Fondo0!$I$5)</f>
        <v>256.68487170589458</v>
      </c>
      <c r="L229" s="1">
        <f>+(L228*(D229/D228))*(1-Fondo0!$J$5)</f>
        <v>255.76617814102283</v>
      </c>
      <c r="M229" s="1">
        <f>+(M228*(E229/E228))*(1-Fondo0!$K$5)</f>
        <v>245.36377918001051</v>
      </c>
      <c r="O229" s="3">
        <v>45565</v>
      </c>
      <c r="P229" s="1">
        <f t="shared" si="12"/>
        <v>160.97932636641181</v>
      </c>
      <c r="Q229" s="1">
        <f t="shared" si="13"/>
        <v>129.37346237633017</v>
      </c>
      <c r="R229" s="1">
        <f t="shared" si="13"/>
        <v>127.2593635940113</v>
      </c>
      <c r="S229" s="1">
        <f t="shared" si="13"/>
        <v>125.5901434432328</v>
      </c>
    </row>
    <row r="230" spans="1:19" x14ac:dyDescent="0.35">
      <c r="A230" s="3">
        <v>45596</v>
      </c>
      <c r="B230" s="18">
        <v>5.551395470198675</v>
      </c>
      <c r="C230" s="18">
        <v>8.2648049801324497</v>
      </c>
      <c r="D230" s="18">
        <v>9.0246278940397353</v>
      </c>
      <c r="E230" s="18">
        <v>7.8230619072847674</v>
      </c>
      <c r="I230" s="3">
        <v>45596</v>
      </c>
      <c r="J230" s="1">
        <f>+(J229*(B230/B229))*(1-Fondo0!$H$4%)</f>
        <v>151.55870971530319</v>
      </c>
      <c r="K230" s="1">
        <f>+(K229*(C230/C229))*(1-Fondo0!$I$5)</f>
        <v>244.65401222427042</v>
      </c>
      <c r="L230" s="1">
        <f>+(L229*(D230/D229))*(1-Fondo0!$J$5)</f>
        <v>244.40154658222323</v>
      </c>
      <c r="M230" s="1">
        <f>+(M229*(E230/E229))*(1-Fondo0!$K$5)</f>
        <v>236.00266322646982</v>
      </c>
      <c r="O230" s="3">
        <v>45596</v>
      </c>
      <c r="P230" s="1">
        <f t="shared" si="12"/>
        <v>154.2766213633144</v>
      </c>
      <c r="Q230" s="1">
        <f t="shared" si="13"/>
        <v>123.3097082635276</v>
      </c>
      <c r="R230" s="1">
        <f t="shared" si="13"/>
        <v>121.60476223051192</v>
      </c>
      <c r="S230" s="1">
        <f t="shared" si="13"/>
        <v>120.79862980041682</v>
      </c>
    </row>
    <row r="231" spans="1:19" x14ac:dyDescent="0.35">
      <c r="A231" s="3" t="s">
        <v>12</v>
      </c>
      <c r="B231" s="18">
        <v>5.5677495369145271</v>
      </c>
      <c r="C231" s="18">
        <v>8.2777487959777716</v>
      </c>
      <c r="D231" s="18">
        <v>9.09209711563906</v>
      </c>
      <c r="E231" s="18">
        <v>7.8756632442445085</v>
      </c>
      <c r="I231" s="3" t="s">
        <v>12</v>
      </c>
      <c r="J231" s="1">
        <f>+(J230*(B231/B230))*(1-Fondo0!$H$4%)</f>
        <v>152.00360888589242</v>
      </c>
      <c r="K231" s="1">
        <f>+(K230*(C231/C230))*(1-Fondo0!$I$5)</f>
        <v>244.87789973143722</v>
      </c>
      <c r="L231" s="1">
        <f>+(L230*(D231/D230))*(1-Fondo0!$J$5)</f>
        <v>245.97223417552183</v>
      </c>
      <c r="M231" s="1">
        <f>+(M230*(E231/E230))*(1-Fondo0!$K$5)</f>
        <v>237.45488297915773</v>
      </c>
      <c r="O231" s="3" t="s">
        <v>12</v>
      </c>
      <c r="P231" s="1">
        <f t="shared" si="12"/>
        <v>154.72949893804949</v>
      </c>
      <c r="Q231" s="1">
        <f t="shared" si="13"/>
        <v>123.42255130640923</v>
      </c>
      <c r="R231" s="1">
        <f t="shared" si="13"/>
        <v>122.38627566196328</v>
      </c>
      <c r="S231" s="1">
        <f t="shared" si="13"/>
        <v>121.54195258286127</v>
      </c>
    </row>
    <row r="232" spans="1:19" x14ac:dyDescent="0.35">
      <c r="A232" s="3">
        <v>45657</v>
      </c>
      <c r="B232" s="18">
        <v>5.4910237665782491</v>
      </c>
      <c r="C232" s="18">
        <v>8.1720696816976126</v>
      </c>
      <c r="D232" s="18">
        <v>9.0136084084880626</v>
      </c>
      <c r="E232" s="18">
        <v>7.8460174005305037</v>
      </c>
      <c r="I232" s="3">
        <v>45657</v>
      </c>
      <c r="J232" s="1">
        <f>+(J231*(B232/B231))*(1-Fondo0!$H$4%)</f>
        <v>149.90737804151473</v>
      </c>
      <c r="K232" s="1">
        <f>+(K231*(C232/C231))*(1-Fondo0!$I$5)</f>
        <v>241.59449095214637</v>
      </c>
      <c r="L232" s="1">
        <f>+(L231*(D232/D231))*(1-Fondo0!$J$5)</f>
        <v>243.59483775783761</v>
      </c>
      <c r="M232" s="1">
        <f>+(M231*(E232/E231))*(1-Fondo0!$K$5)</f>
        <v>236.42699584377635</v>
      </c>
      <c r="O232" s="3">
        <v>45657</v>
      </c>
      <c r="P232" s="1">
        <f t="shared" si="12"/>
        <v>152.59567625721743</v>
      </c>
      <c r="Q232" s="1">
        <f t="shared" si="13"/>
        <v>121.7676584436136</v>
      </c>
      <c r="R232" s="1">
        <f t="shared" si="13"/>
        <v>121.20337510285042</v>
      </c>
      <c r="S232" s="1">
        <f t="shared" si="13"/>
        <v>121.01582564918175</v>
      </c>
    </row>
    <row r="233" spans="1:19" x14ac:dyDescent="0.35">
      <c r="A233" s="3">
        <v>45688</v>
      </c>
      <c r="B233" s="18">
        <v>5.6070187768240345</v>
      </c>
      <c r="C233" s="18">
        <v>8.3177354345493573</v>
      </c>
      <c r="D233" s="18">
        <v>9.1412844152360506</v>
      </c>
      <c r="E233" s="18">
        <v>7.9923583154506437</v>
      </c>
      <c r="I233" s="3">
        <v>45688</v>
      </c>
      <c r="J233" s="1">
        <f>+(J232*(B233/B232))*(1-Fondo0!$H$4%)</f>
        <v>153.07249861529712</v>
      </c>
      <c r="K233" s="1">
        <f>+(K232*(C233/C232))*(1-Fondo0!$I$5)</f>
        <v>245.74103611651884</v>
      </c>
      <c r="L233" s="1">
        <f>+(L232*(D233/D232))*(1-Fondo0!$J$5)</f>
        <v>246.7879723028916</v>
      </c>
      <c r="M233" s="1">
        <f>+(M232*(E233/E232))*(1-Fondo0!$K$5)</f>
        <v>240.70026756722868</v>
      </c>
      <c r="O233" s="3">
        <v>45688</v>
      </c>
      <c r="P233" s="1">
        <f t="shared" si="12"/>
        <v>155.81755713260836</v>
      </c>
      <c r="Q233" s="1">
        <f t="shared" si="13"/>
        <v>123.85758646021037</v>
      </c>
      <c r="R233" s="1">
        <f t="shared" si="13"/>
        <v>122.79215542176172</v>
      </c>
      <c r="S233" s="1">
        <f t="shared" si="13"/>
        <v>123.20311185138259</v>
      </c>
    </row>
    <row r="234" spans="1:19" x14ac:dyDescent="0.35">
      <c r="A234" s="3">
        <v>45716</v>
      </c>
      <c r="B234" s="18">
        <v>5.7131557969046973</v>
      </c>
      <c r="C234" s="18">
        <v>8.4535259299484125</v>
      </c>
      <c r="D234" s="18">
        <v>9.3151030138474091</v>
      </c>
      <c r="E234" s="18">
        <v>8.1620294868313881</v>
      </c>
      <c r="I234" s="3">
        <v>45716</v>
      </c>
      <c r="J234" s="1">
        <f>+(J233*(B234/B233))*(1-Fondo0!$H$4%)</f>
        <v>155.96843134693935</v>
      </c>
      <c r="K234" s="1">
        <f>+(K233*(C234/C233))*(1-Fondo0!$I$5)</f>
        <v>249.59052152544163</v>
      </c>
      <c r="L234" s="1">
        <f>+(L233*(D234/D233))*(1-Fondo0!$J$5)</f>
        <v>251.21860771849225</v>
      </c>
      <c r="M234" s="1">
        <f>+(M233*(E234/E233))*(1-Fondo0!$K$5)</f>
        <v>245.67084320073278</v>
      </c>
      <c r="O234" s="3">
        <v>45716</v>
      </c>
      <c r="P234" s="1">
        <f t="shared" si="12"/>
        <v>158.76542280375617</v>
      </c>
      <c r="Q234" s="1">
        <f t="shared" si="13"/>
        <v>125.79779139870058</v>
      </c>
      <c r="R234" s="1">
        <f t="shared" si="13"/>
        <v>124.99666833822536</v>
      </c>
      <c r="S234" s="1">
        <f t="shared" si="13"/>
        <v>125.74731502959185</v>
      </c>
    </row>
    <row r="235" spans="1:19" x14ac:dyDescent="0.35">
      <c r="A235" s="3">
        <v>45747</v>
      </c>
      <c r="B235" s="18">
        <v>5.6962278215936903</v>
      </c>
      <c r="C235" s="18">
        <v>8.4033682893663322</v>
      </c>
      <c r="D235" s="18">
        <v>9.2751998096274129</v>
      </c>
      <c r="E235" s="18">
        <v>8.1070105792765847</v>
      </c>
      <c r="I235" s="3">
        <v>45747</v>
      </c>
      <c r="J235" s="1">
        <f>+(J234*(B235/B234))*(1-Fondo0!$H$4%)</f>
        <v>155.50467990266145</v>
      </c>
      <c r="K235" s="1">
        <f>+(K234*(C235/C234))*(1-Fondo0!$I$5)</f>
        <v>247.94834493729985</v>
      </c>
      <c r="L235" s="1">
        <f>+(L234*(D235/D234))*(1-Fondo0!$J$5)</f>
        <v>249.88189487832651</v>
      </c>
      <c r="M235" s="1">
        <f>+(M234*(E235/E234))*(1-Fondo0!$K$5)</f>
        <v>243.87654111299662</v>
      </c>
      <c r="O235" s="3">
        <v>45747</v>
      </c>
      <c r="P235" s="1">
        <f t="shared" si="12"/>
        <v>158.29335487635069</v>
      </c>
      <c r="Q235" s="1">
        <f t="shared" si="13"/>
        <v>124.97010697137416</v>
      </c>
      <c r="R235" s="1">
        <f t="shared" si="13"/>
        <v>124.33157169963212</v>
      </c>
      <c r="S235" s="1">
        <f t="shared" si="13"/>
        <v>124.8288964376857</v>
      </c>
    </row>
    <row r="236" spans="1:19" x14ac:dyDescent="0.35">
      <c r="A236" s="3">
        <v>45777</v>
      </c>
      <c r="B236" s="18">
        <v>5.7200132680804794</v>
      </c>
      <c r="C236" s="18">
        <v>8.4282631321370314</v>
      </c>
      <c r="D236" s="18">
        <v>9.2916318651440992</v>
      </c>
      <c r="E236" s="18">
        <v>8.1286736269711799</v>
      </c>
      <c r="I236" s="3">
        <v>45777</v>
      </c>
      <c r="J236" s="1">
        <f>+(J235*(B236/B235))*(1-Fondo0!$H$4%)</f>
        <v>156.15238621799065</v>
      </c>
      <c r="K236" s="1">
        <f>+(K235*(C236/C235))*(1-Fondo0!$I$5)</f>
        <v>248.52124402554523</v>
      </c>
      <c r="L236" s="1">
        <f>+(L235*(D236/D235))*(1-Fondo0!$J$5)</f>
        <v>250.06383386827213</v>
      </c>
      <c r="M236" s="1">
        <f>+(M235*(E236/E235))*(1-Fondo0!$K$5)</f>
        <v>244.3896467980729</v>
      </c>
      <c r="O236" s="3">
        <v>45777</v>
      </c>
      <c r="P236" s="1">
        <f t="shared" si="12"/>
        <v>158.95267654880607</v>
      </c>
      <c r="Q236" s="1">
        <f t="shared" si="13"/>
        <v>125.25885768015559</v>
      </c>
      <c r="R236" s="1">
        <f t="shared" si="13"/>
        <v>124.42209750817217</v>
      </c>
      <c r="S236" s="1">
        <f t="shared" si="13"/>
        <v>125.09153103194255</v>
      </c>
    </row>
    <row r="237" spans="1:19" x14ac:dyDescent="0.35">
      <c r="A237" s="3">
        <v>45807</v>
      </c>
      <c r="B237" s="18">
        <v>5.8363124174008805</v>
      </c>
      <c r="C237" s="18">
        <v>8.5684316629955948</v>
      </c>
      <c r="D237" s="18">
        <v>9.4447221916299569</v>
      </c>
      <c r="E237" s="18">
        <v>8.3288990363436124</v>
      </c>
      <c r="I237" s="3">
        <v>45807</v>
      </c>
      <c r="J237" s="1">
        <f>+(J236*(B237/B236))*(1-Fondo0!$H$4%)</f>
        <v>159.32561249541985</v>
      </c>
      <c r="K237" s="1">
        <f>+(K236*(C237/C236))*(1-Fondo0!$I$5)</f>
        <v>252.49011909449058</v>
      </c>
      <c r="L237" s="1">
        <f>+(L236*(D237/D236))*(1-Fondo0!$J$5)</f>
        <v>253.9191483495897</v>
      </c>
      <c r="M237" s="1">
        <f>+(M236*(E237/E236))*(1-Fondo0!$K$5)</f>
        <v>250.26755150217608</v>
      </c>
      <c r="O237" s="3">
        <v>45807</v>
      </c>
      <c r="P237" s="1">
        <f t="shared" si="12"/>
        <v>162.18280848792506</v>
      </c>
      <c r="Q237" s="1">
        <f t="shared" si="13"/>
        <v>127.25923700129017</v>
      </c>
      <c r="R237" s="1">
        <f t="shared" si="13"/>
        <v>126.3403529667838</v>
      </c>
      <c r="S237" s="1">
        <f t="shared" si="13"/>
        <v>128.10015315783664</v>
      </c>
    </row>
    <row r="238" spans="1:19" x14ac:dyDescent="0.35">
      <c r="A238" s="3">
        <v>45838</v>
      </c>
      <c r="B238" s="18">
        <v>6.1053494505494506</v>
      </c>
      <c r="C238" s="18">
        <v>8.9611406311637083</v>
      </c>
      <c r="D238" s="18">
        <v>9.8772639616793469</v>
      </c>
      <c r="E238" s="18">
        <v>8.6390843617920527</v>
      </c>
      <c r="I238" s="3">
        <v>45838</v>
      </c>
      <c r="J238" s="1">
        <f>+(J237*(B238/B237))*(1-Fondo0!$H$4%)</f>
        <v>166.66832383990587</v>
      </c>
      <c r="K238" s="1">
        <f>+(K237*(C238/C237))*(1-Fondo0!$I$5)</f>
        <v>263.89062368294873</v>
      </c>
      <c r="L238" s="1">
        <f>+(L237*(D238/D237))*(1-Fondo0!$J$5)</f>
        <v>265.27132029766398</v>
      </c>
      <c r="M238" s="1">
        <f>+(M237*(E238/E237))*(1-Fondo0!$K$5)</f>
        <v>259.44092982031549</v>
      </c>
      <c r="O238" s="3">
        <v>45838</v>
      </c>
      <c r="P238" s="1">
        <f t="shared" si="12"/>
        <v>169.6571971258418</v>
      </c>
      <c r="Q238" s="1">
        <f t="shared" si="13"/>
        <v>133.00528172003001</v>
      </c>
      <c r="R238" s="1">
        <f t="shared" si="13"/>
        <v>131.98875490961285</v>
      </c>
      <c r="S238" s="1">
        <f t="shared" si="13"/>
        <v>132.79557276167697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F2B6-4E1F-467B-A316-17D1C750908C}">
  <dimension ref="A2:AD308"/>
  <sheetViews>
    <sheetView topLeftCell="D1" zoomScale="85" zoomScaleNormal="85" workbookViewId="0">
      <selection activeCell="M3" sqref="J3:M3"/>
    </sheetView>
  </sheetViews>
  <sheetFormatPr baseColWidth="10" defaultRowHeight="15" x14ac:dyDescent="0.25"/>
  <cols>
    <col min="1" max="1" width="13.85546875" bestFit="1" customWidth="1"/>
    <col min="2" max="5" width="11.5703125" bestFit="1" customWidth="1"/>
    <col min="9" max="10" width="13.85546875" bestFit="1" customWidth="1"/>
    <col min="15" max="15" width="13.7109375" bestFit="1" customWidth="1"/>
    <col min="26" max="30" width="0" hidden="1" customWidth="1"/>
  </cols>
  <sheetData>
    <row r="2" spans="1:30" ht="1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9"/>
    </row>
    <row r="3" spans="1:30" ht="18" x14ac:dyDescent="0.35">
      <c r="A3" s="3">
        <v>36556</v>
      </c>
      <c r="B3" s="19">
        <v>0</v>
      </c>
      <c r="C3" s="19">
        <v>8.7949595933562428</v>
      </c>
      <c r="D3" s="19">
        <v>0</v>
      </c>
      <c r="E3" s="19">
        <v>8.4983230240549812</v>
      </c>
      <c r="I3" s="3">
        <v>36556</v>
      </c>
      <c r="J3" s="1">
        <v>100</v>
      </c>
      <c r="K3" s="1">
        <v>100</v>
      </c>
      <c r="L3" s="1">
        <v>100</v>
      </c>
      <c r="M3" s="1">
        <v>100</v>
      </c>
      <c r="N3" s="9"/>
      <c r="Z3" t="s">
        <v>1</v>
      </c>
      <c r="AA3" s="1" t="s">
        <v>7</v>
      </c>
      <c r="AB3" s="1" t="s">
        <v>3</v>
      </c>
      <c r="AC3" s="1" t="s">
        <v>4</v>
      </c>
      <c r="AD3" s="1" t="s">
        <v>5</v>
      </c>
    </row>
    <row r="4" spans="1:30" ht="18" x14ac:dyDescent="0.35">
      <c r="A4" s="3">
        <v>36585</v>
      </c>
      <c r="B4" s="19">
        <v>0</v>
      </c>
      <c r="C4" s="19">
        <v>8.9087399073269626</v>
      </c>
      <c r="D4" s="19">
        <v>0</v>
      </c>
      <c r="E4" s="19">
        <v>8.5755584129742264</v>
      </c>
      <c r="I4" s="3">
        <v>36585</v>
      </c>
      <c r="J4" s="1">
        <v>100</v>
      </c>
      <c r="K4" s="1">
        <f>+(K3*(C4/C3))*(1-Fondo0!$I$4)</f>
        <v>101.22785820542634</v>
      </c>
      <c r="L4" s="1">
        <v>100</v>
      </c>
      <c r="M4" s="1">
        <f>+(M3*(E4/E3))*(1-Fondo0!$K$5)</f>
        <v>100.85164926790493</v>
      </c>
      <c r="N4" s="9"/>
      <c r="Z4" s="13">
        <v>42369</v>
      </c>
      <c r="AA4">
        <f>+VLOOKUP(Z4,$I$2:$M$308,2,0)</f>
        <v>95.990898424506454</v>
      </c>
      <c r="AB4">
        <f>+VLOOKUP(Z4,$I$2:$M$308,3,0)</f>
        <v>415.68329112275677</v>
      </c>
      <c r="AC4">
        <f>+VLOOKUP(Z4,$I$2:$M$308,4,0)</f>
        <v>215.49801098158494</v>
      </c>
      <c r="AD4">
        <f>+VLOOKUP(Z4,$I$2:$M$308,5,0)</f>
        <v>421.21150340796282</v>
      </c>
    </row>
    <row r="5" spans="1:30" ht="18" x14ac:dyDescent="0.35">
      <c r="A5" s="3">
        <v>36616</v>
      </c>
      <c r="B5" s="19">
        <v>0</v>
      </c>
      <c r="C5" s="19">
        <v>8.6256230217889911</v>
      </c>
      <c r="D5" s="19">
        <v>0</v>
      </c>
      <c r="E5" s="19">
        <v>8.306985550458716</v>
      </c>
      <c r="I5" s="3">
        <v>36616</v>
      </c>
      <c r="J5" s="1">
        <v>100</v>
      </c>
      <c r="K5" s="1">
        <f>+(K4*(C5/C4))*(1-Fondo0!$I$4)</f>
        <v>97.947162403040053</v>
      </c>
      <c r="L5" s="1">
        <v>100</v>
      </c>
      <c r="M5" s="1">
        <f>+(M4*(E5/E4))*(1-Fondo0!$K$5)</f>
        <v>97.63777642734307</v>
      </c>
      <c r="N5" s="9"/>
      <c r="Z5" s="13">
        <v>42734</v>
      </c>
      <c r="AA5">
        <f t="shared" ref="AA5:AA14" si="0">+VLOOKUP(Z5,$I$2:$M$308,2,0)</f>
        <v>106.52883670986314</v>
      </c>
      <c r="AB5">
        <f t="shared" ref="AB5:AB14" si="1">+VLOOKUP(Z5,$I$2:$M$308,3,0)</f>
        <v>462.25574756786671</v>
      </c>
      <c r="AC5">
        <f t="shared" ref="AC5:AC14" si="2">+VLOOKUP(Z5,$I$2:$M$308,4,0)</f>
        <v>237.77968368074349</v>
      </c>
      <c r="AD5">
        <f t="shared" ref="AD5:AD14" si="3">+VLOOKUP(Z5,$I$2:$M$308,5,0)</f>
        <v>462.79544675396392</v>
      </c>
    </row>
    <row r="6" spans="1:30" ht="18" x14ac:dyDescent="0.35">
      <c r="A6" s="3">
        <v>36644</v>
      </c>
      <c r="B6" s="19">
        <v>0</v>
      </c>
      <c r="C6" s="19">
        <v>8.6987538660534636</v>
      </c>
      <c r="D6" s="19">
        <v>0</v>
      </c>
      <c r="E6" s="19">
        <v>8.3626840183960915</v>
      </c>
      <c r="I6" s="3">
        <v>36644</v>
      </c>
      <c r="J6" s="1">
        <v>100</v>
      </c>
      <c r="K6" s="1">
        <f>+(K5*(C6/C5))*(1-Fondo0!$I$4)</f>
        <v>98.713384946697929</v>
      </c>
      <c r="L6" s="1">
        <v>100</v>
      </c>
      <c r="M6" s="1">
        <f>+(M5*(E6/E5))*(1-Fondo0!$K$5)</f>
        <v>98.236740195266293</v>
      </c>
      <c r="N6" s="9"/>
      <c r="Z6" s="13">
        <v>43098</v>
      </c>
      <c r="AA6">
        <f t="shared" si="0"/>
        <v>125.30739951614869</v>
      </c>
      <c r="AB6">
        <f t="shared" si="1"/>
        <v>539.15431793464688</v>
      </c>
      <c r="AC6">
        <f t="shared" si="2"/>
        <v>276.08887210634055</v>
      </c>
      <c r="AD6">
        <f t="shared" si="3"/>
        <v>532.77032575299438</v>
      </c>
    </row>
    <row r="7" spans="1:30" ht="18" x14ac:dyDescent="0.35">
      <c r="A7" s="3">
        <v>36677</v>
      </c>
      <c r="B7" s="19">
        <v>0</v>
      </c>
      <c r="C7" s="19">
        <v>8.3734604505275154</v>
      </c>
      <c r="D7" s="19">
        <v>0</v>
      </c>
      <c r="E7" s="19">
        <v>8.0474639863130886</v>
      </c>
      <c r="I7" s="3">
        <v>36677</v>
      </c>
      <c r="J7" s="1">
        <v>100</v>
      </c>
      <c r="K7" s="1">
        <f>+(K6*(C7/C6))*(1-Fondo0!$I$4)</f>
        <v>94.960193759054405</v>
      </c>
      <c r="L7" s="1">
        <v>100</v>
      </c>
      <c r="M7" s="1">
        <f>+(M6*(E7/E6))*(1-Fondo0!$K$5)</f>
        <v>94.480270332640714</v>
      </c>
      <c r="N7" s="9"/>
      <c r="Z7" s="13">
        <v>43465</v>
      </c>
      <c r="AA7">
        <f t="shared" si="0"/>
        <v>114.56874460327066</v>
      </c>
      <c r="AB7">
        <f t="shared" si="1"/>
        <v>499.65224158821798</v>
      </c>
      <c r="AC7">
        <f t="shared" si="2"/>
        <v>257.04689876312062</v>
      </c>
      <c r="AD7">
        <f t="shared" si="3"/>
        <v>499.31295957681476</v>
      </c>
    </row>
    <row r="8" spans="1:30" ht="18" x14ac:dyDescent="0.35">
      <c r="A8" s="3">
        <v>36707</v>
      </c>
      <c r="B8" s="19">
        <v>0</v>
      </c>
      <c r="C8" s="19">
        <v>8.570437199312714</v>
      </c>
      <c r="D8" s="19">
        <v>0</v>
      </c>
      <c r="E8" s="19">
        <v>8.2309046105383743</v>
      </c>
      <c r="I8" s="3">
        <v>36707</v>
      </c>
      <c r="J8" s="1">
        <v>100</v>
      </c>
      <c r="K8" s="1">
        <f>+(K7*(C8/C7))*(1-Fondo0!$I$4)</f>
        <v>97.130855171140695</v>
      </c>
      <c r="L8" s="1">
        <v>100</v>
      </c>
      <c r="M8" s="1">
        <f>+(M7*(E8/E7))*(1-Fondo0!$K$5)</f>
        <v>96.579173400281917</v>
      </c>
      <c r="N8" s="9"/>
      <c r="Z8" s="13">
        <v>43830</v>
      </c>
      <c r="AA8">
        <f t="shared" si="0"/>
        <v>134.2363934962948</v>
      </c>
      <c r="AB8">
        <f t="shared" si="1"/>
        <v>570.80398756873512</v>
      </c>
      <c r="AC8">
        <f t="shared" si="2"/>
        <v>294.67285481991519</v>
      </c>
      <c r="AD8">
        <f t="shared" si="3"/>
        <v>573.65637411096998</v>
      </c>
    </row>
    <row r="9" spans="1:30" ht="18" x14ac:dyDescent="0.35">
      <c r="A9" s="3">
        <v>36738</v>
      </c>
      <c r="B9" s="19">
        <v>0</v>
      </c>
      <c r="C9" s="19">
        <v>8.5499573360184122</v>
      </c>
      <c r="D9" s="19">
        <v>0</v>
      </c>
      <c r="E9" s="19">
        <v>8.2020049194476403</v>
      </c>
      <c r="I9" s="3">
        <v>36738</v>
      </c>
      <c r="J9" s="1">
        <v>100</v>
      </c>
      <c r="K9" s="1">
        <f>+(K8*(C9/C8))*(1-Fondo0!$I$4)</f>
        <v>96.835767696514878</v>
      </c>
      <c r="L9" s="1">
        <v>100</v>
      </c>
      <c r="M9" s="1">
        <f>+(M8*(E9/E8))*(1-Fondo0!$K$5)</f>
        <v>96.185536323710679</v>
      </c>
      <c r="N9" s="9"/>
      <c r="Z9" s="13">
        <v>44196</v>
      </c>
      <c r="AA9">
        <f t="shared" si="0"/>
        <v>141.20178584026453</v>
      </c>
      <c r="AB9">
        <f t="shared" si="1"/>
        <v>574.60422312954597</v>
      </c>
      <c r="AC9">
        <f t="shared" si="2"/>
        <v>292.64133020399737</v>
      </c>
      <c r="AD9">
        <f t="shared" si="3"/>
        <v>588.75347286742294</v>
      </c>
    </row>
    <row r="10" spans="1:30" ht="18" x14ac:dyDescent="0.35">
      <c r="A10" s="3">
        <v>36769</v>
      </c>
      <c r="B10" s="19">
        <v>0</v>
      </c>
      <c r="C10" s="19">
        <v>8.7034726540011516</v>
      </c>
      <c r="D10" s="19">
        <v>0</v>
      </c>
      <c r="E10" s="19">
        <v>8.3420107944732287</v>
      </c>
      <c r="I10" s="3">
        <v>36769</v>
      </c>
      <c r="J10" s="1">
        <v>100</v>
      </c>
      <c r="K10" s="1">
        <f>+(K9*(C10/C9))*(1-Fondo0!$I$4)</f>
        <v>98.510389950273563</v>
      </c>
      <c r="L10" s="1">
        <v>100</v>
      </c>
      <c r="M10" s="1">
        <f>+(M9*(E10/E9))*(1-Fondo0!$K$5)</f>
        <v>97.77196035811474</v>
      </c>
      <c r="N10" s="9"/>
      <c r="Z10" s="13">
        <v>44561</v>
      </c>
      <c r="AA10">
        <f t="shared" si="0"/>
        <v>127.64175946346923</v>
      </c>
      <c r="AB10">
        <f t="shared" si="1"/>
        <v>549.68132626354839</v>
      </c>
      <c r="AC10">
        <f t="shared" si="2"/>
        <v>275.45255384978037</v>
      </c>
      <c r="AD10">
        <f t="shared" si="3"/>
        <v>559.6473181209393</v>
      </c>
    </row>
    <row r="11" spans="1:30" ht="18" x14ac:dyDescent="0.35">
      <c r="A11" s="3">
        <v>36798</v>
      </c>
      <c r="B11" s="19">
        <v>0</v>
      </c>
      <c r="C11" s="19">
        <v>8.4957117663817669</v>
      </c>
      <c r="D11" s="19">
        <v>0</v>
      </c>
      <c r="E11" s="19">
        <v>8.166078774928776</v>
      </c>
      <c r="I11" s="3">
        <v>36798</v>
      </c>
      <c r="J11" s="1">
        <v>100</v>
      </c>
      <c r="K11" s="1">
        <f>+(K10*(C11/C10))*(1-Fondo0!$I$4)</f>
        <v>96.09634187861117</v>
      </c>
      <c r="L11" s="1">
        <v>100</v>
      </c>
      <c r="M11" s="1">
        <f>+(M10*(E11/E10))*(1-Fondo0!$K$5)</f>
        <v>95.655725650514583</v>
      </c>
      <c r="N11" s="9"/>
      <c r="Z11" s="13">
        <v>44925</v>
      </c>
      <c r="AA11">
        <f t="shared" si="0"/>
        <v>124.29808901664106</v>
      </c>
      <c r="AB11">
        <f t="shared" si="1"/>
        <v>531.61264869146191</v>
      </c>
      <c r="AC11">
        <f t="shared" si="2"/>
        <v>262.35717380706296</v>
      </c>
      <c r="AD11">
        <f t="shared" si="3"/>
        <v>524.17867715181603</v>
      </c>
    </row>
    <row r="12" spans="1:30" ht="18" x14ac:dyDescent="0.35">
      <c r="A12" s="3">
        <v>36830</v>
      </c>
      <c r="B12" s="19">
        <v>0</v>
      </c>
      <c r="C12" s="19">
        <v>8.362664893314367</v>
      </c>
      <c r="D12" s="19">
        <v>0</v>
      </c>
      <c r="E12" s="19">
        <v>8.0463925746799436</v>
      </c>
      <c r="I12" s="3">
        <v>36830</v>
      </c>
      <c r="J12" s="1">
        <v>100</v>
      </c>
      <c r="K12" s="1">
        <f>+(K11*(C12/C11))*(1-Fondo0!$I$4)</f>
        <v>94.529943189001969</v>
      </c>
      <c r="L12" s="1">
        <v>100</v>
      </c>
      <c r="M12" s="1">
        <f>+(M11*(E12/E11))*(1-Fondo0!$K$5)</f>
        <v>94.200336269916164</v>
      </c>
      <c r="N12" s="9"/>
      <c r="Z12" s="13">
        <v>45289</v>
      </c>
      <c r="AA12">
        <f t="shared" si="0"/>
        <v>140.72398388796549</v>
      </c>
      <c r="AB12">
        <f t="shared" si="1"/>
        <v>591.49416387898816</v>
      </c>
      <c r="AC12">
        <f t="shared" si="2"/>
        <v>294.1099927165011</v>
      </c>
      <c r="AD12">
        <f t="shared" si="3"/>
        <v>589.723718675736</v>
      </c>
    </row>
    <row r="13" spans="1:30" ht="18" x14ac:dyDescent="0.35">
      <c r="A13" s="3">
        <v>36860</v>
      </c>
      <c r="B13" s="19">
        <v>0</v>
      </c>
      <c r="C13" s="19">
        <v>8.1179793542905685</v>
      </c>
      <c r="D13" s="19">
        <v>0</v>
      </c>
      <c r="E13" s="19">
        <v>7.7976521948456519</v>
      </c>
      <c r="I13" s="3">
        <v>36860</v>
      </c>
      <c r="J13" s="1">
        <v>100</v>
      </c>
      <c r="K13" s="1">
        <f>+(K12*(C13/C12))*(1-Fondo0!$I$4)</f>
        <v>91.704418635860861</v>
      </c>
      <c r="L13" s="1">
        <v>100</v>
      </c>
      <c r="M13" s="1">
        <f>+(M12*(E13/E12))*(1-Fondo0!$K$5)</f>
        <v>91.236564944693185</v>
      </c>
      <c r="N13" s="9"/>
      <c r="Z13" s="13">
        <v>45657</v>
      </c>
      <c r="AA13">
        <f t="shared" si="0"/>
        <v>144.1227717850384</v>
      </c>
      <c r="AB13">
        <f t="shared" si="1"/>
        <v>606.89232517001415</v>
      </c>
      <c r="AC13">
        <f t="shared" si="2"/>
        <v>297.43553323108154</v>
      </c>
      <c r="AD13">
        <f t="shared" si="3"/>
        <v>591.5657422088027</v>
      </c>
    </row>
    <row r="14" spans="1:30" ht="18" x14ac:dyDescent="0.35">
      <c r="A14" s="3">
        <v>36889</v>
      </c>
      <c r="B14" s="19">
        <v>0</v>
      </c>
      <c r="C14" s="19">
        <v>8.2671092146299969</v>
      </c>
      <c r="D14" s="19">
        <v>0</v>
      </c>
      <c r="E14" s="19">
        <v>7.9391639637085341</v>
      </c>
      <c r="I14" s="3">
        <v>36889</v>
      </c>
      <c r="J14" s="1">
        <v>100</v>
      </c>
      <c r="K14" s="1">
        <f>+(K13*(C14/C13))*(1-Fondo0!$I$4)</f>
        <v>93.328355058893806</v>
      </c>
      <c r="L14" s="1">
        <v>100</v>
      </c>
      <c r="M14" s="1">
        <f>+(M13*(E14/E13))*(1-Fondo0!$K$5)</f>
        <v>92.839686869567402</v>
      </c>
      <c r="N14" s="9"/>
      <c r="Z14" s="13">
        <v>45838</v>
      </c>
      <c r="AA14">
        <f t="shared" si="0"/>
        <v>157.54676406398602</v>
      </c>
      <c r="AB14">
        <f t="shared" si="1"/>
        <v>648.02353841781894</v>
      </c>
      <c r="AC14">
        <f t="shared" si="2"/>
        <v>313.20413109664895</v>
      </c>
      <c r="AD14">
        <f t="shared" si="3"/>
        <v>645.26931789934213</v>
      </c>
    </row>
    <row r="15" spans="1:30" ht="18" x14ac:dyDescent="0.35">
      <c r="A15" s="3">
        <v>36922</v>
      </c>
      <c r="B15" s="19">
        <v>0</v>
      </c>
      <c r="C15" s="19">
        <v>8.5970231334841625</v>
      </c>
      <c r="D15" s="19">
        <v>0</v>
      </c>
      <c r="E15" s="19">
        <v>8.2636475113122163</v>
      </c>
      <c r="I15" s="3">
        <v>36922</v>
      </c>
      <c r="J15" s="1">
        <v>100</v>
      </c>
      <c r="K15" s="1">
        <f>+(K14*(C15/C14))*(1-Fondo0!$I$4)</f>
        <v>96.989707250332586</v>
      </c>
      <c r="L15" s="1">
        <v>100</v>
      </c>
      <c r="M15" s="1">
        <f>+(M14*(E15/E14))*(1-Fondo0!$K$5)</f>
        <v>96.579401475463754</v>
      </c>
      <c r="N15" s="9"/>
    </row>
    <row r="16" spans="1:30" ht="18" x14ac:dyDescent="0.35">
      <c r="A16" s="3">
        <v>36950</v>
      </c>
      <c r="B16" s="19">
        <v>0</v>
      </c>
      <c r="C16" s="19">
        <v>8.687899233825199</v>
      </c>
      <c r="D16" s="19">
        <v>0</v>
      </c>
      <c r="E16" s="19">
        <v>8.3545557037457439</v>
      </c>
      <c r="I16" s="3">
        <v>36950</v>
      </c>
      <c r="J16" s="1">
        <v>100</v>
      </c>
      <c r="K16" s="1">
        <f>+(K15*(C16/C15))*(1-Fondo0!$I$4)</f>
        <v>97.951241530004566</v>
      </c>
      <c r="L16" s="1">
        <v>100</v>
      </c>
      <c r="M16" s="1">
        <f>+(M15*(E16/E15))*(1-Fondo0!$K$5)</f>
        <v>97.586538813105349</v>
      </c>
      <c r="N16" s="9"/>
    </row>
    <row r="17" spans="1:20" ht="18" x14ac:dyDescent="0.35">
      <c r="A17" s="3">
        <v>36980</v>
      </c>
      <c r="B17" s="19">
        <v>0</v>
      </c>
      <c r="C17" s="19">
        <v>8.7119667517730495</v>
      </c>
      <c r="D17" s="19">
        <v>0</v>
      </c>
      <c r="E17" s="19">
        <v>8.376017957446809</v>
      </c>
      <c r="I17" s="3">
        <v>36980</v>
      </c>
      <c r="J17" s="1">
        <v>100</v>
      </c>
      <c r="K17" s="1">
        <f>+(K16*(C17/C16))*(1-Fondo0!$I$4)</f>
        <v>98.158744752744639</v>
      </c>
      <c r="L17" s="1">
        <v>100</v>
      </c>
      <c r="M17" s="1">
        <f>+(M16*(E17/E16))*(1-Fondo0!$K$5)</f>
        <v>97.781790526159597</v>
      </c>
      <c r="N17" s="9"/>
    </row>
    <row r="18" spans="1:20" ht="18" x14ac:dyDescent="0.35">
      <c r="A18" s="3">
        <v>37011</v>
      </c>
      <c r="B18" s="19">
        <v>0</v>
      </c>
      <c r="C18" s="19">
        <v>8.5428830036221797</v>
      </c>
      <c r="D18" s="19">
        <v>0</v>
      </c>
      <c r="E18" s="19">
        <v>8.2050586235720253</v>
      </c>
      <c r="I18" s="3">
        <v>37011</v>
      </c>
      <c r="J18" s="1">
        <v>100</v>
      </c>
      <c r="K18" s="1">
        <f>+(K17*(C18/C17))*(1-Fondo0!$I$4)</f>
        <v>96.191093577994323</v>
      </c>
      <c r="L18" s="1">
        <v>100</v>
      </c>
      <c r="M18" s="1">
        <f>+(M17*(E18/E17))*(1-Fondo0!$K$5)</f>
        <v>95.731729322370711</v>
      </c>
      <c r="N18" s="9"/>
    </row>
    <row r="19" spans="1:20" ht="18" x14ac:dyDescent="0.35">
      <c r="A19" s="3">
        <v>37042</v>
      </c>
      <c r="B19" s="19">
        <v>0</v>
      </c>
      <c r="C19" s="19">
        <v>8.6546569141595349</v>
      </c>
      <c r="D19" s="19">
        <v>0</v>
      </c>
      <c r="E19" s="19">
        <v>8.29301810654154</v>
      </c>
      <c r="I19" s="3">
        <v>37042</v>
      </c>
      <c r="J19" s="1">
        <v>100</v>
      </c>
      <c r="K19" s="1">
        <f>+(K18*(C19/C18))*(1-Fondo0!$I$4)</f>
        <v>97.386302395699403</v>
      </c>
      <c r="L19" s="1">
        <v>100</v>
      </c>
      <c r="M19" s="1">
        <f>+(M18*(E19/E18))*(1-Fondo0!$K$5)</f>
        <v>96.703158571165034</v>
      </c>
      <c r="N19" s="9"/>
      <c r="P19" s="26" t="s">
        <v>10</v>
      </c>
      <c r="Q19" s="27" t="s">
        <v>7</v>
      </c>
      <c r="R19" s="27" t="s">
        <v>3</v>
      </c>
      <c r="S19" s="27" t="s">
        <v>4</v>
      </c>
      <c r="T19" s="26" t="s">
        <v>5</v>
      </c>
    </row>
    <row r="20" spans="1:20" ht="18" x14ac:dyDescent="0.35">
      <c r="A20" s="3">
        <v>37070</v>
      </c>
      <c r="B20" s="19">
        <v>0</v>
      </c>
      <c r="C20" s="19">
        <v>9.015193625498009</v>
      </c>
      <c r="D20" s="19">
        <v>0</v>
      </c>
      <c r="E20" s="19">
        <v>8.6142443084803642</v>
      </c>
      <c r="I20" s="3">
        <v>37070</v>
      </c>
      <c r="J20" s="1">
        <v>100</v>
      </c>
      <c r="K20" s="1">
        <f>+(K19*(C20/C19))*(1-Fondo0!$I$4)</f>
        <v>101.37729428545062</v>
      </c>
      <c r="L20" s="1">
        <v>100</v>
      </c>
      <c r="M20" s="1">
        <f>+(M19*(E20/E19))*(1-Fondo0!$K$5)</f>
        <v>100.39198942358414</v>
      </c>
      <c r="N20" s="9"/>
      <c r="P20" s="2">
        <v>2016</v>
      </c>
      <c r="Q20" s="15">
        <f>+AA5/AA4-1</f>
        <v>0.10978059856002309</v>
      </c>
      <c r="R20" s="15">
        <f>+AB5/AB4-1</f>
        <v>0.1120383172470516</v>
      </c>
      <c r="S20" s="15">
        <f>+AC5/AC4-1</f>
        <v>0.10339618726718824</v>
      </c>
      <c r="T20" s="15">
        <f>+AD5/AD4-1</f>
        <v>9.8724614616531703E-2</v>
      </c>
    </row>
    <row r="21" spans="1:20" ht="18" x14ac:dyDescent="0.35">
      <c r="A21" s="3">
        <v>37103</v>
      </c>
      <c r="B21" s="19">
        <v>0</v>
      </c>
      <c r="C21" s="19">
        <v>9.0091958142201829</v>
      </c>
      <c r="D21" s="19">
        <v>0</v>
      </c>
      <c r="E21" s="19">
        <v>8.6041448681192669</v>
      </c>
      <c r="I21" s="3">
        <v>37103</v>
      </c>
      <c r="J21" s="1">
        <v>100</v>
      </c>
      <c r="K21" s="1">
        <f>+(K20*(C21/C20))*(1-Fondo0!$I$4)</f>
        <v>101.24399653713063</v>
      </c>
      <c r="L21" s="1">
        <v>100</v>
      </c>
      <c r="M21" s="1">
        <f>+(M20*(E21/E20))*(1-Fondo0!$K$5)</f>
        <v>100.21746658895293</v>
      </c>
      <c r="N21" s="9"/>
      <c r="P21" s="2">
        <v>2017</v>
      </c>
      <c r="Q21" s="15">
        <f t="shared" ref="Q21:Q29" si="4">+AA6/AA5-1</f>
        <v>0.17627680341079799</v>
      </c>
      <c r="R21" s="15">
        <f t="shared" ref="R21:R29" si="5">+AB6/AB5-1</f>
        <v>0.166355033488232</v>
      </c>
      <c r="S21" s="15">
        <f t="shared" ref="S21:S29" si="6">+AC6/AC5-1</f>
        <v>0.16111211787560942</v>
      </c>
      <c r="T21" s="15">
        <f t="shared" ref="T21:T29" si="7">+AD6/AD5-1</f>
        <v>0.15120044825382917</v>
      </c>
    </row>
    <row r="22" spans="1:20" ht="18" x14ac:dyDescent="0.35">
      <c r="A22" s="3">
        <v>37134</v>
      </c>
      <c r="B22" s="19">
        <v>0</v>
      </c>
      <c r="C22" s="19">
        <v>9.2234797014068324</v>
      </c>
      <c r="D22" s="19">
        <v>0</v>
      </c>
      <c r="E22" s="19">
        <v>8.808993712316969</v>
      </c>
      <c r="I22" s="3">
        <v>37134</v>
      </c>
      <c r="J22" s="1">
        <v>100</v>
      </c>
      <c r="K22" s="1">
        <f>+(K21*(C22/C21))*(1-Fondo0!$I$4)</f>
        <v>103.58471298970073</v>
      </c>
      <c r="L22" s="1">
        <v>100</v>
      </c>
      <c r="M22" s="1">
        <f>+(M21*(E22/E21))*(1-Fondo0!$K$5)</f>
        <v>102.54531795060569</v>
      </c>
      <c r="N22" s="9"/>
      <c r="P22" s="2">
        <v>2018</v>
      </c>
      <c r="Q22" s="15">
        <f t="shared" si="4"/>
        <v>-8.5698489908364262E-2</v>
      </c>
      <c r="R22" s="15">
        <f t="shared" si="5"/>
        <v>-7.3266734647977172E-2</v>
      </c>
      <c r="S22" s="15">
        <f t="shared" si="6"/>
        <v>-6.8970448529651618E-2</v>
      </c>
      <c r="T22" s="15">
        <f t="shared" si="7"/>
        <v>-6.2798854513701485E-2</v>
      </c>
    </row>
    <row r="23" spans="1:20" ht="18" x14ac:dyDescent="0.35">
      <c r="A23" s="3">
        <v>37162</v>
      </c>
      <c r="B23" s="19">
        <v>0</v>
      </c>
      <c r="C23" s="19">
        <v>9.1587747129735941</v>
      </c>
      <c r="D23" s="19">
        <v>0</v>
      </c>
      <c r="E23" s="19">
        <v>8.7391448909299658</v>
      </c>
      <c r="I23" s="3">
        <v>37162</v>
      </c>
      <c r="J23" s="1">
        <v>100</v>
      </c>
      <c r="K23" s="1">
        <f>+(K22*(C23/C22))*(1-Fondo0!$I$4)</f>
        <v>102.79118291479527</v>
      </c>
      <c r="L23" s="1">
        <v>100</v>
      </c>
      <c r="M23" s="1">
        <f>+(M22*(E23/E22))*(1-Fondo0!$K$5)</f>
        <v>101.67456097919674</v>
      </c>
      <c r="N23" s="9"/>
      <c r="P23" s="2">
        <v>2019</v>
      </c>
      <c r="Q23" s="15">
        <f t="shared" si="4"/>
        <v>0.1716667923798012</v>
      </c>
      <c r="R23" s="15">
        <f t="shared" si="5"/>
        <v>0.14240253532006752</v>
      </c>
      <c r="S23" s="15">
        <f t="shared" si="6"/>
        <v>0.1463777864578264</v>
      </c>
      <c r="T23" s="15">
        <f t="shared" si="7"/>
        <v>0.14889141791385474</v>
      </c>
    </row>
    <row r="24" spans="1:20" ht="18" x14ac:dyDescent="0.35">
      <c r="A24" s="3">
        <v>37195</v>
      </c>
      <c r="B24" s="19">
        <v>0</v>
      </c>
      <c r="C24" s="19">
        <v>9.1634652338077256</v>
      </c>
      <c r="D24" s="19">
        <v>0</v>
      </c>
      <c r="E24" s="19">
        <v>8.7484858263142602</v>
      </c>
      <c r="I24" s="3">
        <v>37195</v>
      </c>
      <c r="J24" s="1">
        <v>100</v>
      </c>
      <c r="K24" s="1">
        <f>+(K23*(C24/C23))*(1-Fondo0!$I$4)</f>
        <v>102.7769772978663</v>
      </c>
      <c r="L24" s="1">
        <v>100</v>
      </c>
      <c r="M24" s="1">
        <f>+(M23*(E24/E23))*(1-Fondo0!$K$5)</f>
        <v>101.72555983378062</v>
      </c>
      <c r="N24" s="9"/>
      <c r="P24" s="2">
        <v>2020</v>
      </c>
      <c r="Q24" s="15">
        <f t="shared" si="4"/>
        <v>5.1889000907656246E-2</v>
      </c>
      <c r="R24" s="15">
        <f t="shared" si="5"/>
        <v>6.657689230584074E-3</v>
      </c>
      <c r="S24" s="15">
        <f t="shared" si="6"/>
        <v>-6.8941695262678682E-3</v>
      </c>
      <c r="T24" s="15">
        <f t="shared" si="7"/>
        <v>2.631732067799275E-2</v>
      </c>
    </row>
    <row r="25" spans="1:20" ht="18" x14ac:dyDescent="0.35">
      <c r="A25" s="3">
        <v>37225</v>
      </c>
      <c r="B25" s="19">
        <v>0</v>
      </c>
      <c r="C25" s="19">
        <v>9.3412237845705963</v>
      </c>
      <c r="D25" s="19">
        <v>0</v>
      </c>
      <c r="E25" s="19">
        <v>8.9403824163027661</v>
      </c>
      <c r="I25" s="3">
        <v>37225</v>
      </c>
      <c r="J25" s="1">
        <v>100</v>
      </c>
      <c r="K25" s="1">
        <f>+(K24*(C25/C24))*(1-Fondo0!$I$4)</f>
        <v>104.70260753728809</v>
      </c>
      <c r="L25" s="1">
        <v>100</v>
      </c>
      <c r="M25" s="1">
        <f>+(M24*(E25/E24))*(1-Fondo0!$K$5)</f>
        <v>103.8979842617085</v>
      </c>
      <c r="N25" s="9"/>
      <c r="P25" s="2">
        <v>2021</v>
      </c>
      <c r="Q25" s="15">
        <f t="shared" si="4"/>
        <v>-9.6032966552811017E-2</v>
      </c>
      <c r="R25" s="15">
        <f t="shared" si="5"/>
        <v>-4.337402313240335E-2</v>
      </c>
      <c r="S25" s="15">
        <f t="shared" si="6"/>
        <v>-5.8736666971254126E-2</v>
      </c>
      <c r="T25" s="15">
        <f t="shared" si="7"/>
        <v>-4.9436913900018475E-2</v>
      </c>
    </row>
    <row r="26" spans="1:20" ht="18" x14ac:dyDescent="0.35">
      <c r="A26" s="3">
        <v>37256</v>
      </c>
      <c r="B26" s="19">
        <v>0</v>
      </c>
      <c r="C26" s="19">
        <v>9.4885027278003484</v>
      </c>
      <c r="D26" s="19">
        <v>0</v>
      </c>
      <c r="E26" s="19">
        <v>9.0966834881021477</v>
      </c>
      <c r="I26" s="3">
        <v>37256</v>
      </c>
      <c r="J26" s="1">
        <v>100</v>
      </c>
      <c r="K26" s="1">
        <f>+(K25*(C26/C25))*(1-Fondo0!$I$4)</f>
        <v>106.28427751940532</v>
      </c>
      <c r="L26" s="1">
        <v>100</v>
      </c>
      <c r="M26" s="1">
        <f>+(M25*(E26/E25))*(1-Fondo0!$K$5)</f>
        <v>105.65448566800914</v>
      </c>
      <c r="N26" s="9"/>
      <c r="P26" s="2">
        <v>2022</v>
      </c>
      <c r="Q26" s="15">
        <f t="shared" si="4"/>
        <v>-2.6195740805227019E-2</v>
      </c>
      <c r="R26" s="15">
        <f t="shared" si="5"/>
        <v>-3.2871186829118049E-2</v>
      </c>
      <c r="S26" s="15">
        <f t="shared" si="6"/>
        <v>-4.7541327389032162E-2</v>
      </c>
      <c r="T26" s="15">
        <f t="shared" si="7"/>
        <v>-6.3376772872265508E-2</v>
      </c>
    </row>
    <row r="27" spans="1:20" ht="18" x14ac:dyDescent="0.35">
      <c r="A27" s="3">
        <v>37287</v>
      </c>
      <c r="B27" s="19">
        <v>0</v>
      </c>
      <c r="C27" s="19">
        <v>9.6848952558941903</v>
      </c>
      <c r="D27" s="19">
        <v>0</v>
      </c>
      <c r="E27" s="19">
        <v>9.2836285508913168</v>
      </c>
      <c r="I27" s="3">
        <v>37287</v>
      </c>
      <c r="J27" s="1">
        <v>100</v>
      </c>
      <c r="K27" s="1">
        <f>+(K26*(C27/C26))*(1-Fondo0!$I$4)</f>
        <v>108.41362918598979</v>
      </c>
      <c r="L27" s="1">
        <v>100</v>
      </c>
      <c r="M27" s="1">
        <f>+(M26*(E27/E26))*(1-Fondo0!$K$5)</f>
        <v>107.76467951126929</v>
      </c>
      <c r="N27" s="9"/>
      <c r="P27" s="2">
        <v>2023</v>
      </c>
      <c r="Q27" s="15">
        <f t="shared" si="4"/>
        <v>0.13214921485337827</v>
      </c>
      <c r="R27" s="15">
        <f t="shared" si="5"/>
        <v>0.11264125361750077</v>
      </c>
      <c r="S27" s="15">
        <f t="shared" si="6"/>
        <v>0.12102897149208158</v>
      </c>
      <c r="T27" s="15">
        <f t="shared" si="7"/>
        <v>0.12504331896914689</v>
      </c>
    </row>
    <row r="28" spans="1:20" ht="18" x14ac:dyDescent="0.35">
      <c r="A28" s="3">
        <v>37315</v>
      </c>
      <c r="B28" s="19">
        <v>0</v>
      </c>
      <c r="C28" s="19">
        <v>9.8642020743301639</v>
      </c>
      <c r="D28" s="19">
        <v>0</v>
      </c>
      <c r="E28" s="19">
        <v>9.4599925957937199</v>
      </c>
      <c r="I28" s="3">
        <v>37315</v>
      </c>
      <c r="J28" s="1">
        <v>100</v>
      </c>
      <c r="K28" s="1">
        <f>+(K27*(C28/C27))*(1-Fondo0!$I$4)</f>
        <v>110.34903306639761</v>
      </c>
      <c r="L28" s="1">
        <v>100</v>
      </c>
      <c r="M28" s="1">
        <f>+(M27*(E28/E27))*(1-Fondo0!$K$5)</f>
        <v>109.74969265586556</v>
      </c>
      <c r="N28" s="9"/>
      <c r="P28" s="2">
        <v>2024</v>
      </c>
      <c r="Q28" s="15">
        <f t="shared" si="4"/>
        <v>2.4152158027154647E-2</v>
      </c>
      <c r="R28" s="15">
        <f t="shared" si="5"/>
        <v>2.6032651260742279E-2</v>
      </c>
      <c r="S28" s="15">
        <f t="shared" si="6"/>
        <v>1.1307132015014432E-2</v>
      </c>
      <c r="T28" s="15">
        <f t="shared" si="7"/>
        <v>3.1235364539907717E-3</v>
      </c>
    </row>
    <row r="29" spans="1:20" ht="18" x14ac:dyDescent="0.35">
      <c r="A29" s="3">
        <v>37342</v>
      </c>
      <c r="B29" s="19">
        <v>0</v>
      </c>
      <c r="C29" s="19">
        <v>9.9976022634939046</v>
      </c>
      <c r="D29" s="19">
        <v>0</v>
      </c>
      <c r="E29" s="19">
        <v>9.5700959663377816</v>
      </c>
      <c r="I29" s="3">
        <v>37342</v>
      </c>
      <c r="J29" s="1">
        <v>100</v>
      </c>
      <c r="K29" s="1">
        <f>+(K28*(C29/C28))*(1-Fondo0!$I$4)</f>
        <v>111.76865981844293</v>
      </c>
      <c r="L29" s="1">
        <v>100</v>
      </c>
      <c r="M29" s="1">
        <f>+(M28*(E29/E28))*(1-Fondo0!$K$5)</f>
        <v>110.9641367909626</v>
      </c>
      <c r="N29" s="9"/>
      <c r="P29" s="2">
        <v>2025</v>
      </c>
      <c r="Q29" s="15">
        <f t="shared" si="4"/>
        <v>9.3142756780793423E-2</v>
      </c>
      <c r="R29" s="15">
        <f t="shared" si="5"/>
        <v>6.7773493817510966E-2</v>
      </c>
      <c r="S29" s="15">
        <f t="shared" si="6"/>
        <v>5.3015178429661969E-2</v>
      </c>
      <c r="T29" s="15">
        <f t="shared" si="7"/>
        <v>9.07820920968474E-2</v>
      </c>
    </row>
    <row r="30" spans="1:20" ht="22.5" x14ac:dyDescent="0.4">
      <c r="A30" s="3">
        <v>37376</v>
      </c>
      <c r="B30" s="19">
        <v>0</v>
      </c>
      <c r="C30" s="19">
        <v>9.9992609898107716</v>
      </c>
      <c r="D30" s="19">
        <v>0</v>
      </c>
      <c r="E30" s="19">
        <v>9.5746866957787482</v>
      </c>
      <c r="I30" s="3">
        <v>37376</v>
      </c>
      <c r="J30" s="1">
        <v>100</v>
      </c>
      <c r="K30" s="1">
        <f>+(K29*(C30/C29))*(1-Fondo0!$I$4)</f>
        <v>111.71454194414643</v>
      </c>
      <c r="L30" s="1">
        <v>100</v>
      </c>
      <c r="M30" s="1">
        <f>+(M29*(E30/E29))*(1-Fondo0!$K$5)</f>
        <v>110.95445591812654</v>
      </c>
      <c r="N30" s="9"/>
      <c r="O30" s="23">
        <f>+(O308-O164)/360</f>
        <v>12.183333333333334</v>
      </c>
      <c r="P30" s="28" t="s">
        <v>11</v>
      </c>
      <c r="Q30" s="29">
        <f>+(P308/P164)^(1/$O$30)-1</f>
        <v>3.8014071919604042E-2</v>
      </c>
      <c r="R30" s="29">
        <f t="shared" ref="R30:T30" si="8">+(Q308/Q164)^(1/$O$30)-1</f>
        <v>3.2102042414340559E-2</v>
      </c>
      <c r="S30" s="29">
        <f t="shared" si="8"/>
        <v>2.4909405052269795E-2</v>
      </c>
      <c r="T30" s="29">
        <f t="shared" si="8"/>
        <v>3.1080770124938262E-2</v>
      </c>
    </row>
    <row r="31" spans="1:20" ht="18" x14ac:dyDescent="0.35">
      <c r="A31" s="3">
        <v>37407</v>
      </c>
      <c r="B31" s="19">
        <v>0</v>
      </c>
      <c r="C31" s="19">
        <v>10.071611178509531</v>
      </c>
      <c r="D31" s="19">
        <v>0</v>
      </c>
      <c r="E31" s="19">
        <v>9.6309686019641809</v>
      </c>
      <c r="I31" s="3">
        <v>37407</v>
      </c>
      <c r="J31" s="1">
        <v>100</v>
      </c>
      <c r="K31" s="1">
        <f>+(K30*(C31/C30))*(1-Fondo0!$I$4)</f>
        <v>112.4497186405448</v>
      </c>
      <c r="L31" s="1">
        <v>100</v>
      </c>
      <c r="M31" s="1">
        <f>+(M30*(E31/E30))*(1-Fondo0!$K$5)</f>
        <v>111.54342442352058</v>
      </c>
      <c r="N31" s="9"/>
    </row>
    <row r="32" spans="1:20" ht="18" x14ac:dyDescent="0.35">
      <c r="A32" s="3">
        <v>37435</v>
      </c>
      <c r="B32" s="19">
        <v>0</v>
      </c>
      <c r="C32" s="19">
        <v>9.8085550840216467</v>
      </c>
      <c r="D32" s="19">
        <v>0</v>
      </c>
      <c r="E32" s="19">
        <v>9.3772397892338368</v>
      </c>
      <c r="I32" s="3">
        <v>37435</v>
      </c>
      <c r="J32" s="1">
        <v>100</v>
      </c>
      <c r="K32" s="1">
        <f>+(K31*(C32/C31))*(1-Fondo0!$I$4)</f>
        <v>109.44150939839835</v>
      </c>
      <c r="L32" s="1">
        <v>100</v>
      </c>
      <c r="M32" s="1">
        <f>+(M31*(E32/E31))*(1-Fondo0!$K$5)</f>
        <v>108.54325924224499</v>
      </c>
      <c r="N32" s="9"/>
    </row>
    <row r="33" spans="1:14" ht="18" x14ac:dyDescent="0.35">
      <c r="A33" s="3">
        <v>37468</v>
      </c>
      <c r="B33" s="19">
        <v>0</v>
      </c>
      <c r="C33" s="19">
        <v>9.6463808169014094</v>
      </c>
      <c r="D33" s="19">
        <v>0</v>
      </c>
      <c r="E33" s="19">
        <v>9.2038877746478871</v>
      </c>
      <c r="I33" s="3">
        <v>37468</v>
      </c>
      <c r="J33" s="1">
        <v>100</v>
      </c>
      <c r="K33" s="1">
        <f>+(K32*(C33/C32))*(1-Fondo0!$I$4)</f>
        <v>107.56204694636091</v>
      </c>
      <c r="L33" s="1">
        <v>100</v>
      </c>
      <c r="M33" s="1">
        <f>+(M32*(E33/E32))*(1-Fondo0!$K$5)</f>
        <v>106.47630730167657</v>
      </c>
      <c r="N33" s="9"/>
    </row>
    <row r="34" spans="1:14" ht="18" x14ac:dyDescent="0.35">
      <c r="A34" s="3">
        <v>37497</v>
      </c>
      <c r="B34" s="19">
        <v>0</v>
      </c>
      <c r="C34" s="19">
        <v>9.6945012171507603</v>
      </c>
      <c r="D34" s="19">
        <v>0</v>
      </c>
      <c r="E34" s="19">
        <v>9.2490708437067752</v>
      </c>
      <c r="I34" s="3">
        <v>37497</v>
      </c>
      <c r="J34" s="1">
        <v>100</v>
      </c>
      <c r="K34" s="1">
        <f>+(K33*(C34/C33))*(1-Fondo0!$I$4)</f>
        <v>108.02834975767442</v>
      </c>
      <c r="L34" s="1">
        <v>100</v>
      </c>
      <c r="M34" s="1">
        <f>+(M33*(E34/E33))*(1-Fondo0!$K$5)</f>
        <v>106.93838041701768</v>
      </c>
      <c r="N34" s="9"/>
    </row>
    <row r="35" spans="1:14" ht="18" x14ac:dyDescent="0.35">
      <c r="A35" s="3">
        <v>37529</v>
      </c>
      <c r="B35" s="19">
        <v>0</v>
      </c>
      <c r="C35" s="19">
        <v>9.618772914379802</v>
      </c>
      <c r="D35" s="19">
        <v>0</v>
      </c>
      <c r="E35" s="19">
        <v>9.160145965971461</v>
      </c>
      <c r="I35" s="3">
        <v>37529</v>
      </c>
      <c r="J35" s="1">
        <v>100</v>
      </c>
      <c r="K35" s="1">
        <f>+(K34*(C35/C34))*(1-Fondo0!$I$4)</f>
        <v>107.11481965571922</v>
      </c>
      <c r="L35" s="1">
        <v>100</v>
      </c>
      <c r="M35" s="1">
        <f>+(M34*(E35/E34))*(1-Fondo0!$K$5)</f>
        <v>105.85020919357328</v>
      </c>
      <c r="N35" s="9"/>
    </row>
    <row r="36" spans="1:14" ht="18" x14ac:dyDescent="0.35">
      <c r="A36" s="3">
        <v>37560</v>
      </c>
      <c r="B36" s="19">
        <v>0</v>
      </c>
      <c r="C36" s="19">
        <v>9.8952146585230434</v>
      </c>
      <c r="D36" s="19">
        <v>0</v>
      </c>
      <c r="E36" s="19">
        <v>9.4101690449750137</v>
      </c>
      <c r="I36" s="3">
        <v>37560</v>
      </c>
      <c r="J36" s="1">
        <v>100</v>
      </c>
      <c r="K36" s="1">
        <f>+(K35*(C36/C35))*(1-Fondo0!$I$4)</f>
        <v>110.12165401388735</v>
      </c>
      <c r="L36" s="1">
        <v>100</v>
      </c>
      <c r="M36" s="1">
        <f>+(M35*(E36/E35))*(1-Fondo0!$K$5)</f>
        <v>108.67773580434141</v>
      </c>
      <c r="N36" s="9"/>
    </row>
    <row r="37" spans="1:14" ht="18" x14ac:dyDescent="0.35">
      <c r="A37" s="3">
        <v>37589</v>
      </c>
      <c r="B37" s="19">
        <v>0</v>
      </c>
      <c r="C37" s="19">
        <v>10.314942792022793</v>
      </c>
      <c r="D37" s="19">
        <v>0</v>
      </c>
      <c r="E37" s="19">
        <v>9.8214775498575513</v>
      </c>
      <c r="I37" s="3">
        <v>37589</v>
      </c>
      <c r="J37" s="1">
        <v>100</v>
      </c>
      <c r="K37" s="1">
        <f>+(K36*(C37/C36))*(1-Fondo0!$I$4)</f>
        <v>114.71810025602346</v>
      </c>
      <c r="L37" s="1">
        <v>100</v>
      </c>
      <c r="M37" s="1">
        <f>+(M36*(E37/E36))*(1-Fondo0!$K$5)</f>
        <v>113.36364850682422</v>
      </c>
      <c r="N37" s="9"/>
    </row>
    <row r="38" spans="1:14" ht="18" x14ac:dyDescent="0.35">
      <c r="A38" s="3">
        <v>37621</v>
      </c>
      <c r="B38" s="19">
        <v>0</v>
      </c>
      <c r="C38" s="19">
        <v>10.484940796586059</v>
      </c>
      <c r="D38" s="19">
        <v>0</v>
      </c>
      <c r="E38" s="19">
        <v>9.9734680512091032</v>
      </c>
      <c r="I38" s="3">
        <v>37621</v>
      </c>
      <c r="J38" s="1">
        <v>100</v>
      </c>
      <c r="K38" s="1">
        <f>+(K37*(C38/C37))*(1-Fondo0!$I$4)</f>
        <v>116.5329450292904</v>
      </c>
      <c r="L38" s="1">
        <v>100</v>
      </c>
      <c r="M38" s="1">
        <f>+(M37*(E38/E37))*(1-Fondo0!$K$5)</f>
        <v>115.05275364153194</v>
      </c>
      <c r="N38" s="9"/>
    </row>
    <row r="39" spans="1:14" ht="18" x14ac:dyDescent="0.35">
      <c r="A39" s="3">
        <v>37652</v>
      </c>
      <c r="B39" s="19">
        <v>0</v>
      </c>
      <c r="C39" s="19">
        <v>10.774417135476464</v>
      </c>
      <c r="D39" s="19">
        <v>0</v>
      </c>
      <c r="E39" s="19">
        <v>10.250817393800231</v>
      </c>
      <c r="I39" s="3">
        <v>37652</v>
      </c>
      <c r="J39" s="1">
        <v>100</v>
      </c>
      <c r="K39" s="1">
        <f>+(K38*(C39/C38))*(1-Fondo0!$I$4)</f>
        <v>119.6724388482791</v>
      </c>
      <c r="L39" s="1">
        <v>100</v>
      </c>
      <c r="M39" s="1">
        <f>+(M38*(E39/E38))*(1-Fondo0!$K$5)</f>
        <v>118.18521342282719</v>
      </c>
      <c r="N39" s="9"/>
    </row>
    <row r="40" spans="1:14" ht="18" x14ac:dyDescent="0.35">
      <c r="A40" s="3">
        <v>37680</v>
      </c>
      <c r="B40" s="19">
        <v>0</v>
      </c>
      <c r="C40" s="19">
        <v>10.886988106865843</v>
      </c>
      <c r="D40" s="19">
        <v>0</v>
      </c>
      <c r="E40" s="19">
        <v>10.348468974432635</v>
      </c>
      <c r="I40" s="3">
        <v>37680</v>
      </c>
      <c r="J40" s="1">
        <v>100</v>
      </c>
      <c r="K40" s="1">
        <f>+(K39*(C40/C39))*(1-Fondo0!$I$4)</f>
        <v>120.84417514351851</v>
      </c>
      <c r="L40" s="1">
        <v>100</v>
      </c>
      <c r="M40" s="1">
        <f>+(M39*(E40/E39))*(1-Fondo0!$K$5)</f>
        <v>119.24346260822551</v>
      </c>
      <c r="N40" s="9"/>
    </row>
    <row r="41" spans="1:14" ht="18" x14ac:dyDescent="0.35">
      <c r="A41" s="3">
        <v>37711</v>
      </c>
      <c r="B41" s="19">
        <v>0</v>
      </c>
      <c r="C41" s="19">
        <v>10.951026935251798</v>
      </c>
      <c r="D41" s="19">
        <v>0</v>
      </c>
      <c r="E41" s="19">
        <v>10.387138330935251</v>
      </c>
      <c r="I41" s="3">
        <v>37711</v>
      </c>
      <c r="J41" s="1">
        <v>100</v>
      </c>
      <c r="K41" s="1">
        <f>+(K40*(C41/C40))*(1-Fondo0!$I$4)</f>
        <v>121.47598719703704</v>
      </c>
      <c r="L41" s="1">
        <v>100</v>
      </c>
      <c r="M41" s="1">
        <f>+(M40*(E41/E40))*(1-Fondo0!$K$5)</f>
        <v>119.6212185431886</v>
      </c>
      <c r="N41" s="9"/>
    </row>
    <row r="42" spans="1:14" ht="18" x14ac:dyDescent="0.35">
      <c r="A42" s="3">
        <v>37741</v>
      </c>
      <c r="B42" s="19">
        <v>0</v>
      </c>
      <c r="C42" s="19">
        <v>11.269800462027144</v>
      </c>
      <c r="D42" s="19">
        <v>0</v>
      </c>
      <c r="E42" s="19">
        <v>10.680081490037539</v>
      </c>
      <c r="I42" s="3">
        <v>37741</v>
      </c>
      <c r="J42" s="1">
        <v>100</v>
      </c>
      <c r="K42" s="1">
        <f>+(K41*(C42/C41))*(1-Fondo0!$I$4)</f>
        <v>124.93077481578662</v>
      </c>
      <c r="L42" s="1">
        <v>100</v>
      </c>
      <c r="M42" s="1">
        <f>+(M41*(E42/E41))*(1-Fondo0!$K$5)</f>
        <v>122.92513762309963</v>
      </c>
      <c r="N42" s="9"/>
    </row>
    <row r="43" spans="1:14" ht="18" x14ac:dyDescent="0.35">
      <c r="A43" s="3">
        <v>37771</v>
      </c>
      <c r="B43" s="19">
        <v>0</v>
      </c>
      <c r="C43" s="19">
        <v>11.462889101830664</v>
      </c>
      <c r="D43" s="19">
        <v>0</v>
      </c>
      <c r="E43" s="19">
        <v>10.852518335240275</v>
      </c>
      <c r="I43" s="3">
        <v>37771</v>
      </c>
      <c r="J43" s="1">
        <v>100</v>
      </c>
      <c r="K43" s="1">
        <f>+(K42*(C43/C42))*(1-Fondo0!$I$4)</f>
        <v>126.98865237145372</v>
      </c>
      <c r="L43" s="1">
        <v>100</v>
      </c>
      <c r="M43" s="1">
        <f>+(M42*(E43/E42))*(1-Fondo0!$K$5)</f>
        <v>124.83906148263392</v>
      </c>
      <c r="N43" s="9"/>
    </row>
    <row r="44" spans="1:14" ht="18" x14ac:dyDescent="0.35">
      <c r="A44" s="3">
        <v>37802</v>
      </c>
      <c r="B44" s="19">
        <v>0</v>
      </c>
      <c r="C44" s="19">
        <v>11.681688248847927</v>
      </c>
      <c r="D44" s="19">
        <v>0</v>
      </c>
      <c r="E44" s="19">
        <v>11.037291618663595</v>
      </c>
      <c r="I44" s="3">
        <v>37802</v>
      </c>
      <c r="J44" s="1">
        <v>100</v>
      </c>
      <c r="K44" s="1">
        <f>+(K43*(C44/C43))*(1-Fondo0!$I$4)</f>
        <v>129.32844397025482</v>
      </c>
      <c r="L44" s="1">
        <v>100</v>
      </c>
      <c r="M44" s="1">
        <f>+(M43*(E44/E43))*(1-Fondo0!$K$5)</f>
        <v>126.89260528041832</v>
      </c>
      <c r="N44" s="9"/>
    </row>
    <row r="45" spans="1:14" ht="18" x14ac:dyDescent="0.35">
      <c r="A45" s="3">
        <v>37833</v>
      </c>
      <c r="B45" s="19">
        <v>0</v>
      </c>
      <c r="C45" s="19">
        <v>11.829358134177944</v>
      </c>
      <c r="D45" s="19">
        <v>0</v>
      </c>
      <c r="E45" s="19">
        <v>11.183674114598331</v>
      </c>
      <c r="I45" s="3">
        <v>37833</v>
      </c>
      <c r="J45" s="1">
        <v>100</v>
      </c>
      <c r="K45" s="1">
        <f>+(K44*(C45/C44))*(1-Fondo0!$I$4)</f>
        <v>130.87817710753089</v>
      </c>
      <c r="L45" s="1">
        <v>100</v>
      </c>
      <c r="M45" s="1">
        <f>+(M44*(E45/E44))*(1-Fondo0!$K$5)</f>
        <v>128.50266377560095</v>
      </c>
      <c r="N45" s="9"/>
    </row>
    <row r="46" spans="1:14" ht="18" x14ac:dyDescent="0.35">
      <c r="A46" s="3">
        <v>37862</v>
      </c>
      <c r="B46" s="19">
        <v>0</v>
      </c>
      <c r="C46" s="19">
        <v>12.046355386383224</v>
      </c>
      <c r="D46" s="19">
        <v>0</v>
      </c>
      <c r="E46" s="19">
        <v>11.381257023843725</v>
      </c>
      <c r="I46" s="3">
        <v>37862</v>
      </c>
      <c r="J46" s="1">
        <v>100</v>
      </c>
      <c r="K46" s="1">
        <f>+(K45*(C46/C45))*(1-Fondo0!$I$4)</f>
        <v>133.19236957879713</v>
      </c>
      <c r="L46" s="1">
        <v>100</v>
      </c>
      <c r="M46" s="1">
        <f>+(M45*(E46/E45))*(1-Fondo0!$K$5)</f>
        <v>130.69882646097949</v>
      </c>
      <c r="N46" s="9"/>
    </row>
    <row r="47" spans="1:14" ht="18" x14ac:dyDescent="0.35">
      <c r="A47" s="3">
        <v>37894</v>
      </c>
      <c r="B47" s="19">
        <v>0</v>
      </c>
      <c r="C47" s="19">
        <v>12.337435544071203</v>
      </c>
      <c r="D47" s="19">
        <v>0</v>
      </c>
      <c r="E47" s="19">
        <v>11.663661068044789</v>
      </c>
      <c r="I47" s="3">
        <v>37894</v>
      </c>
      <c r="J47" s="1">
        <v>100</v>
      </c>
      <c r="K47" s="1">
        <f>+(K46*(C47/C46))*(1-Fondo0!$I$4)</f>
        <v>136.32207485081094</v>
      </c>
      <c r="L47" s="1">
        <v>100</v>
      </c>
      <c r="M47" s="1">
        <f>+(M46*(E47/E46))*(1-Fondo0!$K$5)</f>
        <v>133.86596654297799</v>
      </c>
      <c r="N47" s="9"/>
    </row>
    <row r="48" spans="1:14" ht="18" x14ac:dyDescent="0.35">
      <c r="A48" s="3">
        <v>37925</v>
      </c>
      <c r="B48" s="19">
        <v>0</v>
      </c>
      <c r="C48" s="19">
        <v>12.717583818024764</v>
      </c>
      <c r="D48" s="19">
        <v>0</v>
      </c>
      <c r="E48" s="19">
        <v>12.028176878779155</v>
      </c>
      <c r="I48" s="3">
        <v>37925</v>
      </c>
      <c r="J48" s="1">
        <v>100</v>
      </c>
      <c r="K48" s="1">
        <f>+(K47*(C48/C47))*(1-Fondo0!$I$4)</f>
        <v>140.43117065574185</v>
      </c>
      <c r="L48" s="1">
        <v>100</v>
      </c>
      <c r="M48" s="1">
        <f>+(M47*(E48/E47))*(1-Fondo0!$K$5)</f>
        <v>137.97135292621394</v>
      </c>
      <c r="N48" s="9"/>
    </row>
    <row r="49" spans="1:14" ht="18" x14ac:dyDescent="0.35">
      <c r="A49" s="3">
        <v>37953</v>
      </c>
      <c r="B49" s="19">
        <v>0</v>
      </c>
      <c r="C49" s="19">
        <v>13.006972651536916</v>
      </c>
      <c r="D49" s="19">
        <v>0</v>
      </c>
      <c r="E49" s="19">
        <v>12.292726515369147</v>
      </c>
      <c r="I49" s="3">
        <v>37953</v>
      </c>
      <c r="J49" s="1">
        <v>100</v>
      </c>
      <c r="K49" s="1">
        <f>+(K48*(C49/C48))*(1-Fondo0!$I$4)</f>
        <v>143.53332695931601</v>
      </c>
      <c r="L49" s="1">
        <v>100</v>
      </c>
      <c r="M49" s="1">
        <f>+(M48*(E49/E48))*(1-Fondo0!$K$5)</f>
        <v>140.92601346813606</v>
      </c>
      <c r="N49" s="9"/>
    </row>
    <row r="50" spans="1:14" ht="18" x14ac:dyDescent="0.35">
      <c r="A50" s="3">
        <v>37986</v>
      </c>
      <c r="B50" s="19">
        <v>0</v>
      </c>
      <c r="C50" s="19">
        <v>13.395206148960739</v>
      </c>
      <c r="D50" s="19">
        <v>0</v>
      </c>
      <c r="E50" s="19">
        <v>12.670925173210161</v>
      </c>
      <c r="I50" s="3">
        <v>37986</v>
      </c>
      <c r="J50" s="1">
        <v>100</v>
      </c>
      <c r="K50" s="1">
        <f>+(K49*(C50/C49))*(1-Fondo0!$I$4)</f>
        <v>147.72144351450402</v>
      </c>
      <c r="L50" s="1">
        <v>100</v>
      </c>
      <c r="M50" s="1">
        <f>+(M49*(E50/E49))*(1-Fondo0!$K$5)</f>
        <v>145.17943547335582</v>
      </c>
      <c r="N50" s="9"/>
    </row>
    <row r="51" spans="1:14" ht="18" x14ac:dyDescent="0.35">
      <c r="A51" s="3">
        <v>38016</v>
      </c>
      <c r="B51" s="19">
        <v>0</v>
      </c>
      <c r="C51" s="19">
        <v>13.139288114285716</v>
      </c>
      <c r="D51" s="19">
        <v>0</v>
      </c>
      <c r="E51" s="19">
        <v>12.447192085714287</v>
      </c>
      <c r="I51" s="3">
        <v>38016</v>
      </c>
      <c r="J51" s="1">
        <v>100</v>
      </c>
      <c r="K51" s="1">
        <f>+(K50*(C51/C50))*(1-Fondo0!$I$4)</f>
        <v>144.80501195207023</v>
      </c>
      <c r="L51" s="1">
        <v>100</v>
      </c>
      <c r="M51" s="1">
        <f>+(M50*(E51/E50))*(1-Fondo0!$K$5)</f>
        <v>142.53515711197775</v>
      </c>
      <c r="N51" s="9"/>
    </row>
    <row r="52" spans="1:14" ht="18" x14ac:dyDescent="0.35">
      <c r="A52" s="3">
        <v>38044</v>
      </c>
      <c r="B52" s="19">
        <v>0</v>
      </c>
      <c r="C52" s="19">
        <v>13.28825649294558</v>
      </c>
      <c r="D52" s="19">
        <v>0</v>
      </c>
      <c r="E52" s="19">
        <v>12.591983299740859</v>
      </c>
      <c r="I52" s="3">
        <v>38044</v>
      </c>
      <c r="J52" s="1">
        <v>100</v>
      </c>
      <c r="K52" s="1">
        <f>+(K51*(C52/C51))*(1-Fondo0!$I$4)</f>
        <v>146.35156711429735</v>
      </c>
      <c r="L52" s="1">
        <v>100</v>
      </c>
      <c r="M52" s="1">
        <f>+(M51*(E52/E51))*(1-Fondo0!$K$5)</f>
        <v>144.11147928898572</v>
      </c>
      <c r="N52" s="9"/>
    </row>
    <row r="53" spans="1:14" ht="18" x14ac:dyDescent="0.35">
      <c r="A53" s="3">
        <v>38077</v>
      </c>
      <c r="B53" s="19">
        <v>0</v>
      </c>
      <c r="C53" s="19">
        <v>13.813727622074545</v>
      </c>
      <c r="D53" s="19">
        <v>0</v>
      </c>
      <c r="E53" s="19">
        <v>13.122704276220746</v>
      </c>
      <c r="I53" s="3">
        <v>38077</v>
      </c>
      <c r="J53" s="1">
        <v>100</v>
      </c>
      <c r="K53" s="1">
        <f>+(K52*(C53/C52))*(1-Fondo0!$I$4)</f>
        <v>152.04000666361705</v>
      </c>
      <c r="L53" s="1">
        <v>100</v>
      </c>
      <c r="M53" s="1">
        <f>+(M52*(E53/E52))*(1-Fondo0!$K$5)</f>
        <v>150.10031691400357</v>
      </c>
      <c r="N53" s="9"/>
    </row>
    <row r="54" spans="1:14" ht="18" x14ac:dyDescent="0.35">
      <c r="A54" s="3">
        <v>38107</v>
      </c>
      <c r="B54" s="19">
        <v>0</v>
      </c>
      <c r="C54" s="19">
        <v>13.322776033295064</v>
      </c>
      <c r="D54" s="19">
        <v>0</v>
      </c>
      <c r="E54" s="19">
        <v>12.656111423650975</v>
      </c>
      <c r="I54" s="3">
        <v>38107</v>
      </c>
      <c r="J54" s="1">
        <v>100</v>
      </c>
      <c r="K54" s="1">
        <f>+(K53*(C54/C53))*(1-Fondo0!$I$4)</f>
        <v>146.54106230698073</v>
      </c>
      <c r="L54" s="1">
        <v>100</v>
      </c>
      <c r="M54" s="1">
        <f>+(M53*(E54/E53))*(1-Fondo0!$K$5)</f>
        <v>144.68129485367319</v>
      </c>
      <c r="N54" s="9"/>
    </row>
    <row r="55" spans="1:14" ht="18" x14ac:dyDescent="0.35">
      <c r="A55" s="3">
        <v>38138</v>
      </c>
      <c r="B55" s="19">
        <v>0</v>
      </c>
      <c r="C55" s="19">
        <v>13.372846804241904</v>
      </c>
      <c r="D55" s="19">
        <v>0</v>
      </c>
      <c r="E55" s="19">
        <v>12.699445686443108</v>
      </c>
      <c r="I55" s="3">
        <v>38138</v>
      </c>
      <c r="J55" s="1">
        <v>100</v>
      </c>
      <c r="K55" s="1">
        <f>+(K54*(C55/C54))*(1-Fondo0!$I$4)</f>
        <v>146.99619550782643</v>
      </c>
      <c r="L55" s="1">
        <v>100</v>
      </c>
      <c r="M55" s="1">
        <f>+(M54*(E55/E54))*(1-Fondo0!$K$5)</f>
        <v>145.09441381820361</v>
      </c>
      <c r="N55" s="9"/>
    </row>
    <row r="56" spans="1:14" ht="18" x14ac:dyDescent="0.35">
      <c r="A56" s="3">
        <v>38168</v>
      </c>
      <c r="B56" s="19">
        <v>0</v>
      </c>
      <c r="C56" s="19">
        <v>13.559404867511519</v>
      </c>
      <c r="D56" s="19">
        <v>0</v>
      </c>
      <c r="E56" s="19">
        <v>12.864009533410139</v>
      </c>
      <c r="I56" s="3">
        <v>38168</v>
      </c>
      <c r="J56" s="1">
        <v>100</v>
      </c>
      <c r="K56" s="1">
        <f>+(K55*(C56/C55))*(1-Fondo0!$I$4)</f>
        <v>148.94998727113935</v>
      </c>
      <c r="L56" s="1">
        <v>100</v>
      </c>
      <c r="M56" s="1">
        <f>+(M55*(E56/E55))*(1-Fondo0!$K$5)</f>
        <v>146.89131223817972</v>
      </c>
      <c r="N56" s="9"/>
    </row>
    <row r="57" spans="1:14" ht="18" x14ac:dyDescent="0.35">
      <c r="A57" s="3">
        <v>38198</v>
      </c>
      <c r="B57" s="19">
        <v>0</v>
      </c>
      <c r="C57" s="19">
        <v>13.615841759205141</v>
      </c>
      <c r="D57" s="19">
        <v>0</v>
      </c>
      <c r="E57" s="19">
        <v>12.921364815897137</v>
      </c>
      <c r="I57" s="3">
        <v>38198</v>
      </c>
      <c r="J57" s="1">
        <v>100</v>
      </c>
      <c r="K57" s="1">
        <f>+(K56*(C57/C56))*(1-Fondo0!$I$4)</f>
        <v>149.4727257483643</v>
      </c>
      <c r="L57" s="1">
        <v>100</v>
      </c>
      <c r="M57" s="1">
        <f>+(M56*(E57/E56))*(1-Fondo0!$K$5)</f>
        <v>147.46263013276359</v>
      </c>
      <c r="N57" s="9"/>
    </row>
    <row r="58" spans="1:14" ht="18" x14ac:dyDescent="0.35">
      <c r="A58" s="3">
        <v>38230</v>
      </c>
      <c r="B58" s="19">
        <v>0</v>
      </c>
      <c r="C58" s="19">
        <v>13.973425312686123</v>
      </c>
      <c r="D58" s="19">
        <v>0</v>
      </c>
      <c r="E58" s="19">
        <v>13.26394073853484</v>
      </c>
      <c r="I58" s="3">
        <v>38230</v>
      </c>
      <c r="J58" s="1">
        <v>100</v>
      </c>
      <c r="K58" s="1">
        <f>+(K57*(C58/C57))*(1-Fondo0!$I$4)</f>
        <v>153.29851701875546</v>
      </c>
      <c r="L58" s="1">
        <v>100</v>
      </c>
      <c r="M58" s="1">
        <f>+(M57*(E58/E57))*(1-Fondo0!$K$5)</f>
        <v>151.28643541779789</v>
      </c>
      <c r="N58" s="9"/>
    </row>
    <row r="59" spans="1:14" ht="18" x14ac:dyDescent="0.35">
      <c r="A59" s="3">
        <v>38260</v>
      </c>
      <c r="B59" s="19">
        <v>0</v>
      </c>
      <c r="C59" s="19">
        <v>14.397426540993417</v>
      </c>
      <c r="D59" s="19">
        <v>0</v>
      </c>
      <c r="E59" s="19">
        <v>13.678014422501496</v>
      </c>
      <c r="I59" s="3">
        <v>38260</v>
      </c>
      <c r="J59" s="1">
        <v>100</v>
      </c>
      <c r="K59" s="1">
        <f>+(K58*(C59/C58))*(1-Fondo0!$I$4)</f>
        <v>157.8474476067679</v>
      </c>
      <c r="L59" s="1">
        <v>100</v>
      </c>
      <c r="M59" s="1">
        <f>+(M58*(E59/E58))*(1-Fondo0!$K$5)</f>
        <v>155.9208898860102</v>
      </c>
      <c r="N59" s="9"/>
    </row>
    <row r="60" spans="1:14" ht="18" x14ac:dyDescent="0.35">
      <c r="A60" s="3">
        <v>38289</v>
      </c>
      <c r="B60" s="19">
        <v>0</v>
      </c>
      <c r="C60" s="19">
        <v>14.704837142857141</v>
      </c>
      <c r="D60" s="19">
        <v>0</v>
      </c>
      <c r="E60" s="19">
        <v>13.981381052631576</v>
      </c>
      <c r="I60" s="3">
        <v>38289</v>
      </c>
      <c r="J60" s="1">
        <v>100</v>
      </c>
      <c r="K60" s="1">
        <f>+(K59*(C60/C59))*(1-Fondo0!$I$4)</f>
        <v>161.11297912941717</v>
      </c>
      <c r="L60" s="1">
        <v>100</v>
      </c>
      <c r="M60" s="1">
        <f>+(M59*(E60/E59))*(1-Fondo0!$K$5)</f>
        <v>159.28876669881728</v>
      </c>
      <c r="N60" s="9"/>
    </row>
    <row r="61" spans="1:14" ht="18" x14ac:dyDescent="0.35">
      <c r="A61" s="3">
        <v>38321</v>
      </c>
      <c r="B61" s="19">
        <v>0</v>
      </c>
      <c r="C61" s="19">
        <v>15.027105777374471</v>
      </c>
      <c r="D61" s="19">
        <v>0</v>
      </c>
      <c r="E61" s="19">
        <v>14.278110738052026</v>
      </c>
      <c r="I61" s="3">
        <v>38321</v>
      </c>
      <c r="J61" s="1">
        <v>100</v>
      </c>
      <c r="K61" s="1">
        <f>+(K60*(C61/C60))*(1-Fondo0!$I$4)</f>
        <v>164.53688441590631</v>
      </c>
      <c r="L61" s="1">
        <v>100</v>
      </c>
      <c r="M61" s="1">
        <f>+(M60*(E61/E60))*(1-Fondo0!$K$5)</f>
        <v>162.57720517939362</v>
      </c>
      <c r="N61" s="9"/>
    </row>
    <row r="62" spans="1:14" ht="18" x14ac:dyDescent="0.35">
      <c r="A62" s="3">
        <v>38352</v>
      </c>
      <c r="B62" s="19">
        <v>0</v>
      </c>
      <c r="C62" s="19">
        <v>15.229384739567468</v>
      </c>
      <c r="D62" s="19">
        <v>0</v>
      </c>
      <c r="E62" s="19">
        <v>14.459460523911059</v>
      </c>
      <c r="I62" s="3">
        <v>38352</v>
      </c>
      <c r="J62" s="1">
        <v>100</v>
      </c>
      <c r="K62" s="1">
        <f>+(K61*(C62/C61))*(1-Fondo0!$I$4)</f>
        <v>166.64331685907015</v>
      </c>
      <c r="L62" s="1">
        <v>100</v>
      </c>
      <c r="M62" s="1">
        <f>+(M61*(E62/E61))*(1-Fondo0!$K$5)</f>
        <v>164.54884091905322</v>
      </c>
      <c r="N62" s="9"/>
    </row>
    <row r="63" spans="1:14" ht="18" x14ac:dyDescent="0.35">
      <c r="A63" s="3">
        <v>38383</v>
      </c>
      <c r="B63" s="19">
        <v>0</v>
      </c>
      <c r="C63" s="19">
        <v>15.488168750000002</v>
      </c>
      <c r="D63" s="19">
        <v>0</v>
      </c>
      <c r="E63" s="19">
        <v>14.729901776960785</v>
      </c>
      <c r="I63" s="3">
        <v>38383</v>
      </c>
      <c r="J63" s="1">
        <v>100</v>
      </c>
      <c r="K63" s="1">
        <f>+(K62*(C63/C62))*(1-Fondo0!$I$4)</f>
        <v>169.364830346264</v>
      </c>
      <c r="L63" s="1">
        <v>100</v>
      </c>
      <c r="M63" s="1">
        <f>+(M62*(E63/E62))*(1-Fondo0!$K$5)</f>
        <v>167.53147741771804</v>
      </c>
      <c r="N63" s="9"/>
    </row>
    <row r="64" spans="1:14" ht="18" x14ac:dyDescent="0.35">
      <c r="A64" s="3">
        <v>38411</v>
      </c>
      <c r="B64" s="19">
        <v>0</v>
      </c>
      <c r="C64" s="19">
        <v>15.863873212641915</v>
      </c>
      <c r="D64" s="19">
        <v>0</v>
      </c>
      <c r="E64" s="19">
        <v>15.067173396747469</v>
      </c>
      <c r="I64" s="3">
        <v>38411</v>
      </c>
      <c r="J64" s="1">
        <v>100</v>
      </c>
      <c r="K64" s="1">
        <f>+(K63*(C64/C63))*(1-Fondo0!$I$4)</f>
        <v>173.3604424258871</v>
      </c>
      <c r="L64" s="1">
        <v>100</v>
      </c>
      <c r="M64" s="1">
        <f>+(M63*(E64/E63))*(1-Fondo0!$K$5)</f>
        <v>171.27034947244729</v>
      </c>
      <c r="N64" s="9"/>
    </row>
    <row r="65" spans="1:14" ht="18" x14ac:dyDescent="0.35">
      <c r="A65" s="3">
        <v>38442</v>
      </c>
      <c r="B65" s="19">
        <v>0</v>
      </c>
      <c r="C65" s="19">
        <v>15.588869966288691</v>
      </c>
      <c r="D65" s="19">
        <v>0</v>
      </c>
      <c r="E65" s="19">
        <v>14.810216855654305</v>
      </c>
      <c r="I65" s="3">
        <v>38442</v>
      </c>
      <c r="J65" s="1">
        <v>100</v>
      </c>
      <c r="K65" s="1">
        <f>+(K64*(C65/C64))*(1-Fondo0!$I$4)</f>
        <v>170.24447544228579</v>
      </c>
      <c r="L65" s="1">
        <v>100</v>
      </c>
      <c r="M65" s="1">
        <f>+(M64*(E65/E64))*(1-Fondo0!$K$5)</f>
        <v>168.25409590550473</v>
      </c>
      <c r="N65" s="9"/>
    </row>
    <row r="66" spans="1:14" ht="18" x14ac:dyDescent="0.35">
      <c r="A66" s="3">
        <v>38471</v>
      </c>
      <c r="B66" s="19">
        <v>0</v>
      </c>
      <c r="C66" s="19">
        <v>15.644989564149785</v>
      </c>
      <c r="D66" s="19">
        <v>0</v>
      </c>
      <c r="E66" s="19">
        <v>14.848174033149169</v>
      </c>
      <c r="I66" s="3">
        <v>38471</v>
      </c>
      <c r="J66" s="1">
        <v>100</v>
      </c>
      <c r="K66" s="1">
        <f>+(K65*(C66/C65))*(1-Fondo0!$I$4)</f>
        <v>170.74629462736718</v>
      </c>
      <c r="L66" s="1">
        <v>100</v>
      </c>
      <c r="M66" s="1">
        <f>+(M65*(E66/E65))*(1-Fondo0!$K$5)</f>
        <v>168.58972680874444</v>
      </c>
      <c r="N66" s="9"/>
    </row>
    <row r="67" spans="1:14" ht="18" x14ac:dyDescent="0.35">
      <c r="A67" s="3">
        <v>38503</v>
      </c>
      <c r="B67" s="19">
        <v>0</v>
      </c>
      <c r="C67" s="19">
        <v>15.683822027649772</v>
      </c>
      <c r="D67" s="19">
        <v>0</v>
      </c>
      <c r="E67" s="19">
        <v>14.869736006144395</v>
      </c>
      <c r="I67" s="3">
        <v>38503</v>
      </c>
      <c r="J67" s="1">
        <v>100</v>
      </c>
      <c r="K67" s="1">
        <f>+(K66*(C67/C66))*(1-Fondo0!$I$4)</f>
        <v>171.05884381833306</v>
      </c>
      <c r="L67" s="1">
        <v>100</v>
      </c>
      <c r="M67" s="1">
        <f>+(M66*(E67/E66))*(1-Fondo0!$K$5)</f>
        <v>168.73887370839344</v>
      </c>
      <c r="N67" s="9"/>
    </row>
    <row r="68" spans="1:14" ht="18" x14ac:dyDescent="0.35">
      <c r="A68" s="3">
        <v>38533</v>
      </c>
      <c r="B68" s="19">
        <v>0</v>
      </c>
      <c r="C68" s="19">
        <v>15.942681468961277</v>
      </c>
      <c r="D68" s="19">
        <v>0</v>
      </c>
      <c r="E68" s="19">
        <v>15.105110049170253</v>
      </c>
      <c r="I68" s="3">
        <v>38533</v>
      </c>
      <c r="J68" s="1">
        <v>100</v>
      </c>
      <c r="K68" s="1">
        <f>+(K67*(C68/C67))*(1-Fondo0!$I$4)</f>
        <v>173.76912437613512</v>
      </c>
      <c r="L68" s="1">
        <v>100</v>
      </c>
      <c r="M68" s="1">
        <f>+(M67*(E68/E67))*(1-Fondo0!$K$5)</f>
        <v>171.31272034509865</v>
      </c>
      <c r="N68" s="9"/>
    </row>
    <row r="69" spans="1:14" ht="18" x14ac:dyDescent="0.35">
      <c r="A69" s="3">
        <v>38560</v>
      </c>
      <c r="B69" s="19">
        <v>0</v>
      </c>
      <c r="C69" s="19">
        <v>16.332521843317974</v>
      </c>
      <c r="D69" s="19">
        <v>0</v>
      </c>
      <c r="E69" s="19">
        <v>15.489209247311829</v>
      </c>
      <c r="I69" s="3">
        <v>38560</v>
      </c>
      <c r="J69" s="1">
        <v>100</v>
      </c>
      <c r="K69" s="1">
        <f>+(K68*(C69/C68))*(1-Fondo0!$I$4)</f>
        <v>177.90252335384187</v>
      </c>
      <c r="L69" s="1">
        <v>100</v>
      </c>
      <c r="M69" s="1">
        <f>+(M68*(E69/E68))*(1-Fondo0!$K$5)</f>
        <v>175.5693877322158</v>
      </c>
      <c r="N69" s="9"/>
    </row>
    <row r="70" spans="1:14" ht="18" x14ac:dyDescent="0.35">
      <c r="A70" s="3">
        <v>38595</v>
      </c>
      <c r="B70" s="19">
        <v>0</v>
      </c>
      <c r="C70" s="19">
        <v>16.65807857577602</v>
      </c>
      <c r="D70" s="19">
        <v>0</v>
      </c>
      <c r="E70" s="19">
        <v>15.79355173463177</v>
      </c>
      <c r="I70" s="3">
        <v>38595</v>
      </c>
      <c r="J70" s="1">
        <v>100</v>
      </c>
      <c r="K70" s="1">
        <f>+(K69*(C70/C69))*(1-Fondo0!$I$4)</f>
        <v>181.33071898081838</v>
      </c>
      <c r="L70" s="1">
        <v>100</v>
      </c>
      <c r="M70" s="1">
        <f>+(M69*(E70/E69))*(1-Fondo0!$K$5)</f>
        <v>178.91764997166496</v>
      </c>
      <c r="N70" s="9"/>
    </row>
    <row r="71" spans="1:14" ht="18" x14ac:dyDescent="0.35">
      <c r="A71" s="3">
        <v>38625</v>
      </c>
      <c r="B71" s="19">
        <v>0</v>
      </c>
      <c r="C71" s="19">
        <v>17.686036352765321</v>
      </c>
      <c r="D71" s="19">
        <v>3.1980634678624811</v>
      </c>
      <c r="E71" s="19">
        <v>16.824670672645738</v>
      </c>
      <c r="I71" s="3">
        <v>38625</v>
      </c>
      <c r="J71" s="1">
        <v>100</v>
      </c>
      <c r="K71" s="1">
        <f>+(K70*(C71/C70))*(1-Fondo0!$I$4)</f>
        <v>192.39536595363157</v>
      </c>
      <c r="L71" s="1">
        <v>100</v>
      </c>
      <c r="M71" s="1">
        <f>+(M70*(E71/E70))*(1-Fondo0!$K$5)</f>
        <v>190.49070098620703</v>
      </c>
      <c r="N71" s="9"/>
    </row>
    <row r="72" spans="1:14" ht="18" x14ac:dyDescent="0.35">
      <c r="A72" s="3">
        <v>38656</v>
      </c>
      <c r="B72" s="19">
        <v>0</v>
      </c>
      <c r="C72" s="19">
        <v>17.034287721893492</v>
      </c>
      <c r="D72" s="19">
        <v>3.1811945266272188</v>
      </c>
      <c r="E72" s="19">
        <v>16.171137869822484</v>
      </c>
      <c r="I72" s="3">
        <v>38656</v>
      </c>
      <c r="J72" s="1">
        <v>100</v>
      </c>
      <c r="K72" s="1">
        <f>+(K71*(C72/C71))*(1-Fondo0!$I$4)</f>
        <v>185.18495031748856</v>
      </c>
      <c r="L72" s="1">
        <f>(L71*(D72/D71))*(1-Fondo0!$J$5)</f>
        <v>99.368909162164869</v>
      </c>
      <c r="M72" s="1">
        <f>+(M71*(E72/E71))*(1-Fondo0!$K$5)</f>
        <v>182.98758170954193</v>
      </c>
      <c r="N72" s="9"/>
    </row>
    <row r="73" spans="1:14" ht="18" x14ac:dyDescent="0.35">
      <c r="A73" s="3">
        <v>38686</v>
      </c>
      <c r="B73" s="19">
        <v>0</v>
      </c>
      <c r="C73" s="19">
        <v>17.458560932004691</v>
      </c>
      <c r="D73" s="19">
        <v>3.2693011430246193</v>
      </c>
      <c r="E73" s="19">
        <v>16.586600732708089</v>
      </c>
      <c r="I73" s="3">
        <v>38686</v>
      </c>
      <c r="J73" s="1">
        <v>100</v>
      </c>
      <c r="K73" s="1">
        <f>+(K72*(C73/C72))*(1-Fondo0!$I$4)</f>
        <v>189.67398583242695</v>
      </c>
      <c r="L73" s="1">
        <f>(L72*(D73/D72))*(1-Fondo0!$J$5)</f>
        <v>102.01466228486105</v>
      </c>
      <c r="M73" s="1">
        <f>+(M72*(E73/E72))*(1-Fondo0!$K$5)</f>
        <v>187.58247363317508</v>
      </c>
      <c r="N73" s="9"/>
    </row>
    <row r="74" spans="1:14" ht="18" x14ac:dyDescent="0.35">
      <c r="A74" s="3">
        <v>38716</v>
      </c>
      <c r="B74" s="19">
        <v>0</v>
      </c>
      <c r="C74" s="19">
        <v>17.078398513552902</v>
      </c>
      <c r="D74" s="19">
        <v>3.2082238122996212</v>
      </c>
      <c r="E74" s="19">
        <v>16.191532643544157</v>
      </c>
      <c r="I74" s="3">
        <v>38716</v>
      </c>
      <c r="J74" s="1">
        <v>100</v>
      </c>
      <c r="K74" s="1">
        <f>+(K73*(C74/C73))*(1-Fondo0!$I$4)</f>
        <v>185.42320682452453</v>
      </c>
      <c r="L74" s="1">
        <f>(L73*(D74/D73))*(1-Fondo0!$J$5)</f>
        <v>100.00453664650051</v>
      </c>
      <c r="M74" s="1">
        <f>+(M73*(E74/E73))*(1-Fondo0!$K$5)</f>
        <v>183.01077400065319</v>
      </c>
      <c r="N74" s="9"/>
    </row>
    <row r="75" spans="1:14" ht="18" x14ac:dyDescent="0.35">
      <c r="A75" s="3">
        <v>38748</v>
      </c>
      <c r="B75" s="19">
        <v>0</v>
      </c>
      <c r="C75" s="19">
        <v>18.51925485817743</v>
      </c>
      <c r="D75" s="19">
        <v>3.4384621907060953</v>
      </c>
      <c r="E75" s="19">
        <v>17.527731321665659</v>
      </c>
      <c r="I75" s="3">
        <v>38748</v>
      </c>
      <c r="J75" s="1">
        <v>100</v>
      </c>
      <c r="K75" s="1">
        <f>+(K74*(C75/C74))*(1-Fondo0!$I$4)</f>
        <v>200.93614669579082</v>
      </c>
      <c r="L75" s="1">
        <f>(L74*(D75/D74))*(1-Fondo0!$J$5)</f>
        <v>107.06972108593</v>
      </c>
      <c r="M75" s="1">
        <f>+(M74*(E75/E74))*(1-Fondo0!$K$5)</f>
        <v>198.00138834801737</v>
      </c>
      <c r="N75" s="9"/>
    </row>
    <row r="76" spans="1:14" ht="18" x14ac:dyDescent="0.35">
      <c r="A76" s="3">
        <v>38776</v>
      </c>
      <c r="B76" s="19">
        <v>0</v>
      </c>
      <c r="C76" s="19">
        <v>18.802216671727908</v>
      </c>
      <c r="D76" s="19">
        <v>3.5181472517461279</v>
      </c>
      <c r="E76" s="19">
        <v>17.80821190403887</v>
      </c>
      <c r="I76" s="3">
        <v>38776</v>
      </c>
      <c r="J76" s="1">
        <v>100</v>
      </c>
      <c r="K76" s="1">
        <f>+(K75*(C76/C75))*(1-Fondo0!$I$4)</f>
        <v>203.873712362699</v>
      </c>
      <c r="L76" s="1">
        <f>(L75*(D76/D75))*(1-Fondo0!$J$5)</f>
        <v>109.43690573718116</v>
      </c>
      <c r="M76" s="1">
        <f>+(M75*(E76/E75))*(1-Fondo0!$K$5)</f>
        <v>201.05583095363181</v>
      </c>
      <c r="N76" s="9"/>
    </row>
    <row r="77" spans="1:14" ht="18" x14ac:dyDescent="0.35">
      <c r="A77" s="3">
        <v>38807</v>
      </c>
      <c r="B77" s="19">
        <v>0</v>
      </c>
      <c r="C77" s="19">
        <v>18.279314472900534</v>
      </c>
      <c r="D77" s="19">
        <v>3.3755773972602738</v>
      </c>
      <c r="E77" s="19">
        <v>17.294147706968431</v>
      </c>
      <c r="I77" s="3">
        <v>38807</v>
      </c>
      <c r="J77" s="1">
        <v>100</v>
      </c>
      <c r="K77" s="1">
        <f>+(K76*(C77/C76))*(1-Fondo0!$I$4)</f>
        <v>198.07501580543777</v>
      </c>
      <c r="L77" s="1">
        <f>(L76*(D77/D76))*(1-Fondo0!$J$5)</f>
        <v>104.89269325103348</v>
      </c>
      <c r="M77" s="1">
        <f>+(M76*(E77/E76))*(1-Fondo0!$K$5)</f>
        <v>195.14137107179823</v>
      </c>
      <c r="N77" s="9"/>
    </row>
    <row r="78" spans="1:14" ht="18" x14ac:dyDescent="0.35">
      <c r="A78" s="3">
        <v>38835</v>
      </c>
      <c r="B78" s="19">
        <v>0</v>
      </c>
      <c r="C78" s="19">
        <v>19.471752898550726</v>
      </c>
      <c r="D78" s="19">
        <v>3.5799554045893722</v>
      </c>
      <c r="E78" s="19">
        <v>18.328432155797103</v>
      </c>
      <c r="I78" s="3">
        <v>38835</v>
      </c>
      <c r="J78" s="1">
        <v>100</v>
      </c>
      <c r="K78" s="1">
        <f>+(K77*(C78/C77))*(1-Fondo0!$I$4)</f>
        <v>210.85915474610073</v>
      </c>
      <c r="L78" s="1">
        <f>(L77*(D78/D77))*(1-Fondo0!$J$5)</f>
        <v>111.12765684111446</v>
      </c>
      <c r="M78" s="1">
        <f>+(M77*(E78/E77))*(1-Fondo0!$K$5)</f>
        <v>206.69469701530335</v>
      </c>
      <c r="N78" s="9"/>
    </row>
    <row r="79" spans="1:14" ht="18" x14ac:dyDescent="0.35">
      <c r="A79" s="3">
        <v>38868</v>
      </c>
      <c r="B79" s="19">
        <v>0</v>
      </c>
      <c r="C79" s="19">
        <v>19.135080807774067</v>
      </c>
      <c r="D79" s="19">
        <v>3.525590160947464</v>
      </c>
      <c r="E79" s="19">
        <v>18.035511509262072</v>
      </c>
      <c r="I79" s="3">
        <v>38868</v>
      </c>
      <c r="J79" s="1">
        <v>100</v>
      </c>
      <c r="K79" s="1">
        <f>+(K78*(C79/C78))*(1-Fondo0!$I$4)</f>
        <v>207.07865191214273</v>
      </c>
      <c r="L79" s="1">
        <f>(L78*(D79/D78))*(1-Fondo0!$J$5)</f>
        <v>109.32607090178861</v>
      </c>
      <c r="M79" s="1">
        <f>+(M78*(E79/E78))*(1-Fondo0!$K$5)</f>
        <v>203.27609639423548</v>
      </c>
      <c r="N79" s="9"/>
    </row>
    <row r="80" spans="1:14" ht="18" x14ac:dyDescent="0.35">
      <c r="A80" s="3">
        <v>38898</v>
      </c>
      <c r="B80" s="19">
        <v>0</v>
      </c>
      <c r="C80" s="19">
        <v>19.755100613496936</v>
      </c>
      <c r="D80" s="19">
        <v>3.6448108282208591</v>
      </c>
      <c r="E80" s="19">
        <v>18.570351503067485</v>
      </c>
      <c r="I80" s="3">
        <v>38898</v>
      </c>
      <c r="J80" s="1">
        <v>100</v>
      </c>
      <c r="K80" s="1">
        <f>+(K79*(C80/C79))*(1-Fondo0!$I$4)</f>
        <v>213.6495051031367</v>
      </c>
      <c r="L80" s="1">
        <f>(L79*(D80/D79))*(1-Fondo0!$J$5)</f>
        <v>112.90528761867891</v>
      </c>
      <c r="M80" s="1">
        <f>+(M79*(E80/E79))*(1-Fondo0!$K$5)</f>
        <v>209.18560837173757</v>
      </c>
      <c r="N80" s="9"/>
    </row>
    <row r="81" spans="1:14" ht="18" x14ac:dyDescent="0.35">
      <c r="A81" s="3">
        <v>38929</v>
      </c>
      <c r="B81" s="19">
        <v>0</v>
      </c>
      <c r="C81" s="19">
        <v>20.453159623689082</v>
      </c>
      <c r="D81" s="19">
        <v>3.7950229179518815</v>
      </c>
      <c r="E81" s="19">
        <v>19.303725107958051</v>
      </c>
      <c r="I81" s="3">
        <v>38929</v>
      </c>
      <c r="J81" s="1">
        <v>100</v>
      </c>
      <c r="K81" s="1">
        <f>+(K80*(C81/C80))*(1-Fondo0!$I$4)</f>
        <v>221.0551665620298</v>
      </c>
      <c r="L81" s="1">
        <f>(L80*(D81/D80))*(1-Fondo0!$J$5)</f>
        <v>117.43595013112926</v>
      </c>
      <c r="M81" s="1">
        <f>+(M80*(E81/E80))*(1-Fondo0!$K$5)</f>
        <v>217.32347096625369</v>
      </c>
      <c r="N81" s="9"/>
    </row>
    <row r="82" spans="1:14" ht="18" x14ac:dyDescent="0.35">
      <c r="A82" s="3">
        <v>38960</v>
      </c>
      <c r="B82" s="19">
        <v>0</v>
      </c>
      <c r="C82" s="19">
        <v>21.434742980561552</v>
      </c>
      <c r="D82" s="19">
        <v>3.9809880283863004</v>
      </c>
      <c r="E82" s="19">
        <v>20.17145155816106</v>
      </c>
      <c r="I82" s="3">
        <v>38960</v>
      </c>
      <c r="J82" s="1">
        <v>100</v>
      </c>
      <c r="K82" s="1">
        <f>+(K81*(C82/C81))*(1-Fondo0!$I$4)</f>
        <v>231.51341394002193</v>
      </c>
      <c r="L82" s="1">
        <f>(L81*(D82/D81))*(1-Fondo0!$J$5)</f>
        <v>123.06226627085012</v>
      </c>
      <c r="M82" s="1">
        <f>+(M81*(E82/E81))*(1-Fondo0!$K$5)</f>
        <v>226.96374554410181</v>
      </c>
      <c r="N82" s="9"/>
    </row>
    <row r="83" spans="1:14" ht="18" x14ac:dyDescent="0.35">
      <c r="A83" s="3">
        <v>38989</v>
      </c>
      <c r="B83" s="19">
        <v>0</v>
      </c>
      <c r="C83" s="19">
        <v>22.0215344</v>
      </c>
      <c r="D83" s="19">
        <v>4.0857464923076927</v>
      </c>
      <c r="E83" s="19">
        <v>20.674443846153846</v>
      </c>
      <c r="I83" s="3">
        <v>38989</v>
      </c>
      <c r="J83" s="1">
        <v>100</v>
      </c>
      <c r="K83" s="1">
        <f>+(K82*(C83/C82))*(1-Fondo0!$I$4)</f>
        <v>237.69665590887394</v>
      </c>
      <c r="L83" s="1">
        <f>(L82*(D83/D82))*(1-Fondo0!$J$5)</f>
        <v>126.16904846143446</v>
      </c>
      <c r="M83" s="1">
        <f>+(M82*(E83/E82))*(1-Fondo0!$K$5)</f>
        <v>232.49145957371121</v>
      </c>
      <c r="N83" s="9"/>
    </row>
    <row r="84" spans="1:14" ht="18" x14ac:dyDescent="0.35">
      <c r="A84" s="3">
        <v>39021</v>
      </c>
      <c r="B84" s="19">
        <v>0</v>
      </c>
      <c r="C84" s="19">
        <v>22.840761878109451</v>
      </c>
      <c r="D84" s="19">
        <v>4.251763743781094</v>
      </c>
      <c r="E84" s="19">
        <v>21.44600621890547</v>
      </c>
      <c r="I84" s="3">
        <v>39021</v>
      </c>
      <c r="J84" s="1">
        <v>100</v>
      </c>
      <c r="K84" s="1">
        <f>+(K83*(C84/C83))*(1-Fondo0!$I$4)</f>
        <v>246.37900593210082</v>
      </c>
      <c r="L84" s="1">
        <f>(L83*(D84/D83))*(1-Fondo0!$J$5)</f>
        <v>131.15894345158782</v>
      </c>
      <c r="M84" s="1">
        <f>+(M83*(E84/E83))*(1-Fondo0!$K$5)</f>
        <v>241.03129048656254</v>
      </c>
      <c r="N84" s="9"/>
    </row>
    <row r="85" spans="1:14" ht="18" x14ac:dyDescent="0.35">
      <c r="A85" s="3">
        <v>39051</v>
      </c>
      <c r="B85" s="19">
        <v>0</v>
      </c>
      <c r="C85" s="19">
        <v>23.410914799875894</v>
      </c>
      <c r="D85" s="19">
        <v>4.36322395283897</v>
      </c>
      <c r="E85" s="19">
        <v>21.944595283896994</v>
      </c>
      <c r="I85" s="3">
        <v>39051</v>
      </c>
      <c r="J85" s="1">
        <v>100</v>
      </c>
      <c r="K85" s="1">
        <f>+(K84*(C85/C84))*(1-Fondo0!$I$4)</f>
        <v>252.36499441086107</v>
      </c>
      <c r="L85" s="1">
        <f>(L84*(D85/D84))*(1-Fondo0!$J$5)</f>
        <v>134.45707651622882</v>
      </c>
      <c r="M85" s="1">
        <f>+(M84*(E85/E84))*(1-Fondo0!$K$5)</f>
        <v>246.49516451636478</v>
      </c>
      <c r="N85" s="9"/>
    </row>
    <row r="86" spans="1:14" ht="18" x14ac:dyDescent="0.35">
      <c r="A86" s="3">
        <v>39080</v>
      </c>
      <c r="B86" s="19">
        <v>0</v>
      </c>
      <c r="C86" s="19">
        <v>24.261275289333749</v>
      </c>
      <c r="D86" s="19">
        <v>4.5268725993118553</v>
      </c>
      <c r="E86" s="19">
        <v>22.771223709727867</v>
      </c>
      <c r="I86" s="3">
        <v>39080</v>
      </c>
      <c r="J86" s="1">
        <v>100</v>
      </c>
      <c r="K86" s="1">
        <f>+(K85*(C86/C85))*(1-Fondo0!$I$4)</f>
        <v>261.36171534970066</v>
      </c>
      <c r="L86" s="1">
        <f>(L85*(D86/D85))*(1-Fondo0!$J$5)</f>
        <v>139.35475940021229</v>
      </c>
      <c r="M86" s="1">
        <f>+(M85*(E86/E85))*(1-Fondo0!$K$5)</f>
        <v>255.63542020064318</v>
      </c>
      <c r="N86" s="9"/>
    </row>
    <row r="87" spans="1:14" ht="18" x14ac:dyDescent="0.35">
      <c r="A87" s="3">
        <v>39113</v>
      </c>
      <c r="B87" s="19">
        <v>0</v>
      </c>
      <c r="C87" s="19">
        <v>24.940450265708034</v>
      </c>
      <c r="D87" s="19">
        <v>4.6653333854329482</v>
      </c>
      <c r="E87" s="19">
        <v>23.512922882150676</v>
      </c>
      <c r="I87" s="3">
        <v>39113</v>
      </c>
      <c r="J87" s="1">
        <v>100</v>
      </c>
      <c r="K87" s="1">
        <f>+(K86*(C87/C86))*(1-Fondo0!$I$4)</f>
        <v>268.50368639287075</v>
      </c>
      <c r="L87" s="1">
        <f>(L86*(D87/D86))*(1-Fondo0!$J$5)</f>
        <v>143.46752018577246</v>
      </c>
      <c r="M87" s="1">
        <f>+(M86*(E87/E86))*(1-Fondo0!$K$5)</f>
        <v>263.81234113777282</v>
      </c>
      <c r="N87" s="9"/>
    </row>
    <row r="88" spans="1:14" ht="18" x14ac:dyDescent="0.35">
      <c r="A88" s="3">
        <v>39141</v>
      </c>
      <c r="B88" s="19">
        <v>0</v>
      </c>
      <c r="C88" s="19">
        <v>26.287057429467083</v>
      </c>
      <c r="D88" s="19">
        <v>4.9171522257053288</v>
      </c>
      <c r="E88" s="19">
        <v>24.719276614420064</v>
      </c>
      <c r="I88" s="3">
        <v>39141</v>
      </c>
      <c r="J88" s="1">
        <v>100</v>
      </c>
      <c r="K88" s="1">
        <f>+(K87*(C88/C87))*(1-Fondo0!$I$4)</f>
        <v>282.81702765589654</v>
      </c>
      <c r="L88" s="1">
        <f>(L87*(D88/D87))*(1-Fondo0!$J$5)</f>
        <v>151.05389744362802</v>
      </c>
      <c r="M88" s="1">
        <f>+(M87*(E88/E87))*(1-Fondo0!$K$5)</f>
        <v>277.19033028840983</v>
      </c>
      <c r="N88" s="9"/>
    </row>
    <row r="89" spans="1:14" ht="18" x14ac:dyDescent="0.35">
      <c r="A89" s="3">
        <v>39171</v>
      </c>
      <c r="B89" s="19">
        <v>0</v>
      </c>
      <c r="C89" s="19">
        <v>27.307918907035173</v>
      </c>
      <c r="D89" s="19">
        <v>5.1286521356783918</v>
      </c>
      <c r="E89" s="19">
        <v>25.893089447236179</v>
      </c>
      <c r="I89" s="3">
        <v>39171</v>
      </c>
      <c r="J89" s="1">
        <v>100</v>
      </c>
      <c r="K89" s="1">
        <f>+(K88*(C89/C88))*(1-Fondo0!$I$4)</f>
        <v>293.60929550856628</v>
      </c>
      <c r="L89" s="1">
        <f>(L88*(D89/D88))*(1-Fondo0!$J$5)</f>
        <v>157.38701508978247</v>
      </c>
      <c r="M89" s="1">
        <f>+(M88*(E89/E88))*(1-Fondo0!$K$5)</f>
        <v>290.18838145421682</v>
      </c>
      <c r="N89" s="9"/>
    </row>
    <row r="90" spans="1:14" ht="18" x14ac:dyDescent="0.35">
      <c r="A90" s="3">
        <v>39202</v>
      </c>
      <c r="B90" s="19">
        <v>0</v>
      </c>
      <c r="C90" s="19">
        <v>29.459263020176543</v>
      </c>
      <c r="D90" s="19">
        <v>5.5362638083228237</v>
      </c>
      <c r="E90" s="19">
        <v>28.097854224464058</v>
      </c>
      <c r="I90" s="3">
        <v>39202</v>
      </c>
      <c r="J90" s="1">
        <v>100</v>
      </c>
      <c r="K90" s="1">
        <f>+(K89*(C90/C89))*(1-Fondo0!$I$4)</f>
        <v>316.53423709189019</v>
      </c>
      <c r="L90" s="1">
        <f>(L89*(D90/D89))*(1-Fondo0!$J$5)</f>
        <v>169.71874301681328</v>
      </c>
      <c r="M90" s="1">
        <f>+(M89*(E90/E89))*(1-Fondo0!$K$5)</f>
        <v>314.71912391388008</v>
      </c>
      <c r="N90" s="9"/>
    </row>
    <row r="91" spans="1:14" ht="18" x14ac:dyDescent="0.35">
      <c r="A91" s="3">
        <v>39233</v>
      </c>
      <c r="B91" s="19">
        <v>0</v>
      </c>
      <c r="C91" s="19">
        <v>29.914438393700792</v>
      </c>
      <c r="D91" s="19">
        <v>5.6449659212598435</v>
      </c>
      <c r="E91" s="19">
        <v>28.483748881889767</v>
      </c>
      <c r="I91" s="3">
        <v>39233</v>
      </c>
      <c r="J91" s="1">
        <v>100</v>
      </c>
      <c r="K91" s="1">
        <f>+(K90*(C91/C90))*(1-Fondo0!$I$4)</f>
        <v>321.21608456204962</v>
      </c>
      <c r="L91" s="1">
        <f>(L90*(D91/D90))*(1-Fondo0!$J$5)</f>
        <v>172.87083457764001</v>
      </c>
      <c r="M91" s="1">
        <f>+(M90*(E91/E90))*(1-Fondo0!$K$5)</f>
        <v>318.86067194688047</v>
      </c>
      <c r="N91" s="9"/>
    </row>
    <row r="92" spans="1:14" ht="18" x14ac:dyDescent="0.35">
      <c r="A92" s="3">
        <v>39261</v>
      </c>
      <c r="B92" s="19">
        <v>0</v>
      </c>
      <c r="C92" s="19">
        <v>30.721912874723884</v>
      </c>
      <c r="D92" s="19">
        <v>5.7880060271378984</v>
      </c>
      <c r="E92" s="19">
        <v>29.232792931524141</v>
      </c>
      <c r="I92" s="3">
        <v>39261</v>
      </c>
      <c r="J92" s="1">
        <v>100</v>
      </c>
      <c r="K92" s="1">
        <f>+(K91*(C92/C91))*(1-Fondo0!$I$4)</f>
        <v>329.67218009967326</v>
      </c>
      <c r="L92" s="1">
        <f>(L91*(D92/D91))*(1-Fondo0!$J$5)</f>
        <v>177.06664278140741</v>
      </c>
      <c r="M92" s="1">
        <f>+(M91*(E92/E91))*(1-Fondo0!$K$5)</f>
        <v>327.06038903542276</v>
      </c>
      <c r="N92" s="9"/>
    </row>
    <row r="93" spans="1:14" ht="18" x14ac:dyDescent="0.35">
      <c r="A93" s="3">
        <v>39294</v>
      </c>
      <c r="B93" s="19">
        <v>0</v>
      </c>
      <c r="C93" s="19">
        <v>31.530390256248019</v>
      </c>
      <c r="D93" s="19">
        <v>5.9227899082568811</v>
      </c>
      <c r="E93" s="19">
        <v>29.761361531161025</v>
      </c>
      <c r="I93" s="3">
        <v>39294</v>
      </c>
      <c r="J93" s="1">
        <v>100</v>
      </c>
      <c r="K93" s="1">
        <f>+(K92*(C93/C92))*(1-Fondo0!$I$4)</f>
        <v>338.12790197694613</v>
      </c>
      <c r="L93" s="1">
        <f>(L92*(D93/D92))*(1-Fondo0!$J$5)</f>
        <v>181.00121086533528</v>
      </c>
      <c r="M93" s="1">
        <f>+(M92*(E93/E92))*(1-Fondo0!$K$5)</f>
        <v>332.78539976163569</v>
      </c>
      <c r="N93" s="9"/>
    </row>
    <row r="94" spans="1:14" ht="18" x14ac:dyDescent="0.35">
      <c r="A94" s="3">
        <v>39325</v>
      </c>
      <c r="B94" s="19">
        <v>0</v>
      </c>
      <c r="C94" s="19">
        <v>30.128611855833071</v>
      </c>
      <c r="D94" s="19">
        <v>5.6424327220992732</v>
      </c>
      <c r="E94" s="19">
        <v>28.312976572873858</v>
      </c>
      <c r="I94" s="3">
        <v>39325</v>
      </c>
      <c r="J94" s="1">
        <v>100</v>
      </c>
      <c r="K94" s="1">
        <f>+(K93*(C94/C93))*(1-Fondo0!$I$4)</f>
        <v>322.88539636668781</v>
      </c>
      <c r="L94" s="1">
        <f>(L93*(D94/D93))*(1-Fondo0!$J$5)</f>
        <v>172.25384150761406</v>
      </c>
      <c r="M94" s="1">
        <f>+(M93*(E94/E93))*(1-Fondo0!$K$5)</f>
        <v>316.41045728896523</v>
      </c>
      <c r="N94" s="9"/>
    </row>
    <row r="95" spans="1:14" ht="18" x14ac:dyDescent="0.35">
      <c r="A95" s="3">
        <v>39353</v>
      </c>
      <c r="B95" s="19">
        <v>0</v>
      </c>
      <c r="C95" s="19">
        <v>32.156304891480403</v>
      </c>
      <c r="D95" s="19">
        <v>6.015743990929705</v>
      </c>
      <c r="E95" s="19">
        <v>30.045289050858436</v>
      </c>
      <c r="I95" s="3">
        <v>39353</v>
      </c>
      <c r="J95" s="1">
        <v>100</v>
      </c>
      <c r="K95" s="1">
        <f>+(K94*(C95/C94))*(1-Fondo0!$I$4)</f>
        <v>344.39198458298625</v>
      </c>
      <c r="L95" s="1">
        <f>(L94*(D95/D94))*(1-Fondo0!$J$5)</f>
        <v>183.45909494656064</v>
      </c>
      <c r="M95" s="1">
        <f>+(M94*(E95/E94))*(1-Fondo0!$K$5)</f>
        <v>335.57957162995922</v>
      </c>
      <c r="N95" s="9"/>
    </row>
    <row r="96" spans="1:14" ht="18" x14ac:dyDescent="0.35">
      <c r="A96" s="3">
        <v>39386</v>
      </c>
      <c r="B96" s="19">
        <v>0</v>
      </c>
      <c r="C96" s="19">
        <v>33.864095163442293</v>
      </c>
      <c r="D96" s="19">
        <v>6.3261261174116079</v>
      </c>
      <c r="E96" s="19">
        <v>31.460790093395595</v>
      </c>
      <c r="I96" s="3">
        <v>39386</v>
      </c>
      <c r="J96" s="1">
        <v>100</v>
      </c>
      <c r="K96" s="1">
        <f>+(K95*(C96/C95))*(1-Fondo0!$I$4)</f>
        <v>362.44656650902255</v>
      </c>
      <c r="L96" s="1">
        <f>(L95*(D96/D95))*(1-Fondo0!$J$5)</f>
        <v>192.72369812783617</v>
      </c>
      <c r="M96" s="1">
        <f>+(M95*(E96/E95))*(1-Fondo0!$K$5)</f>
        <v>351.19035818533519</v>
      </c>
      <c r="N96" s="9"/>
    </row>
    <row r="97" spans="1:14" ht="18" x14ac:dyDescent="0.35">
      <c r="A97" s="3">
        <v>39416</v>
      </c>
      <c r="B97" s="19">
        <v>0</v>
      </c>
      <c r="C97" s="19">
        <v>32.323787099999997</v>
      </c>
      <c r="D97" s="19">
        <v>6.0321758333333335</v>
      </c>
      <c r="E97" s="19">
        <v>29.975702766666668</v>
      </c>
      <c r="I97" s="3">
        <v>39416</v>
      </c>
      <c r="J97" s="1">
        <v>100</v>
      </c>
      <c r="K97" s="1">
        <f>+(K96*(C97/C96))*(1-Fondo0!$I$4)</f>
        <v>345.73581324948009</v>
      </c>
      <c r="L97" s="1">
        <f>(L96*(D97/D96))*(1-Fondo0!$J$5)</f>
        <v>183.57715768979051</v>
      </c>
      <c r="M97" s="1">
        <f>+(M96*(E97/E96))*(1-Fondo0!$K$5)</f>
        <v>334.42301860508485</v>
      </c>
      <c r="N97" s="9"/>
    </row>
    <row r="98" spans="1:14" ht="18" x14ac:dyDescent="0.35">
      <c r="A98" s="3">
        <v>39447</v>
      </c>
      <c r="B98" s="19">
        <v>0</v>
      </c>
      <c r="C98" s="19">
        <v>32.195448181514848</v>
      </c>
      <c r="D98" s="19">
        <v>6.0164187520854187</v>
      </c>
      <c r="E98" s="19">
        <v>29.872690190190191</v>
      </c>
      <c r="I98" s="3">
        <v>39447</v>
      </c>
      <c r="J98" s="1">
        <v>100</v>
      </c>
      <c r="K98" s="1">
        <f>+(K97*(C98/C97))*(1-Fondo0!$I$4)</f>
        <v>344.1392618353978</v>
      </c>
      <c r="L98" s="1">
        <f>(L97*(D98/D97))*(1-Fondo0!$J$5)</f>
        <v>182.90689587516206</v>
      </c>
      <c r="M98" s="1">
        <f>+(M97*(E98/E97))*(1-Fondo0!$K$5)</f>
        <v>333.08490678875069</v>
      </c>
      <c r="N98" s="9"/>
    </row>
    <row r="99" spans="1:14" ht="18" x14ac:dyDescent="0.35">
      <c r="A99" s="3">
        <v>39478</v>
      </c>
      <c r="B99" s="19">
        <v>0</v>
      </c>
      <c r="C99" s="19">
        <v>31.532159577368777</v>
      </c>
      <c r="D99" s="19">
        <v>5.8796129175187453</v>
      </c>
      <c r="E99" s="19">
        <v>29.23681376959782</v>
      </c>
      <c r="I99" s="3">
        <v>39478</v>
      </c>
      <c r="J99" s="1">
        <v>100</v>
      </c>
      <c r="K99" s="1">
        <f>+(K98*(C99/C98))*(1-Fondo0!$I$4)</f>
        <v>336.83024428525727</v>
      </c>
      <c r="L99" s="1">
        <f>(L98*(D99/D98))*(1-Fondo0!$J$5)</f>
        <v>178.56162627165958</v>
      </c>
      <c r="M99" s="1">
        <f>+(M98*(E99/E98))*(1-Fondo0!$K$5)</f>
        <v>325.81006042063063</v>
      </c>
      <c r="N99" s="9"/>
    </row>
    <row r="100" spans="1:14" ht="18" x14ac:dyDescent="0.35">
      <c r="A100" s="3">
        <v>39507</v>
      </c>
      <c r="B100" s="19">
        <v>0</v>
      </c>
      <c r="C100" s="19">
        <v>33.396770176653966</v>
      </c>
      <c r="D100" s="19">
        <v>6.2367463456875649</v>
      </c>
      <c r="E100" s="19">
        <v>31.031288292344993</v>
      </c>
      <c r="I100" s="3">
        <v>39507</v>
      </c>
      <c r="J100" s="1">
        <v>100</v>
      </c>
      <c r="K100" s="1">
        <f>+(K99*(C100/C99))*(1-Fondo0!$I$4)</f>
        <v>356.51634807602392</v>
      </c>
      <c r="L100" s="1">
        <f>(L99*(D100/D99))*(1-Fondo0!$J$5)</f>
        <v>189.21033414113398</v>
      </c>
      <c r="M100" s="1">
        <f>+(M99*(E100/E99))*(1-Fondo0!$K$5)</f>
        <v>345.61142057878106</v>
      </c>
      <c r="N100" s="9"/>
    </row>
    <row r="101" spans="1:14" ht="18" x14ac:dyDescent="0.35">
      <c r="A101" s="3">
        <v>39538</v>
      </c>
      <c r="B101" s="19">
        <v>0</v>
      </c>
      <c r="C101" s="19">
        <v>34.562593481427527</v>
      </c>
      <c r="D101" s="19">
        <v>6.4443485069191553</v>
      </c>
      <c r="E101" s="19">
        <v>32.398631573197378</v>
      </c>
      <c r="I101" s="3">
        <v>39538</v>
      </c>
      <c r="J101" s="1">
        <v>100</v>
      </c>
      <c r="K101" s="1">
        <f>+(K100*(C101/C100))*(1-Fondo0!$I$4)</f>
        <v>368.7218901304924</v>
      </c>
      <c r="L101" s="1">
        <f>(L100*(D101/D100))*(1-Fondo0!$J$5)</f>
        <v>195.30491120610534</v>
      </c>
      <c r="M101" s="1">
        <f>+(M100*(E101/E100))*(1-Fondo0!$K$5)</f>
        <v>360.63574994731033</v>
      </c>
      <c r="N101" s="9"/>
    </row>
    <row r="102" spans="1:14" ht="18" x14ac:dyDescent="0.35">
      <c r="A102" s="3">
        <v>39568</v>
      </c>
      <c r="B102" s="19">
        <v>0</v>
      </c>
      <c r="C102" s="19">
        <v>33.985858716239917</v>
      </c>
      <c r="D102" s="19">
        <v>6.3830022448263763</v>
      </c>
      <c r="E102" s="19">
        <v>31.942253735531391</v>
      </c>
      <c r="I102" s="3">
        <v>39568</v>
      </c>
      <c r="J102" s="1">
        <v>100</v>
      </c>
      <c r="K102" s="1">
        <f>+(K101*(C102/C101))*(1-Fondo0!$I$4)</f>
        <v>362.33347783197945</v>
      </c>
      <c r="L102" s="1">
        <f>(L101*(D102/D101))*(1-Fondo0!$J$5)</f>
        <v>193.24422176167252</v>
      </c>
      <c r="M102" s="1">
        <f>+(M101*(E102/E101))*(1-Fondo0!$K$5)</f>
        <v>355.35423394921639</v>
      </c>
      <c r="N102" s="9"/>
    </row>
    <row r="103" spans="1:14" ht="18" x14ac:dyDescent="0.35">
      <c r="A103" s="3">
        <v>39598</v>
      </c>
      <c r="B103" s="19">
        <v>0</v>
      </c>
      <c r="C103" s="19">
        <v>34.487128084358517</v>
      </c>
      <c r="D103" s="19">
        <v>6.4848276274165197</v>
      </c>
      <c r="E103" s="19">
        <v>32.454792161687166</v>
      </c>
      <c r="I103" s="3">
        <v>39598</v>
      </c>
      <c r="J103" s="1">
        <v>100</v>
      </c>
      <c r="K103" s="1">
        <f>+(K102*(C103/C102))*(1-Fondo0!$I$4)</f>
        <v>367.43867109018697</v>
      </c>
      <c r="L103" s="1">
        <f>(L102*(D103/D102))*(1-Fondo0!$J$5)</f>
        <v>196.12245927910678</v>
      </c>
      <c r="M103" s="1">
        <f>+(M102*(E103/E102))*(1-Fondo0!$K$5)</f>
        <v>360.85157186906349</v>
      </c>
      <c r="N103" s="9"/>
    </row>
    <row r="104" spans="1:14" ht="18" x14ac:dyDescent="0.35">
      <c r="A104" s="3">
        <v>39629</v>
      </c>
      <c r="B104" s="19">
        <v>0</v>
      </c>
      <c r="C104" s="19">
        <v>32.562469127064375</v>
      </c>
      <c r="D104" s="19">
        <v>6.0840580047185702</v>
      </c>
      <c r="E104" s="19">
        <v>30.711946848668688</v>
      </c>
      <c r="I104" s="3">
        <v>39629</v>
      </c>
      <c r="J104" s="1">
        <v>100</v>
      </c>
      <c r="K104" s="1">
        <f>+(K103*(C104/C103))*(1-Fondo0!$I$4)</f>
        <v>346.70713352723436</v>
      </c>
      <c r="L104" s="1">
        <f>(L103*(D104/D103))*(1-Fondo0!$J$5)</f>
        <v>183.81020265010511</v>
      </c>
      <c r="M104" s="1">
        <f>+(M103*(E104/E103))*(1-Fondo0!$K$5)</f>
        <v>341.28008532257729</v>
      </c>
      <c r="N104" s="9"/>
    </row>
    <row r="105" spans="1:14" ht="18" x14ac:dyDescent="0.35">
      <c r="A105" s="3">
        <v>39660</v>
      </c>
      <c r="B105" s="19">
        <v>0</v>
      </c>
      <c r="C105" s="19">
        <v>31.781231178977276</v>
      </c>
      <c r="D105" s="19">
        <v>5.9156280894886359</v>
      </c>
      <c r="E105" s="19">
        <v>29.785026029829545</v>
      </c>
      <c r="I105" s="3">
        <v>39660</v>
      </c>
      <c r="J105" s="1">
        <v>100</v>
      </c>
      <c r="K105" s="1">
        <f>+(K104*(C105/C104))*(1-Fondo0!$I$4)</f>
        <v>338.16899180295655</v>
      </c>
      <c r="L105" s="1">
        <f>(L104*(D105/D104))*(1-Fondo0!$J$5)</f>
        <v>178.53546726947968</v>
      </c>
      <c r="M105" s="1">
        <f>+(M104*(E105/E104))*(1-Fondo0!$K$5)</f>
        <v>330.79231634714</v>
      </c>
      <c r="N105" s="9"/>
    </row>
    <row r="106" spans="1:14" ht="18" x14ac:dyDescent="0.35">
      <c r="A106" s="3">
        <v>39689</v>
      </c>
      <c r="B106" s="19">
        <v>0</v>
      </c>
      <c r="C106" s="19">
        <v>30.124856891296989</v>
      </c>
      <c r="D106" s="19">
        <v>5.6292313918049448</v>
      </c>
      <c r="E106" s="19">
        <v>28.203637893667459</v>
      </c>
      <c r="I106" s="3">
        <v>39689</v>
      </c>
      <c r="J106" s="1">
        <v>100</v>
      </c>
      <c r="K106" s="1">
        <f>+(K105*(C106/C105))*(1-Fondo0!$I$4)</f>
        <v>320.33594563065719</v>
      </c>
      <c r="L106" s="1">
        <f>(L105*(D106/D105))*(1-Fondo0!$J$5)</f>
        <v>169.71495647327458</v>
      </c>
      <c r="M106" s="1">
        <f>+(M105*(E106/E105))*(1-Fondo0!$K$5)</f>
        <v>313.05193273255333</v>
      </c>
      <c r="N106" s="9"/>
    </row>
    <row r="107" spans="1:14" ht="18" x14ac:dyDescent="0.35">
      <c r="A107" s="3">
        <v>39721</v>
      </c>
      <c r="B107" s="19">
        <v>0</v>
      </c>
      <c r="C107" s="19">
        <v>27.460546086664429</v>
      </c>
      <c r="D107" s="19">
        <v>5.2097658045011759</v>
      </c>
      <c r="E107" s="19">
        <v>25.953615351024521</v>
      </c>
      <c r="I107" s="3">
        <v>39721</v>
      </c>
      <c r="J107" s="1">
        <v>100</v>
      </c>
      <c r="K107" s="1">
        <f>+(K106*(C107/C106))*(1-Fondo0!$I$4)</f>
        <v>291.81490355052034</v>
      </c>
      <c r="L107" s="1">
        <f>(L106*(D107/D106))*(1-Fondo0!$J$5)</f>
        <v>156.90493061337017</v>
      </c>
      <c r="M107" s="1">
        <f>+(M106*(E107/E106))*(1-Fondo0!$K$5)</f>
        <v>287.91411262724847</v>
      </c>
      <c r="N107" s="9"/>
    </row>
    <row r="108" spans="1:14" ht="18" x14ac:dyDescent="0.35">
      <c r="A108" s="3">
        <v>39752</v>
      </c>
      <c r="B108" s="19">
        <v>0</v>
      </c>
      <c r="C108" s="19">
        <v>22.846103559870549</v>
      </c>
      <c r="D108" s="19">
        <v>4.22937928802589</v>
      </c>
      <c r="E108" s="19">
        <v>21.124096440129449</v>
      </c>
      <c r="I108" s="3">
        <v>39752</v>
      </c>
      <c r="J108" s="1">
        <v>100</v>
      </c>
      <c r="K108" s="1">
        <f>+(K107*(C108/C107))*(1-Fondo0!$I$4)</f>
        <v>242.62081475083525</v>
      </c>
      <c r="L108" s="1">
        <f>(L107*(D108/D107))*(1-Fondo0!$J$5)</f>
        <v>127.24549004733744</v>
      </c>
      <c r="M108" s="1">
        <f>+(M107*(E108/E107))*(1-Fondo0!$K$5)</f>
        <v>234.20548447531647</v>
      </c>
      <c r="N108" s="9"/>
    </row>
    <row r="109" spans="1:14" ht="18" x14ac:dyDescent="0.35">
      <c r="A109" s="3">
        <v>39780</v>
      </c>
      <c r="B109" s="19">
        <v>0</v>
      </c>
      <c r="C109" s="19">
        <v>23.909115374677004</v>
      </c>
      <c r="D109" s="19">
        <v>4.5240763242894051</v>
      </c>
      <c r="E109" s="19">
        <v>22.430459689922483</v>
      </c>
      <c r="I109" s="3">
        <v>39780</v>
      </c>
      <c r="J109" s="1">
        <v>100</v>
      </c>
      <c r="K109" s="1">
        <f>+(K108*(C109/C108))*(1-Fondo0!$I$4)</f>
        <v>253.74473529370582</v>
      </c>
      <c r="L109" s="1">
        <f>(L108*(D109/D108))*(1-Fondo0!$J$5)</f>
        <v>135.96998879609802</v>
      </c>
      <c r="M109" s="1">
        <f>+(M108*(E109/E108))*(1-Fondo0!$K$5)</f>
        <v>248.54837236605564</v>
      </c>
      <c r="N109" s="9"/>
    </row>
    <row r="110" spans="1:14" ht="18" x14ac:dyDescent="0.35">
      <c r="A110" s="3">
        <v>39813</v>
      </c>
      <c r="B110" s="19">
        <v>0</v>
      </c>
      <c r="C110" s="19">
        <v>24.849132017823045</v>
      </c>
      <c r="D110" s="19">
        <v>4.6655177912157857</v>
      </c>
      <c r="E110" s="19">
        <v>23.076824984086567</v>
      </c>
      <c r="I110" s="3">
        <v>39813</v>
      </c>
      <c r="J110" s="1">
        <v>100</v>
      </c>
      <c r="K110" s="1">
        <f>+(K109*(C110/C109))*(1-Fondo0!$I$4)</f>
        <v>263.54960686407213</v>
      </c>
      <c r="L110" s="1">
        <f>(L109*(D110/D109))*(1-Fondo0!$J$5)</f>
        <v>140.07491339069492</v>
      </c>
      <c r="M110" s="1">
        <f>+(M109*(E110/E109))*(1-Fondo0!$K$5)</f>
        <v>255.5657411522414</v>
      </c>
      <c r="N110" s="9"/>
    </row>
    <row r="111" spans="1:14" ht="18" x14ac:dyDescent="0.35">
      <c r="A111" s="3">
        <v>39843</v>
      </c>
      <c r="B111" s="19">
        <v>0</v>
      </c>
      <c r="C111" s="19">
        <v>24.350677945809704</v>
      </c>
      <c r="D111" s="19">
        <v>4.5847226843100195</v>
      </c>
      <c r="E111" s="19">
        <v>22.665045872715815</v>
      </c>
      <c r="I111" s="3">
        <v>39843</v>
      </c>
      <c r="J111" s="1">
        <v>100</v>
      </c>
      <c r="K111" s="1">
        <f>+(K110*(C111/C110))*(1-Fondo0!$I$4)</f>
        <v>258.09513778397042</v>
      </c>
      <c r="L111" s="1">
        <f>(L110*(D111/D110))*(1-Fondo0!$J$5)</f>
        <v>137.50578145338199</v>
      </c>
      <c r="M111" s="1">
        <f>+(M110*(E111/E110))*(1-Fondo0!$K$5)</f>
        <v>250.86323120543921</v>
      </c>
      <c r="N111" s="9"/>
    </row>
    <row r="112" spans="1:14" ht="18" x14ac:dyDescent="0.35">
      <c r="A112" s="3">
        <v>39871</v>
      </c>
      <c r="B112" s="19">
        <v>0</v>
      </c>
      <c r="C112" s="19">
        <v>23.529293263611198</v>
      </c>
      <c r="D112" s="19">
        <v>4.38858394340203</v>
      </c>
      <c r="E112" s="19">
        <v>21.838410058443557</v>
      </c>
      <c r="I112" s="3">
        <v>39871</v>
      </c>
      <c r="J112" s="1">
        <v>100</v>
      </c>
      <c r="K112" s="1">
        <f>+(K111*(C112/C111))*(1-Fondo0!$I$4)</f>
        <v>249.22710089696184</v>
      </c>
      <c r="L112" s="1">
        <f>(L111*(D112/D111))*(1-Fondo0!$J$5)</f>
        <v>131.48604756916654</v>
      </c>
      <c r="M112" s="1">
        <f>+(M111*(E112/E111))*(1-Fondo0!$K$5)</f>
        <v>241.57681767199978</v>
      </c>
      <c r="N112" s="9"/>
    </row>
    <row r="113" spans="1:14" ht="18" x14ac:dyDescent="0.35">
      <c r="A113" s="3">
        <v>39903</v>
      </c>
      <c r="B113" s="19">
        <v>0</v>
      </c>
      <c r="C113" s="19">
        <v>25.725639702625749</v>
      </c>
      <c r="D113" s="19">
        <v>4.7807163239481172</v>
      </c>
      <c r="E113" s="19">
        <v>23.918767288832647</v>
      </c>
      <c r="I113" s="3">
        <v>39903</v>
      </c>
      <c r="J113" s="1">
        <v>100</v>
      </c>
      <c r="K113" s="1">
        <f>+(K112*(C113/C112))*(1-Fondo0!$I$4)</f>
        <v>272.3141336090705</v>
      </c>
      <c r="L113" s="1">
        <f>(L112*(D113/D112))*(1-Fondo0!$J$5)</f>
        <v>143.08549478087852</v>
      </c>
      <c r="M113" s="1">
        <f>+(M112*(E113/E112))*(1-Fondo0!$K$5)</f>
        <v>264.43982617465088</v>
      </c>
      <c r="N113" s="9"/>
    </row>
    <row r="114" spans="1:14" ht="18" x14ac:dyDescent="0.35">
      <c r="A114" s="3">
        <v>39933</v>
      </c>
      <c r="B114" s="19">
        <v>0</v>
      </c>
      <c r="C114" s="19">
        <v>28.496101402337228</v>
      </c>
      <c r="D114" s="19">
        <v>5.2463866444073455</v>
      </c>
      <c r="E114" s="19">
        <v>26.512594357262099</v>
      </c>
      <c r="I114" s="3">
        <v>39933</v>
      </c>
      <c r="J114" s="1">
        <v>100</v>
      </c>
      <c r="K114" s="1">
        <f>+(K113*(C114/C113))*(1-Fondo0!$I$4)</f>
        <v>301.44429157052855</v>
      </c>
      <c r="L114" s="1">
        <f>(L113*(D114/D113))*(1-Fondo0!$J$5)</f>
        <v>156.85931098483536</v>
      </c>
      <c r="M114" s="1">
        <f>+(M113*(E114/E113))*(1-Fondo0!$K$5)</f>
        <v>292.95042117689087</v>
      </c>
      <c r="N114" s="9"/>
    </row>
    <row r="115" spans="1:14" ht="18" x14ac:dyDescent="0.35">
      <c r="A115" s="3">
        <v>39962</v>
      </c>
      <c r="B115" s="19">
        <v>0</v>
      </c>
      <c r="C115" s="19">
        <v>29.754771719532556</v>
      </c>
      <c r="D115" s="19">
        <v>5.5067170617696153</v>
      </c>
      <c r="E115" s="19">
        <v>27.702068080133554</v>
      </c>
      <c r="I115" s="3">
        <v>39962</v>
      </c>
      <c r="J115" s="1">
        <v>100</v>
      </c>
      <c r="K115" s="1">
        <f>+(K114*(C115/C114))*(1-Fondo0!$I$4)</f>
        <v>314.5544662874097</v>
      </c>
      <c r="L115" s="1">
        <f>(L114*(D115/D114))*(1-Fondo0!$J$5)</f>
        <v>164.47130795182909</v>
      </c>
      <c r="M115" s="1">
        <f>+(M114*(E115/E114))*(1-Fondo0!$K$5)</f>
        <v>305.92003610922359</v>
      </c>
      <c r="N115" s="9"/>
    </row>
    <row r="116" spans="1:14" ht="18" x14ac:dyDescent="0.35">
      <c r="A116" s="3">
        <v>39994</v>
      </c>
      <c r="B116" s="19">
        <v>0</v>
      </c>
      <c r="C116" s="19">
        <v>29.558662570574558</v>
      </c>
      <c r="D116" s="19">
        <v>5.514753802723348</v>
      </c>
      <c r="E116" s="19">
        <v>27.57337512454334</v>
      </c>
      <c r="I116" s="3">
        <v>39994</v>
      </c>
      <c r="J116" s="1">
        <v>100</v>
      </c>
      <c r="K116" s="1">
        <f>+(K115*(C116/C115))*(1-Fondo0!$I$4)</f>
        <v>312.27817308015966</v>
      </c>
      <c r="L116" s="1">
        <f>(L115*(D116/D115))*(1-Fondo0!$J$5)</f>
        <v>164.53977017212208</v>
      </c>
      <c r="M116" s="1">
        <f>+(M115*(E116/E115))*(1-Fondo0!$K$5)</f>
        <v>304.32630212116015</v>
      </c>
      <c r="N116" s="9"/>
    </row>
    <row r="117" spans="1:14" ht="18" x14ac:dyDescent="0.35">
      <c r="A117" s="3">
        <v>40025</v>
      </c>
      <c r="B117" s="19">
        <v>0</v>
      </c>
      <c r="C117" s="19">
        <v>30.632164178105121</v>
      </c>
      <c r="D117" s="19">
        <v>5.7547695346501495</v>
      </c>
      <c r="E117" s="19">
        <v>28.556894676933375</v>
      </c>
      <c r="I117" s="3">
        <v>40025</v>
      </c>
      <c r="J117" s="1">
        <v>100</v>
      </c>
      <c r="K117" s="1">
        <f>+(K116*(C117/C116))*(1-Fondo0!$I$4)</f>
        <v>323.40903458105242</v>
      </c>
      <c r="L117" s="1">
        <f>(L116*(D117/D116))*(1-Fondo0!$J$5)</f>
        <v>171.5220929745646</v>
      </c>
      <c r="M117" s="1">
        <f>+(M116*(E117/E116))*(1-Fondo0!$K$5)</f>
        <v>315.00276757949985</v>
      </c>
      <c r="N117" s="9"/>
    </row>
    <row r="118" spans="1:14" ht="18" x14ac:dyDescent="0.35">
      <c r="A118" s="3">
        <v>40056</v>
      </c>
      <c r="B118" s="19">
        <v>0</v>
      </c>
      <c r="C118" s="19">
        <v>31.537432632293079</v>
      </c>
      <c r="D118" s="19">
        <v>5.9512427408412485</v>
      </c>
      <c r="E118" s="19">
        <v>29.495055461329716</v>
      </c>
      <c r="I118" s="3">
        <v>40056</v>
      </c>
      <c r="J118" s="1">
        <v>100</v>
      </c>
      <c r="K118" s="1">
        <f>+(K117*(C118/C117))*(1-Fondo0!$I$4)</f>
        <v>332.75027231487309</v>
      </c>
      <c r="L118" s="1">
        <f>(L117*(D118/D117))*(1-Fondo0!$J$5)</f>
        <v>177.19324864204916</v>
      </c>
      <c r="M118" s="1">
        <f>+(M117*(E118/E117))*(1-Fondo0!$K$5)</f>
        <v>325.16697952013004</v>
      </c>
      <c r="N118" s="9"/>
    </row>
    <row r="119" spans="1:14" ht="18" x14ac:dyDescent="0.35">
      <c r="A119" s="3">
        <v>40086</v>
      </c>
      <c r="B119" s="19">
        <v>0</v>
      </c>
      <c r="C119" s="19">
        <v>34.14535237435009</v>
      </c>
      <c r="D119" s="19">
        <v>6.3999555285961875</v>
      </c>
      <c r="E119" s="19">
        <v>32.030406932409015</v>
      </c>
      <c r="I119" s="3">
        <v>40086</v>
      </c>
      <c r="J119" s="1">
        <v>100</v>
      </c>
      <c r="K119" s="1">
        <f>+(K118*(C119/C118))*(1-Fondo0!$I$4)</f>
        <v>360.03216286794981</v>
      </c>
      <c r="L119" s="1">
        <f>(L118*(D119/D118))*(1-Fondo0!$J$5)</f>
        <v>190.35480159233978</v>
      </c>
      <c r="M119" s="1">
        <f>+(M118*(E119/E118))*(1-Fondo0!$K$5)</f>
        <v>352.91775343871888</v>
      </c>
      <c r="N119" s="9"/>
    </row>
    <row r="120" spans="1:14" ht="18" x14ac:dyDescent="0.35">
      <c r="A120" s="3">
        <v>40116</v>
      </c>
      <c r="B120" s="19">
        <v>0</v>
      </c>
      <c r="C120" s="19">
        <v>33.880622126634549</v>
      </c>
      <c r="D120" s="19">
        <v>6.3421368547832069</v>
      </c>
      <c r="E120" s="19">
        <v>31.596079766001374</v>
      </c>
      <c r="I120" s="3">
        <v>40116</v>
      </c>
      <c r="J120" s="1">
        <v>100</v>
      </c>
      <c r="K120" s="1">
        <f>+(K119*(C120/C119))*(1-Fondo0!$I$4)</f>
        <v>357.0086129449312</v>
      </c>
      <c r="L120" s="1">
        <f>(L119*(D120/D119))*(1-Fondo0!$J$5)</f>
        <v>188.43859753878857</v>
      </c>
      <c r="M120" s="1">
        <f>+(M119*(E120/E119))*(1-Fondo0!$K$5)</f>
        <v>347.93497052435907</v>
      </c>
      <c r="N120" s="9"/>
    </row>
    <row r="121" spans="1:14" ht="18" x14ac:dyDescent="0.35">
      <c r="A121" s="3">
        <v>40147</v>
      </c>
      <c r="B121" s="19">
        <v>0</v>
      </c>
      <c r="C121" s="19">
        <v>35.185047552933014</v>
      </c>
      <c r="D121" s="19">
        <v>6.5634011454356127</v>
      </c>
      <c r="E121" s="19">
        <v>32.731252377646648</v>
      </c>
      <c r="I121" s="3">
        <v>40147</v>
      </c>
      <c r="J121" s="1">
        <v>100</v>
      </c>
      <c r="K121" s="1">
        <f>+(K120*(C121/C120))*(1-Fondo0!$I$4)</f>
        <v>370.5126809386565</v>
      </c>
      <c r="L121" s="1">
        <f>(L120*(D121/D120))*(1-Fondo0!$J$5)</f>
        <v>194.80969961049709</v>
      </c>
      <c r="M121" s="1">
        <f>+(M120*(E121/E120))*(1-Fondo0!$K$5)</f>
        <v>360.23120648872947</v>
      </c>
      <c r="N121" s="9"/>
    </row>
    <row r="122" spans="1:14" ht="18" x14ac:dyDescent="0.35">
      <c r="A122" s="3">
        <v>40177</v>
      </c>
      <c r="B122" s="19">
        <v>0</v>
      </c>
      <c r="C122" s="19">
        <v>34.975943445174678</v>
      </c>
      <c r="D122" s="19">
        <v>6.5320872016603246</v>
      </c>
      <c r="E122" s="19">
        <v>32.487410999654095</v>
      </c>
      <c r="I122" s="3">
        <v>40177</v>
      </c>
      <c r="J122" s="1">
        <v>100</v>
      </c>
      <c r="K122" s="1">
        <f>+(K121*(C122/C121))*(1-Fondo0!$I$4)</f>
        <v>368.07132873343784</v>
      </c>
      <c r="L122" s="1">
        <f>(L121*(D122/D121))*(1-Fondo0!$J$5)</f>
        <v>193.67830520446839</v>
      </c>
      <c r="M122" s="1">
        <f>+(M121*(E122/E121))*(1-Fondo0!$K$5)</f>
        <v>357.34494473059277</v>
      </c>
      <c r="N122" s="9"/>
    </row>
    <row r="123" spans="1:14" ht="18" x14ac:dyDescent="0.35">
      <c r="A123" s="3">
        <v>40207</v>
      </c>
      <c r="B123" s="19">
        <v>0</v>
      </c>
      <c r="C123" s="19">
        <v>33.947990444522226</v>
      </c>
      <c r="D123" s="19">
        <v>6.45309639481974</v>
      </c>
      <c r="E123" s="19">
        <v>31.970084039201957</v>
      </c>
      <c r="I123" s="3">
        <v>40207</v>
      </c>
      <c r="J123" s="1">
        <v>100</v>
      </c>
      <c r="K123" s="1">
        <f>+(K122*(C123/C122))*(1-Fondo0!$I$4)</f>
        <v>357.02139206198041</v>
      </c>
      <c r="L123" s="1">
        <f>(L122*(D123/D122))*(1-Fondo0!$J$5)</f>
        <v>191.13689602109443</v>
      </c>
      <c r="M123" s="1">
        <f>+(M122*(E123/E122))*(1-Fondo0!$K$5)</f>
        <v>351.45534117788947</v>
      </c>
      <c r="N123" s="9"/>
    </row>
    <row r="124" spans="1:14" ht="18" x14ac:dyDescent="0.35">
      <c r="A124" s="3">
        <v>40235</v>
      </c>
      <c r="B124" s="19">
        <v>0</v>
      </c>
      <c r="C124" s="19">
        <v>34.437835977535975</v>
      </c>
      <c r="D124" s="19">
        <v>6.5334042120042115</v>
      </c>
      <c r="E124" s="19">
        <v>32.203209652509649</v>
      </c>
      <c r="I124" s="3">
        <v>40235</v>
      </c>
      <c r="J124" s="1">
        <v>100</v>
      </c>
      <c r="K124" s="1">
        <f>+(K123*(C124/C123))*(1-Fondo0!$I$4)</f>
        <v>361.93754625005977</v>
      </c>
      <c r="L124" s="1">
        <f>(L123*(D124/D123))*(1-Fondo0!$J$5)</f>
        <v>193.31398732218665</v>
      </c>
      <c r="M124" s="1">
        <f>+(M123*(E124/E123))*(1-Fondo0!$K$5)</f>
        <v>353.81754060729986</v>
      </c>
      <c r="N124" s="9"/>
    </row>
    <row r="125" spans="1:14" ht="18" x14ac:dyDescent="0.35">
      <c r="A125" s="3">
        <v>40268</v>
      </c>
      <c r="B125" s="19">
        <v>0</v>
      </c>
      <c r="C125" s="19">
        <v>35.958519880365941</v>
      </c>
      <c r="D125" s="19">
        <v>6.8323941238564387</v>
      </c>
      <c r="E125" s="19">
        <v>33.851571252638983</v>
      </c>
      <c r="I125" s="3">
        <v>40268</v>
      </c>
      <c r="J125" s="1">
        <v>100</v>
      </c>
      <c r="K125" s="1">
        <f>+(K124*(C125/C124))*(1-Fondo0!$I$4)</f>
        <v>377.67410474844399</v>
      </c>
      <c r="L125" s="1">
        <f>(L124*(D125/D124))*(1-Fondo0!$J$5)</f>
        <v>201.95008262937645</v>
      </c>
      <c r="M125" s="1">
        <f>+(M124*(E125/E124))*(1-Fondo0!$K$5)</f>
        <v>371.71737507888588</v>
      </c>
      <c r="N125" s="9"/>
    </row>
    <row r="126" spans="1:14" ht="18" x14ac:dyDescent="0.35">
      <c r="A126" s="3">
        <v>40298</v>
      </c>
      <c r="B126" s="19">
        <v>0</v>
      </c>
      <c r="C126" s="19">
        <v>36.246199122499121</v>
      </c>
      <c r="D126" s="19">
        <v>6.9393604773604762</v>
      </c>
      <c r="E126" s="19">
        <v>34.326046402246398</v>
      </c>
      <c r="I126" s="3">
        <v>40298</v>
      </c>
      <c r="J126" s="1">
        <v>100</v>
      </c>
      <c r="K126" s="1">
        <f>+(K125*(C126/C125))*(1-Fondo0!$I$4)</f>
        <v>380.44816184357893</v>
      </c>
      <c r="L126" s="1">
        <f>(L125*(D126/D125))*(1-Fondo0!$J$5)</f>
        <v>204.89810747847989</v>
      </c>
      <c r="M126" s="1">
        <f>+(M125*(E126/E125))*(1-Fondo0!$K$5)</f>
        <v>376.71390013723965</v>
      </c>
      <c r="N126" s="9"/>
    </row>
    <row r="127" spans="1:14" ht="18" x14ac:dyDescent="0.35">
      <c r="A127" s="3">
        <v>40329</v>
      </c>
      <c r="B127" s="19">
        <v>0</v>
      </c>
      <c r="C127" s="19">
        <v>35.413043163444634</v>
      </c>
      <c r="D127" s="19">
        <v>6.7553054481546573</v>
      </c>
      <c r="E127" s="19">
        <v>33.339243268892794</v>
      </c>
      <c r="I127" s="3">
        <v>40329</v>
      </c>
      <c r="J127" s="1">
        <v>100</v>
      </c>
      <c r="K127" s="1">
        <f>+(K126*(C127/C126))*(1-Fondo0!$I$4)</f>
        <v>371.46156466368188</v>
      </c>
      <c r="L127" s="1">
        <f>(L126*(D127/D126))*(1-Fondo0!$J$5)</f>
        <v>199.25575045246165</v>
      </c>
      <c r="M127" s="1">
        <f>+(M126*(E127/E126))*(1-Fondo0!$K$5)</f>
        <v>365.67681706634517</v>
      </c>
      <c r="N127" s="9"/>
    </row>
    <row r="128" spans="1:14" ht="18" x14ac:dyDescent="0.35">
      <c r="A128" s="3">
        <v>40359</v>
      </c>
      <c r="B128" s="19">
        <v>0</v>
      </c>
      <c r="C128" s="19">
        <v>35.109382313406442</v>
      </c>
      <c r="D128" s="19">
        <v>6.7560782808631066</v>
      </c>
      <c r="E128" s="19">
        <v>33.15741506897772</v>
      </c>
      <c r="I128" s="3">
        <v>40359</v>
      </c>
      <c r="J128" s="1">
        <v>100</v>
      </c>
      <c r="K128" s="1">
        <f>+(K127*(C128/C127))*(1-Fondo0!$I$4)</f>
        <v>368.03696500755819</v>
      </c>
      <c r="L128" s="1">
        <f>(L127*(D128/D127))*(1-Fondo0!$J$5)</f>
        <v>199.07096425146474</v>
      </c>
      <c r="M128" s="1">
        <f>+(M127*(E128/E127))*(1-Fondo0!$K$5)</f>
        <v>363.4763732127733</v>
      </c>
      <c r="N128" s="9"/>
    </row>
    <row r="129" spans="1:14" ht="18" x14ac:dyDescent="0.35">
      <c r="A129" s="3">
        <v>40386</v>
      </c>
      <c r="B129" s="19">
        <v>0</v>
      </c>
      <c r="C129" s="19">
        <v>36.764404390934843</v>
      </c>
      <c r="D129" s="19">
        <v>7.0340350566572232</v>
      </c>
      <c r="E129" s="19">
        <v>34.628465014164306</v>
      </c>
      <c r="I129" s="3">
        <v>40386</v>
      </c>
      <c r="J129" s="1">
        <v>100</v>
      </c>
      <c r="K129" s="1">
        <f>+(K128*(C129/C128))*(1-Fondo0!$I$4)</f>
        <v>385.13536816934777</v>
      </c>
      <c r="L129" s="1">
        <f>(L128*(D129/D128))*(1-Fondo0!$J$5)</f>
        <v>207.04519195043963</v>
      </c>
      <c r="M129" s="1">
        <f>+(M128*(E129/E128))*(1-Fondo0!$K$5)</f>
        <v>379.3871272557405</v>
      </c>
      <c r="N129" s="9"/>
    </row>
    <row r="130" spans="1:14" ht="18" x14ac:dyDescent="0.35">
      <c r="A130" s="3">
        <v>40421</v>
      </c>
      <c r="B130" s="19">
        <v>0</v>
      </c>
      <c r="C130" s="19">
        <v>38.034904181558254</v>
      </c>
      <c r="D130" s="19">
        <v>7.2674456754824863</v>
      </c>
      <c r="E130" s="19">
        <v>35.834018942101501</v>
      </c>
      <c r="I130" s="3">
        <v>40421</v>
      </c>
      <c r="J130" s="1">
        <v>100</v>
      </c>
      <c r="K130" s="1">
        <f>+(K129*(C130/C129))*(1-Fondo0!$I$4)</f>
        <v>398.18583998122671</v>
      </c>
      <c r="L130" s="1">
        <f>(L129*(D130/D129))*(1-Fondo0!$J$5)</f>
        <v>213.69275070056094</v>
      </c>
      <c r="M130" s="1">
        <f>+(M129*(E130/E129))*(1-Fondo0!$K$5)</f>
        <v>392.37262423061844</v>
      </c>
      <c r="N130" s="9"/>
    </row>
    <row r="131" spans="1:14" ht="18" x14ac:dyDescent="0.35">
      <c r="A131" s="3">
        <v>40451</v>
      </c>
      <c r="B131" s="19">
        <v>0</v>
      </c>
      <c r="C131" s="19">
        <v>40.128382639885224</v>
      </c>
      <c r="D131" s="19">
        <v>7.6908859038737445</v>
      </c>
      <c r="E131" s="19">
        <v>38.040701004304168</v>
      </c>
      <c r="I131" s="3">
        <v>40451</v>
      </c>
      <c r="J131" s="1">
        <v>100</v>
      </c>
      <c r="K131" s="1">
        <f>+(K130*(C131/C130))*(1-Fondo0!$I$4)</f>
        <v>419.82931289614237</v>
      </c>
      <c r="L131" s="1">
        <f>(L130*(D131/D130))*(1-Fondo0!$J$5)</f>
        <v>225.90806622616978</v>
      </c>
      <c r="M131" s="1">
        <f>+(M130*(E131/E130))*(1-Fondo0!$K$5)</f>
        <v>416.29914759440987</v>
      </c>
      <c r="N131" s="9"/>
    </row>
    <row r="132" spans="1:14" ht="18" x14ac:dyDescent="0.35">
      <c r="A132" s="3">
        <v>40480</v>
      </c>
      <c r="B132" s="19">
        <v>0</v>
      </c>
      <c r="C132" s="19">
        <v>41.654788277340955</v>
      </c>
      <c r="D132" s="19">
        <v>7.9756618656182985</v>
      </c>
      <c r="E132" s="19">
        <v>39.505769228020014</v>
      </c>
      <c r="I132" s="3">
        <v>40480</v>
      </c>
      <c r="J132" s="1">
        <v>100</v>
      </c>
      <c r="K132" s="1">
        <f>+(K131*(C132/C131))*(1-Fondo0!$I$4)</f>
        <v>435.51553428913559</v>
      </c>
      <c r="L132" s="1">
        <f>(L131*(D132/D131))*(1-Fondo0!$J$5)</f>
        <v>234.0288923129466</v>
      </c>
      <c r="M132" s="1">
        <f>+(M131*(E132/E131))*(1-Fondo0!$K$5)</f>
        <v>432.08716183390266</v>
      </c>
      <c r="N132" s="9"/>
    </row>
    <row r="133" spans="1:14" ht="18" x14ac:dyDescent="0.35">
      <c r="A133" s="3">
        <v>40512</v>
      </c>
      <c r="B133" s="19">
        <v>0</v>
      </c>
      <c r="C133" s="19">
        <v>40.941557379943504</v>
      </c>
      <c r="D133" s="19">
        <v>7.8952112641242946</v>
      </c>
      <c r="E133" s="19">
        <v>38.859265360169495</v>
      </c>
      <c r="I133" s="3">
        <v>40512</v>
      </c>
      <c r="J133" s="1">
        <v>100</v>
      </c>
      <c r="K133" s="1">
        <f>+(K132*(C133/C132))*(1-Fondo0!$I$4)</f>
        <v>427.78021517143247</v>
      </c>
      <c r="L133" s="1">
        <f>(L132*(D133/D132))*(1-Fondo0!$J$5)</f>
        <v>231.42691885113538</v>
      </c>
      <c r="M133" s="1">
        <f>+(M132*(E133/E132))*(1-Fondo0!$K$5)</f>
        <v>424.77530094612968</v>
      </c>
      <c r="N133" s="9"/>
    </row>
    <row r="134" spans="1:14" ht="18" x14ac:dyDescent="0.35">
      <c r="A134" s="3">
        <v>40542</v>
      </c>
      <c r="B134" s="19">
        <v>0</v>
      </c>
      <c r="C134" s="19">
        <v>42.202318903524379</v>
      </c>
      <c r="D134" s="19">
        <v>8.2028530793876815</v>
      </c>
      <c r="E134" s="19">
        <v>40.293232253470983</v>
      </c>
      <c r="I134" s="3">
        <v>40542</v>
      </c>
      <c r="J134" s="1">
        <v>100</v>
      </c>
      <c r="K134" s="1">
        <f>+(K133*(C134/C133))*(1-Fondo0!$I$4)</f>
        <v>440.66673472542271</v>
      </c>
      <c r="L134" s="1">
        <f>(L133*(D134/D133))*(1-Fondo0!$J$5)</f>
        <v>240.19414948132427</v>
      </c>
      <c r="M134" s="1">
        <f>+(M133*(E134/E133))*(1-Fondo0!$K$5)</f>
        <v>440.20057700769422</v>
      </c>
      <c r="N134" s="9"/>
    </row>
    <row r="135" spans="1:14" ht="18" x14ac:dyDescent="0.35">
      <c r="A135" s="3">
        <v>40574</v>
      </c>
      <c r="B135" s="19">
        <v>0</v>
      </c>
      <c r="C135" s="19">
        <v>41.745074287774969</v>
      </c>
      <c r="D135" s="19">
        <v>8.1304983772087986</v>
      </c>
      <c r="E135" s="19">
        <v>39.954986080057701</v>
      </c>
      <c r="I135" s="3">
        <v>40574</v>
      </c>
      <c r="J135" s="1">
        <v>100</v>
      </c>
      <c r="K135" s="1">
        <f>+(K134*(C135/C134))*(1-Fondo0!$I$4)</f>
        <v>435.60896349474109</v>
      </c>
      <c r="L135" s="1">
        <f>(L134*(D135/D134))*(1-Fondo0!$J$5)</f>
        <v>237.82747963347251</v>
      </c>
      <c r="M135" s="1">
        <f>+(M134*(E135/E134))*(1-Fondo0!$K$5)</f>
        <v>436.25790964196074</v>
      </c>
      <c r="N135" s="9"/>
    </row>
    <row r="136" spans="1:14" ht="18" x14ac:dyDescent="0.35">
      <c r="A136" s="3">
        <v>40602</v>
      </c>
      <c r="B136" s="19">
        <v>0</v>
      </c>
      <c r="C136" s="19">
        <v>41.716329261261258</v>
      </c>
      <c r="D136" s="19">
        <v>8.1362360360360366</v>
      </c>
      <c r="E136" s="19">
        <v>39.949862738738737</v>
      </c>
      <c r="I136" s="3">
        <v>40602</v>
      </c>
      <c r="J136" s="1">
        <v>100</v>
      </c>
      <c r="K136" s="1">
        <f>+(K135*(C136/C135))*(1-Fondo0!$I$4)</f>
        <v>435.02605889729762</v>
      </c>
      <c r="L136" s="1">
        <f>(L135*(D136/D135))*(1-Fondo0!$J$5)</f>
        <v>237.74740170999738</v>
      </c>
      <c r="M136" s="1">
        <f>+(M135*(E136/E135))*(1-Fondo0!$K$5)</f>
        <v>435.95478811928115</v>
      </c>
      <c r="N136" s="9"/>
    </row>
    <row r="137" spans="1:14" ht="18" x14ac:dyDescent="0.35">
      <c r="A137" s="3">
        <v>40633</v>
      </c>
      <c r="B137" s="19">
        <v>0</v>
      </c>
      <c r="C137" s="19">
        <v>40.690202352941178</v>
      </c>
      <c r="D137" s="19">
        <v>7.9337822103386797</v>
      </c>
      <c r="E137" s="19">
        <v>39.085968805704098</v>
      </c>
      <c r="I137" s="3">
        <v>40633</v>
      </c>
      <c r="J137" s="1">
        <v>100</v>
      </c>
      <c r="K137" s="1">
        <f>+(K136*(C137/C136))*(1-Fondo0!$I$4)</f>
        <v>424.0495948387105</v>
      </c>
      <c r="L137" s="1">
        <f>(L136*(D137/D136))*(1-Fondo0!$J$5)</f>
        <v>231.59004589076559</v>
      </c>
      <c r="M137" s="1">
        <f>+(M136*(E137/E136))*(1-Fondo0!$K$5)</f>
        <v>426.28580533200721</v>
      </c>
      <c r="N137" s="9"/>
    </row>
    <row r="138" spans="1:14" ht="18" x14ac:dyDescent="0.35">
      <c r="A138" s="3">
        <v>40662</v>
      </c>
      <c r="B138" s="19">
        <v>0</v>
      </c>
      <c r="C138" s="19">
        <v>39.686550691244236</v>
      </c>
      <c r="D138" s="19">
        <v>7.7528192484934415</v>
      </c>
      <c r="E138" s="19">
        <v>38.077623466855727</v>
      </c>
      <c r="I138" s="3">
        <v>40662</v>
      </c>
      <c r="J138" s="1">
        <v>100</v>
      </c>
      <c r="K138" s="1">
        <f>+(K137*(C138/C137))*(1-Fondo0!$I$4)</f>
        <v>413.32128807220471</v>
      </c>
      <c r="L138" s="1">
        <f>(L137*(D138/D137))*(1-Fondo0!$J$5)</f>
        <v>226.07193274707606</v>
      </c>
      <c r="M138" s="1">
        <f>+(M137*(E138/E137))*(1-Fondo0!$K$5)</f>
        <v>415.05309386400648</v>
      </c>
      <c r="N138" s="9"/>
    </row>
    <row r="139" spans="1:14" ht="18" x14ac:dyDescent="0.35">
      <c r="A139" s="3">
        <v>40694</v>
      </c>
      <c r="B139" s="19">
        <v>0</v>
      </c>
      <c r="C139" s="19">
        <v>41.077159053126131</v>
      </c>
      <c r="D139" s="19">
        <v>8.0060460065052403</v>
      </c>
      <c r="E139" s="19">
        <v>39.330406071557647</v>
      </c>
      <c r="I139" s="3">
        <v>40694</v>
      </c>
      <c r="J139" s="1">
        <v>100</v>
      </c>
      <c r="K139" s="1">
        <f>+(K138*(C139/C138))*(1-Fondo0!$I$4)</f>
        <v>427.5259062042802</v>
      </c>
      <c r="L139" s="1">
        <f>(L138*(D139/D138))*(1-Fondo0!$J$5)</f>
        <v>233.21283262825727</v>
      </c>
      <c r="M139" s="1">
        <f>+(M138*(E139/E138))*(1-Fondo0!$K$5)</f>
        <v>428.46571959301065</v>
      </c>
      <c r="N139" s="9"/>
    </row>
    <row r="140" spans="1:14" ht="18" x14ac:dyDescent="0.35">
      <c r="A140" s="3">
        <v>40724</v>
      </c>
      <c r="B140" s="19">
        <v>0</v>
      </c>
      <c r="C140" s="19">
        <v>40.11308810909091</v>
      </c>
      <c r="D140" s="19">
        <v>7.7857852363636368</v>
      </c>
      <c r="E140" s="19">
        <v>38.411078545454544</v>
      </c>
      <c r="I140" s="3">
        <v>40724</v>
      </c>
      <c r="J140" s="1">
        <v>100</v>
      </c>
      <c r="K140" s="1">
        <f>+(K139*(C140/C139))*(1-Fondo0!$I$4)</f>
        <v>417.22060726015621</v>
      </c>
      <c r="L140" s="1">
        <f>(L139*(D140/D139))*(1-Fondo0!$J$5)</f>
        <v>226.56048024976468</v>
      </c>
      <c r="M140" s="1">
        <f>+(M139*(E140/E139))*(1-Fondo0!$K$5)</f>
        <v>418.21343709233128</v>
      </c>
      <c r="N140" s="9"/>
    </row>
    <row r="141" spans="1:14" ht="18" x14ac:dyDescent="0.35">
      <c r="A141" s="3">
        <v>40751</v>
      </c>
      <c r="B141" s="19">
        <v>0</v>
      </c>
      <c r="C141" s="19">
        <v>41.626126406135867</v>
      </c>
      <c r="D141" s="19">
        <v>8.0791956902848803</v>
      </c>
      <c r="E141" s="19">
        <v>39.826888276113955</v>
      </c>
      <c r="I141" s="3">
        <v>40751</v>
      </c>
      <c r="J141" s="1">
        <v>100</v>
      </c>
      <c r="K141" s="1">
        <f>+(K140*(C141/C140))*(1-Fondo0!$I$4)</f>
        <v>432.67646109234653</v>
      </c>
      <c r="L141" s="1">
        <f>(L140*(D141/D140))*(1-Fondo0!$J$5)</f>
        <v>234.85360896650897</v>
      </c>
      <c r="M141" s="1">
        <f>+(M140*(E141/E140))*(1-Fondo0!$K$5)</f>
        <v>433.3828152132474</v>
      </c>
      <c r="N141" s="9"/>
    </row>
    <row r="142" spans="1:14" ht="18" x14ac:dyDescent="0.35">
      <c r="A142" s="3">
        <v>40786</v>
      </c>
      <c r="B142" s="19">
        <v>0</v>
      </c>
      <c r="C142" s="19">
        <v>42.064535276861022</v>
      </c>
      <c r="D142" s="19">
        <v>8.1367920058672532</v>
      </c>
      <c r="E142" s="19">
        <v>39.996000770077011</v>
      </c>
      <c r="I142" s="3">
        <v>40786</v>
      </c>
      <c r="J142" s="1">
        <v>100</v>
      </c>
      <c r="K142" s="1">
        <f>+(K141*(C142/C141))*(1-Fondo0!$I$4)</f>
        <v>436.94923391035559</v>
      </c>
      <c r="L142" s="1">
        <f>(L141*(D142/D141))*(1-Fondo0!$J$5)</f>
        <v>236.28148928136656</v>
      </c>
      <c r="M142" s="1">
        <f>+(M141*(E142/E141))*(1-Fondo0!$K$5)</f>
        <v>434.97641415613219</v>
      </c>
      <c r="N142" s="9"/>
    </row>
    <row r="143" spans="1:14" ht="18" x14ac:dyDescent="0.35">
      <c r="A143" s="3">
        <v>40816</v>
      </c>
      <c r="B143" s="19">
        <v>0</v>
      </c>
      <c r="C143" s="19">
        <v>38.059132780382257</v>
      </c>
      <c r="D143" s="19">
        <v>7.3862783627839876</v>
      </c>
      <c r="E143" s="19">
        <v>36.758248936170212</v>
      </c>
      <c r="I143" s="3">
        <v>40816</v>
      </c>
      <c r="J143" s="1">
        <v>100</v>
      </c>
      <c r="K143" s="1">
        <f>+(K142*(C143/C142))*(1-Fondo0!$I$4)</f>
        <v>395.08577383546697</v>
      </c>
      <c r="L143" s="1">
        <f>(L142*(D143/D142))*(1-Fondo0!$J$5)</f>
        <v>214.26415856858105</v>
      </c>
      <c r="M143" s="1">
        <f>+(M142*(E143/E142))*(1-Fondo0!$K$5)</f>
        <v>399.53771847588888</v>
      </c>
      <c r="N143" s="9"/>
    </row>
    <row r="144" spans="1:14" ht="18" x14ac:dyDescent="0.35">
      <c r="A144" s="3">
        <v>40844</v>
      </c>
      <c r="B144" s="19">
        <v>0</v>
      </c>
      <c r="C144" s="19">
        <v>41.771415657311664</v>
      </c>
      <c r="D144" s="19">
        <v>8.0813779911373711</v>
      </c>
      <c r="E144" s="19">
        <v>39.995844387001476</v>
      </c>
      <c r="I144" s="3">
        <v>40844</v>
      </c>
      <c r="J144" s="1">
        <v>100</v>
      </c>
      <c r="K144" s="1">
        <f>+(K143*(C144/C143))*(1-Fondo0!$I$4)</f>
        <v>433.34053443859921</v>
      </c>
      <c r="L144" s="1">
        <f>(L143*(D144/D143))*(1-Fondo0!$J$5)</f>
        <v>234.18369479593812</v>
      </c>
      <c r="M144" s="1">
        <f>+(M143*(E144/E143))*(1-Fondo0!$K$5)</f>
        <v>434.481881745701</v>
      </c>
      <c r="N144" s="9"/>
    </row>
    <row r="145" spans="1:14" ht="18" x14ac:dyDescent="0.35">
      <c r="A145" s="3">
        <v>40877</v>
      </c>
      <c r="B145" s="19">
        <v>0</v>
      </c>
      <c r="C145" s="19">
        <v>41.096043259259254</v>
      </c>
      <c r="D145" s="19">
        <v>7.9324746296296293</v>
      </c>
      <c r="E145" s="19">
        <v>39.484295407407409</v>
      </c>
      <c r="I145" s="3">
        <v>40877</v>
      </c>
      <c r="J145" s="1">
        <v>100</v>
      </c>
      <c r="K145" s="1">
        <f>+(K144*(C145/C144))*(1-Fondo0!$I$4)</f>
        <v>426.05704143251802</v>
      </c>
      <c r="L145" s="1">
        <f>(L144*(D145/D144))*(1-Fondo0!$J$5)</f>
        <v>229.62929850785139</v>
      </c>
      <c r="M145" s="1">
        <f>+(M144*(E145/E144))*(1-Fondo0!$K$5)</f>
        <v>428.68177793417289</v>
      </c>
      <c r="N145" s="9"/>
    </row>
    <row r="146" spans="1:14" ht="18" x14ac:dyDescent="0.35">
      <c r="A146" s="3">
        <v>40906</v>
      </c>
      <c r="B146" s="19">
        <v>0</v>
      </c>
      <c r="C146" s="19">
        <v>40.530415684093441</v>
      </c>
      <c r="D146" s="19">
        <v>7.8591581757508333</v>
      </c>
      <c r="E146" s="19">
        <v>39.087674230626618</v>
      </c>
      <c r="I146" s="3">
        <v>40906</v>
      </c>
      <c r="J146" s="1">
        <v>100</v>
      </c>
      <c r="K146" s="1">
        <f>+(K145*(C146/C145))*(1-Fondo0!$I$4)</f>
        <v>419.91985726412912</v>
      </c>
      <c r="L146" s="1">
        <f>(L145*(D146/D145))*(1-Fondo0!$J$5)</f>
        <v>227.26994719988676</v>
      </c>
      <c r="M146" s="1">
        <f>+(M145*(E146/E145))*(1-Fondo0!$K$5)</f>
        <v>424.1351744184131</v>
      </c>
      <c r="N146" s="9"/>
    </row>
    <row r="147" spans="1:14" ht="18" x14ac:dyDescent="0.35">
      <c r="A147" s="3">
        <v>40939</v>
      </c>
      <c r="B147" s="19">
        <v>0</v>
      </c>
      <c r="C147" s="19">
        <v>42.982372984020813</v>
      </c>
      <c r="D147" s="19">
        <v>8.3277439613526578</v>
      </c>
      <c r="E147" s="19">
        <v>41.476988851727981</v>
      </c>
      <c r="I147" s="3">
        <v>40939</v>
      </c>
      <c r="J147" s="1">
        <v>100</v>
      </c>
      <c r="K147" s="1">
        <f>+(K146*(C147/C146))*(1-Fondo0!$I$4)</f>
        <v>445.03417187130242</v>
      </c>
      <c r="L147" s="1">
        <f>(L146*(D147/D146))*(1-Fondo0!$J$5)</f>
        <v>240.56958543561518</v>
      </c>
      <c r="M147" s="1">
        <f>+(M146*(E147/E146))*(1-Fondo0!$K$5)</f>
        <v>449.8062760730412</v>
      </c>
      <c r="N147" s="9"/>
    </row>
    <row r="148" spans="1:14" ht="18" x14ac:dyDescent="0.35">
      <c r="A148" s="3">
        <v>40968</v>
      </c>
      <c r="B148" s="19">
        <v>0</v>
      </c>
      <c r="C148" s="19">
        <v>44.001989805825247</v>
      </c>
      <c r="D148" s="19">
        <v>8.5532089245705745</v>
      </c>
      <c r="E148" s="19">
        <v>42.465591747572816</v>
      </c>
      <c r="I148" s="3">
        <v>40968</v>
      </c>
      <c r="J148" s="1">
        <v>100</v>
      </c>
      <c r="K148" s="1">
        <f>+(K147*(C148/C147))*(1-Fondo0!$I$4)</f>
        <v>455.29502403901989</v>
      </c>
      <c r="L148" s="1">
        <f>(L147*(D148/D147))*(1-Fondo0!$J$5)</f>
        <v>246.82537763672249</v>
      </c>
      <c r="M148" s="1">
        <f>+(M147*(E148/E147))*(1-Fondo0!$K$5)</f>
        <v>460.26643084683593</v>
      </c>
      <c r="N148" s="9"/>
    </row>
    <row r="149" spans="1:14" ht="18" x14ac:dyDescent="0.35">
      <c r="A149" s="3">
        <v>40998</v>
      </c>
      <c r="B149" s="19">
        <v>0</v>
      </c>
      <c r="C149" s="19">
        <v>44.252442841079457</v>
      </c>
      <c r="D149" s="19">
        <v>8.6367730134932525</v>
      </c>
      <c r="E149" s="19">
        <v>42.91333868065967</v>
      </c>
      <c r="I149" s="3">
        <v>40998</v>
      </c>
      <c r="J149" s="1">
        <v>100</v>
      </c>
      <c r="K149" s="1">
        <f>+(K148*(C149/C148))*(1-Fondo0!$I$4)</f>
        <v>457.58887200099826</v>
      </c>
      <c r="L149" s="1">
        <f>(L148*(D149/D148))*(1-Fondo0!$J$5)</f>
        <v>248.97721787101861</v>
      </c>
      <c r="M149" s="1">
        <f>+(M148*(E149/E148))*(1-Fondo0!$K$5)</f>
        <v>464.85580117931192</v>
      </c>
      <c r="N149" s="9"/>
    </row>
    <row r="150" spans="1:14" ht="18" x14ac:dyDescent="0.35">
      <c r="A150" s="3">
        <v>41026</v>
      </c>
      <c r="B150" s="19">
        <v>0</v>
      </c>
      <c r="C150" s="19">
        <v>44.967355963650135</v>
      </c>
      <c r="D150" s="19">
        <v>8.7955167739492612</v>
      </c>
      <c r="E150" s="19">
        <v>43.63303865959864</v>
      </c>
      <c r="I150" s="3">
        <v>41026</v>
      </c>
      <c r="J150" s="1">
        <v>100</v>
      </c>
      <c r="K150" s="1">
        <f>+(K149*(C150/C149))*(1-Fondo0!$I$4)</f>
        <v>464.67913649470404</v>
      </c>
      <c r="L150" s="1">
        <f>(L149*(D150/D149))*(1-Fondo0!$J$5)</f>
        <v>253.28929731794659</v>
      </c>
      <c r="M150" s="1">
        <f>+(M149*(E150/E149))*(1-Fondo0!$K$5)</f>
        <v>472.38406581533934</v>
      </c>
      <c r="N150" s="9"/>
    </row>
    <row r="151" spans="1:14" ht="18" x14ac:dyDescent="0.35">
      <c r="A151" s="3">
        <v>41060</v>
      </c>
      <c r="B151" s="19">
        <v>0</v>
      </c>
      <c r="C151" s="19">
        <v>42.576837638376382</v>
      </c>
      <c r="D151" s="19">
        <v>8.2908968634686353</v>
      </c>
      <c r="E151" s="19">
        <v>41.324400405904058</v>
      </c>
      <c r="I151" s="3">
        <v>41060</v>
      </c>
      <c r="J151" s="1">
        <v>100</v>
      </c>
      <c r="K151" s="1">
        <f>+(K150*(C151/C150))*(1-Fondo0!$I$4)</f>
        <v>439.69025430719392</v>
      </c>
      <c r="L151" s="1">
        <f>(L150*(D151/D150))*(1-Fondo0!$J$5)</f>
        <v>238.50877661289391</v>
      </c>
      <c r="M151" s="1">
        <f>+(M150*(E151/E150))*(1-Fondo0!$K$5)</f>
        <v>447.1365503550785</v>
      </c>
      <c r="N151" s="9"/>
    </row>
    <row r="152" spans="1:14" ht="18" x14ac:dyDescent="0.35">
      <c r="A152" s="3">
        <v>41088</v>
      </c>
      <c r="B152" s="19">
        <v>0</v>
      </c>
      <c r="C152" s="19">
        <v>43.372364058405097</v>
      </c>
      <c r="D152" s="19">
        <v>8.4593965555971558</v>
      </c>
      <c r="E152" s="19">
        <v>41.947759078996633</v>
      </c>
      <c r="I152" s="3">
        <v>41088</v>
      </c>
      <c r="J152" s="1">
        <v>100</v>
      </c>
      <c r="K152" s="1">
        <f>+(K151*(C152/C151))*(1-Fondo0!$I$4)</f>
        <v>447.61450300404005</v>
      </c>
      <c r="L152" s="1">
        <f>(L151*(D152/D151))*(1-Fondo0!$J$5)</f>
        <v>243.10260372065542</v>
      </c>
      <c r="M152" s="1">
        <f>+(M151*(E152/E151))*(1-Fondo0!$K$5)</f>
        <v>453.62419036573419</v>
      </c>
      <c r="N152" s="9"/>
    </row>
    <row r="153" spans="1:14" ht="18" x14ac:dyDescent="0.35">
      <c r="A153" s="3">
        <v>41121</v>
      </c>
      <c r="B153" s="19">
        <v>0</v>
      </c>
      <c r="C153" s="19">
        <v>44.160802624572085</v>
      </c>
      <c r="D153" s="19">
        <v>8.6408139216432112</v>
      </c>
      <c r="E153" s="19">
        <v>42.698234842145304</v>
      </c>
      <c r="I153" s="3">
        <v>41121</v>
      </c>
      <c r="J153" s="1">
        <v>100</v>
      </c>
      <c r="K153" s="1">
        <f>+(K152*(C153/C152))*(1-Fondo0!$I$4)</f>
        <v>455.45516339019588</v>
      </c>
      <c r="L153" s="1">
        <f>(L152*(D153/D152))*(1-Fondo0!$J$5)</f>
        <v>248.05743758215741</v>
      </c>
      <c r="M153" s="1">
        <f>+(M152*(E153/E152))*(1-Fondo0!$K$5)</f>
        <v>461.47820278725919</v>
      </c>
      <c r="N153" s="9"/>
    </row>
    <row r="154" spans="1:14" ht="18" x14ac:dyDescent="0.35">
      <c r="A154" s="3">
        <v>41150</v>
      </c>
      <c r="B154" s="19">
        <v>0</v>
      </c>
      <c r="C154" s="19">
        <v>44.653098199233717</v>
      </c>
      <c r="D154" s="19">
        <v>8.753227931034484</v>
      </c>
      <c r="E154" s="19">
        <v>43.209574942528739</v>
      </c>
      <c r="I154" s="3">
        <v>41150</v>
      </c>
      <c r="J154" s="1">
        <v>100</v>
      </c>
      <c r="K154" s="1">
        <f>+(K153*(C154/C153))*(1-Fondo0!$I$4)</f>
        <v>460.23313806830652</v>
      </c>
      <c r="L154" s="1">
        <f>(L153*(D154/D153))*(1-Fondo0!$J$5)</f>
        <v>251.02282453397515</v>
      </c>
      <c r="M154" s="1">
        <f>+(M153*(E154/E153))*(1-Fondo0!$K$5)</f>
        <v>466.74007885955115</v>
      </c>
      <c r="N154" s="9"/>
    </row>
    <row r="155" spans="1:14" ht="18" x14ac:dyDescent="0.35">
      <c r="A155" s="3">
        <v>41180</v>
      </c>
      <c r="B155" s="19">
        <v>0</v>
      </c>
      <c r="C155" s="19">
        <v>46.299783140877601</v>
      </c>
      <c r="D155" s="19">
        <v>9.0487551193225553</v>
      </c>
      <c r="E155" s="19">
        <v>44.654560969976906</v>
      </c>
      <c r="I155" s="3">
        <v>41180</v>
      </c>
      <c r="J155" s="1">
        <v>100</v>
      </c>
      <c r="K155" s="1">
        <f>+(K154*(C155/C154))*(1-Fondo0!$I$4)</f>
        <v>476.8951023370912</v>
      </c>
      <c r="L155" s="1">
        <f>(L154*(D155/D154))*(1-Fondo0!$J$5)</f>
        <v>259.22756711866208</v>
      </c>
      <c r="M155" s="1">
        <f>+(M154*(E155/E154))*(1-Fondo0!$K$5)</f>
        <v>482.07516107397345</v>
      </c>
      <c r="N155" s="9"/>
    </row>
    <row r="156" spans="1:14" ht="18" x14ac:dyDescent="0.35">
      <c r="A156" s="3">
        <v>41213</v>
      </c>
      <c r="B156" s="19">
        <v>0</v>
      </c>
      <c r="C156" s="19">
        <v>46.352404205246913</v>
      </c>
      <c r="D156" s="19">
        <v>9.0512991126543199</v>
      </c>
      <c r="E156" s="19">
        <v>44.846565817901229</v>
      </c>
      <c r="I156" s="3">
        <v>41213</v>
      </c>
      <c r="J156" s="1">
        <v>100</v>
      </c>
      <c r="K156" s="1">
        <f>+(K155*(C156/C155))*(1-Fondo0!$I$4)</f>
        <v>477.1267735176944</v>
      </c>
      <c r="L156" s="1">
        <f>(L155*(D156/D155))*(1-Fondo0!$J$5)</f>
        <v>259.03034247841555</v>
      </c>
      <c r="M156" s="1">
        <f>+(M155*(E156/E155))*(1-Fondo0!$K$5)</f>
        <v>483.87362833381889</v>
      </c>
      <c r="N156" s="9"/>
    </row>
    <row r="157" spans="1:14" ht="18" x14ac:dyDescent="0.35">
      <c r="A157" s="3">
        <v>41243</v>
      </c>
      <c r="B157" s="19">
        <v>0</v>
      </c>
      <c r="C157" s="19">
        <v>46.939967972082201</v>
      </c>
      <c r="D157" s="19">
        <v>9.1717271423032187</v>
      </c>
      <c r="E157" s="19">
        <v>45.304814230321831</v>
      </c>
      <c r="I157" s="3">
        <v>41243</v>
      </c>
      <c r="J157" s="1">
        <v>100</v>
      </c>
      <c r="K157" s="1">
        <f>+(K156*(C157/C156))*(1-Fondo0!$I$4)</f>
        <v>482.86077596717325</v>
      </c>
      <c r="L157" s="1">
        <f>(L156*(D157/D156))*(1-Fondo0!$J$5)</f>
        <v>262.20334206290585</v>
      </c>
      <c r="M157" s="1">
        <f>+(M156*(E157/E156))*(1-Fondo0!$K$5)</f>
        <v>488.54091917540961</v>
      </c>
      <c r="N157" s="9"/>
    </row>
    <row r="158" spans="1:14" ht="18" x14ac:dyDescent="0.35">
      <c r="A158" s="3">
        <v>41271</v>
      </c>
      <c r="B158" s="19">
        <v>0</v>
      </c>
      <c r="C158" s="19">
        <v>48.149008388867109</v>
      </c>
      <c r="D158" s="19">
        <v>9.4083650725205796</v>
      </c>
      <c r="E158" s="19">
        <v>46.314505213641702</v>
      </c>
      <c r="I158" s="3">
        <v>41271</v>
      </c>
      <c r="J158" s="1">
        <v>100</v>
      </c>
      <c r="K158" s="1">
        <f>+(K157*(C158/C157))*(1-Fondo0!$I$4)</f>
        <v>494.97595615335081</v>
      </c>
      <c r="L158" s="1">
        <f>(L157*(D158/D157))*(1-Fondo0!$J$5)</f>
        <v>268.6882235661497</v>
      </c>
      <c r="M158" s="1">
        <f>+(M157*(E158/E157))*(1-Fondo0!$K$5)</f>
        <v>499.14583320862931</v>
      </c>
      <c r="N158" s="9"/>
    </row>
    <row r="159" spans="1:14" ht="18" x14ac:dyDescent="0.35">
      <c r="A159" s="3">
        <v>41305</v>
      </c>
      <c r="B159" s="19">
        <v>0</v>
      </c>
      <c r="C159" s="19">
        <v>48.912648758727698</v>
      </c>
      <c r="D159" s="19">
        <v>9.5354709076803719</v>
      </c>
      <c r="E159" s="19">
        <v>47.095180915438327</v>
      </c>
      <c r="I159" s="3">
        <v>41305</v>
      </c>
      <c r="J159" s="1">
        <v>100</v>
      </c>
      <c r="K159" s="1">
        <f>+(K158*(C159/C158))*(1-Fondo0!$I$4)</f>
        <v>502.49940791369949</v>
      </c>
      <c r="L159" s="1">
        <f>(L158*(D159/D158))*(1-Fondo0!$J$5)</f>
        <v>272.03450309592176</v>
      </c>
      <c r="M159" s="1">
        <f>+(M158*(E159/E158))*(1-Fondo0!$K$5)</f>
        <v>507.2718011465214</v>
      </c>
      <c r="N159" s="9"/>
    </row>
    <row r="160" spans="1:14" ht="18" x14ac:dyDescent="0.35">
      <c r="A160" s="3">
        <v>41333</v>
      </c>
      <c r="B160" s="19">
        <v>0</v>
      </c>
      <c r="C160" s="19">
        <v>48.395262195593347</v>
      </c>
      <c r="D160" s="19">
        <v>9.4605585233861618</v>
      </c>
      <c r="E160" s="19">
        <v>46.84135152686509</v>
      </c>
      <c r="I160" s="3">
        <v>41333</v>
      </c>
      <c r="J160" s="1">
        <v>100</v>
      </c>
      <c r="K160" s="1">
        <f>+(K159*(C160/C159))*(1-Fondo0!$I$4)</f>
        <v>496.86091700131095</v>
      </c>
      <c r="L160" s="1">
        <f>(L159*(D160/D159))*(1-Fondo0!$J$5)</f>
        <v>269.61620775829033</v>
      </c>
      <c r="M160" s="1">
        <f>+(M159*(E160/E159))*(1-Fondo0!$K$5)</f>
        <v>504.25184829381016</v>
      </c>
      <c r="N160" s="9"/>
    </row>
    <row r="161" spans="1:19" ht="18" x14ac:dyDescent="0.35">
      <c r="A161" s="3">
        <v>41360</v>
      </c>
      <c r="B161" s="19">
        <v>0</v>
      </c>
      <c r="C161" s="19">
        <v>48.684420587099268</v>
      </c>
      <c r="D161" s="19">
        <v>9.4785957898802629</v>
      </c>
      <c r="E161" s="19">
        <v>47.049528312089606</v>
      </c>
      <c r="I161" s="3">
        <v>41360</v>
      </c>
      <c r="J161" s="1">
        <v>100</v>
      </c>
      <c r="K161" s="1">
        <f>+(K160*(C161/C160))*(1-Fondo0!$I$4)</f>
        <v>499.50473784142469</v>
      </c>
      <c r="L161" s="1">
        <f>(L160*(D161/D160))*(1-Fondo0!$J$5)</f>
        <v>269.84886566174572</v>
      </c>
      <c r="M161" s="1">
        <f>+(M160*(E161/E160))*(1-Fondo0!$K$5)</f>
        <v>506.20587963201677</v>
      </c>
      <c r="N161" s="9"/>
    </row>
    <row r="162" spans="1:19" ht="18" x14ac:dyDescent="0.35">
      <c r="A162" s="3">
        <v>41394</v>
      </c>
      <c r="B162" s="19">
        <v>0</v>
      </c>
      <c r="C162" s="19">
        <v>47.8877074829932</v>
      </c>
      <c r="D162" s="19">
        <v>9.2361599395313672</v>
      </c>
      <c r="E162" s="19">
        <v>46.046818480725626</v>
      </c>
      <c r="I162" s="3">
        <v>41394</v>
      </c>
      <c r="J162" s="1">
        <v>100</v>
      </c>
      <c r="K162" s="1">
        <f>+(K161*(C162/C161))*(1-Fondo0!$I$4)</f>
        <v>491.01105435671701</v>
      </c>
      <c r="L162" s="1">
        <f>(L161*(D162/D161))*(1-Fondo0!$J$5)</f>
        <v>262.67298680376734</v>
      </c>
      <c r="M162" s="1">
        <f>+(M161*(E162/E161))*(1-Fondo0!$K$5)</f>
        <v>495.13698774946721</v>
      </c>
      <c r="N162" s="9"/>
    </row>
    <row r="163" spans="1:19" ht="18" x14ac:dyDescent="0.35">
      <c r="A163" s="3">
        <v>41425</v>
      </c>
      <c r="B163" s="19">
        <v>0</v>
      </c>
      <c r="C163" s="19">
        <v>45.272649341623996</v>
      </c>
      <c r="D163" s="19">
        <v>8.6588853328456477</v>
      </c>
      <c r="E163" s="19">
        <v>43.42314352596928</v>
      </c>
      <c r="I163" s="3">
        <v>41425</v>
      </c>
      <c r="J163" s="1">
        <v>100</v>
      </c>
      <c r="K163" s="1">
        <f>+(K162*(C163/C162))*(1-Fondo0!$I$4)</f>
        <v>463.89613040686334</v>
      </c>
      <c r="L163" s="1">
        <f>(L162*(D163/D162))*(1-Fondo0!$J$5)</f>
        <v>245.99899345644224</v>
      </c>
      <c r="M163" s="1">
        <f>+(M162*(E163/E162))*(1-Fondo0!$K$5)</f>
        <v>466.66027383661316</v>
      </c>
      <c r="N163" s="9"/>
      <c r="O163" s="14" t="s">
        <v>1</v>
      </c>
      <c r="P163" s="1" t="s">
        <v>2</v>
      </c>
      <c r="Q163" s="1" t="s">
        <v>3</v>
      </c>
      <c r="R163" s="1" t="s">
        <v>4</v>
      </c>
      <c r="S163" s="1" t="s">
        <v>5</v>
      </c>
    </row>
    <row r="164" spans="1:19" ht="18" x14ac:dyDescent="0.35">
      <c r="A164" s="3">
        <v>41452</v>
      </c>
      <c r="B164" s="19">
        <v>3.5932446999640675</v>
      </c>
      <c r="C164" s="19">
        <v>43.062660510240747</v>
      </c>
      <c r="D164" s="19">
        <v>8.177565289256199</v>
      </c>
      <c r="E164" s="19">
        <v>41.376940424002875</v>
      </c>
      <c r="I164" s="3">
        <v>41452</v>
      </c>
      <c r="J164" s="1">
        <v>100</v>
      </c>
      <c r="K164" s="1">
        <f>+(K163*(C164/C163))*(1-Fondo0!$I$4)</f>
        <v>440.96418201764504</v>
      </c>
      <c r="L164" s="1">
        <f>(L163*(D164/D163))*(1-Fondo0!$J$5)</f>
        <v>232.08268273597801</v>
      </c>
      <c r="M164" s="1">
        <f>+(M163*(E164/E163))*(1-Fondo0!$K$5)</f>
        <v>444.41813810909872</v>
      </c>
      <c r="N164" s="9"/>
      <c r="O164" s="3">
        <v>41452</v>
      </c>
      <c r="P164" s="1">
        <v>100</v>
      </c>
      <c r="Q164" s="1">
        <v>100</v>
      </c>
      <c r="R164" s="1">
        <v>100</v>
      </c>
      <c r="S164" s="1">
        <v>100</v>
      </c>
    </row>
    <row r="165" spans="1:19" ht="18" x14ac:dyDescent="0.35">
      <c r="A165" s="3">
        <v>41486</v>
      </c>
      <c r="B165" s="19">
        <v>3.5877055118110235</v>
      </c>
      <c r="C165" s="19">
        <v>43.510581675017896</v>
      </c>
      <c r="D165" s="19">
        <v>8.2264003579098066</v>
      </c>
      <c r="E165" s="19">
        <v>41.735910916249104</v>
      </c>
      <c r="I165" s="3">
        <v>41486</v>
      </c>
      <c r="J165" s="1">
        <f>(J164*(B165/B164))*(1-Fondo0!$H$4)</f>
        <v>99.741838305790679</v>
      </c>
      <c r="K165" s="1">
        <f>+(K164*(C165/C164))*(1-Fondo0!$I$4)</f>
        <v>445.26131304959807</v>
      </c>
      <c r="L165" s="1">
        <f>(L164*(D165/D164))*(1-Fondo0!$J$5)</f>
        <v>233.22544566587658</v>
      </c>
      <c r="M165" s="1">
        <f>+(M164*(E165/E164))*(1-Fondo0!$K$5)</f>
        <v>448.01971792563751</v>
      </c>
      <c r="N165" s="9"/>
      <c r="O165" s="3">
        <v>41486</v>
      </c>
      <c r="P165" s="1">
        <f>+J165/J164*P164</f>
        <v>99.741838305790679</v>
      </c>
      <c r="Q165" s="1">
        <f t="shared" ref="Q165:S180" si="9">+K165/K164*Q164</f>
        <v>100.97448527730559</v>
      </c>
      <c r="R165" s="1">
        <f t="shared" si="9"/>
        <v>100.49239474329869</v>
      </c>
      <c r="S165" s="1">
        <f t="shared" si="9"/>
        <v>100.81040342589587</v>
      </c>
    </row>
    <row r="166" spans="1:19" ht="18" x14ac:dyDescent="0.35">
      <c r="A166" s="3">
        <v>41515</v>
      </c>
      <c r="B166" s="19">
        <v>3.5483937678062678</v>
      </c>
      <c r="C166" s="19">
        <v>42.791277279202284</v>
      </c>
      <c r="D166" s="19">
        <v>8.0621405270655284</v>
      </c>
      <c r="E166" s="19">
        <v>40.965113497151002</v>
      </c>
      <c r="I166" s="3">
        <v>41515</v>
      </c>
      <c r="J166" s="1">
        <f>(J165*(B166/B165))*(1-Fondo0!$H$4)</f>
        <v>98.546172796945015</v>
      </c>
      <c r="K166" s="1">
        <f>+(K165*(C166/C165))*(1-Fondo0!$I$4)</f>
        <v>437.61574610571427</v>
      </c>
      <c r="L166" s="1">
        <f>(L165*(D166/D165))*(1-Fondo0!$J$5)</f>
        <v>228.33044755017227</v>
      </c>
      <c r="M166" s="1">
        <f>+(M165*(E166/E165))*(1-Fondo0!$K$5)</f>
        <v>439.49630082489506</v>
      </c>
      <c r="N166" s="9"/>
      <c r="O166" s="3">
        <v>41515</v>
      </c>
      <c r="P166" s="1">
        <f t="shared" ref="P166:S229" si="10">+J166/J165*P165</f>
        <v>98.546172796945015</v>
      </c>
      <c r="Q166" s="1">
        <f t="shared" si="9"/>
        <v>99.240655806417209</v>
      </c>
      <c r="R166" s="1">
        <f t="shared" si="9"/>
        <v>98.383233448712588</v>
      </c>
      <c r="S166" s="1">
        <f t="shared" si="9"/>
        <v>98.892521060201318</v>
      </c>
    </row>
    <row r="167" spans="1:19" ht="18" x14ac:dyDescent="0.35">
      <c r="A167" s="3">
        <v>41547</v>
      </c>
      <c r="B167" s="19">
        <v>3.6662814162473039</v>
      </c>
      <c r="C167" s="19">
        <v>43.768026383896476</v>
      </c>
      <c r="D167" s="19">
        <v>8.2887646297627615</v>
      </c>
      <c r="E167" s="19">
        <v>42.053180481667866</v>
      </c>
      <c r="I167" s="3">
        <v>41547</v>
      </c>
      <c r="J167" s="1">
        <f>(J166*(B167/B166))*(1-Fondo0!$H$4)</f>
        <v>101.71409192432596</v>
      </c>
      <c r="K167" s="1">
        <f>+(K166*(C167/C166))*(1-Fondo0!$I$4)</f>
        <v>447.3137731151001</v>
      </c>
      <c r="L167" s="1">
        <f>(L166*(D167/D166))*(1-Fondo0!$J$5)</f>
        <v>234.50421094474501</v>
      </c>
      <c r="M167" s="1">
        <f>+(M166*(E167/E166))*(1-Fondo0!$K$5)</f>
        <v>450.9140199123882</v>
      </c>
      <c r="N167" s="9"/>
      <c r="O167" s="3">
        <v>41547</v>
      </c>
      <c r="P167" s="1">
        <f t="shared" si="10"/>
        <v>101.71409192432596</v>
      </c>
      <c r="Q167" s="1">
        <f t="shared" si="9"/>
        <v>101.43993352666473</v>
      </c>
      <c r="R167" s="1">
        <f t="shared" si="9"/>
        <v>101.04339030392964</v>
      </c>
      <c r="S167" s="1">
        <f t="shared" si="9"/>
        <v>101.46165992030117</v>
      </c>
    </row>
    <row r="168" spans="1:19" ht="18" x14ac:dyDescent="0.35">
      <c r="A168" s="3">
        <v>41578</v>
      </c>
      <c r="B168" s="19">
        <v>3.7644531407942234</v>
      </c>
      <c r="C168" s="19">
        <v>45.050049855595667</v>
      </c>
      <c r="D168" s="19">
        <v>8.5172187364620928</v>
      </c>
      <c r="E168" s="19">
        <v>43.00648920577617</v>
      </c>
      <c r="I168" s="3">
        <v>41578</v>
      </c>
      <c r="J168" s="1">
        <f>(J167*(B168/B167))*(1-Fondo0!$H$4)</f>
        <v>104.32889278470462</v>
      </c>
      <c r="K168" s="1">
        <f>+(K167*(C168/C167))*(1-Fondo0!$I$4)</f>
        <v>460.11691555921783</v>
      </c>
      <c r="L168" s="1">
        <f>(L167*(D168/D167))*(1-Fondo0!$J$5)</f>
        <v>240.71658478455018</v>
      </c>
      <c r="M168" s="1">
        <f>+(M167*(E168/E167))*(1-Fondo0!$K$5)</f>
        <v>460.87453501446873</v>
      </c>
      <c r="N168" s="9"/>
      <c r="O168" s="3">
        <v>41578</v>
      </c>
      <c r="P168" s="1">
        <f t="shared" si="10"/>
        <v>104.32889278470462</v>
      </c>
      <c r="Q168" s="1">
        <f t="shared" si="9"/>
        <v>104.34337624746273</v>
      </c>
      <c r="R168" s="1">
        <f t="shared" si="9"/>
        <v>103.72018366333444</v>
      </c>
      <c r="S168" s="1">
        <f t="shared" si="9"/>
        <v>103.70290847610052</v>
      </c>
    </row>
    <row r="169" spans="1:19" ht="18" x14ac:dyDescent="0.35">
      <c r="A169" s="3">
        <v>41607</v>
      </c>
      <c r="B169" s="19">
        <v>3.7169265167737326</v>
      </c>
      <c r="C169" s="19">
        <v>44.105459029264807</v>
      </c>
      <c r="D169" s="19">
        <v>8.3276193433261962</v>
      </c>
      <c r="E169" s="19">
        <v>42.449301748750891</v>
      </c>
      <c r="I169" s="3">
        <v>41607</v>
      </c>
      <c r="J169" s="1">
        <f>(J168*(B169/B168))*(1-Fondo0!$H$4)</f>
        <v>102.90442545646629</v>
      </c>
      <c r="K169" s="1">
        <f>+(K168*(C169/C168))*(1-Fondo0!$I$4)</f>
        <v>450.17656914536406</v>
      </c>
      <c r="L169" s="1">
        <f>(L168*(D169/D168))*(1-Fondo0!$J$5)</f>
        <v>235.11289644515443</v>
      </c>
      <c r="M169" s="1">
        <f>+(M168*(E169/E168))*(1-Fondo0!$K$5)</f>
        <v>454.64571537114489</v>
      </c>
      <c r="N169" s="9"/>
      <c r="O169" s="3">
        <v>41607</v>
      </c>
      <c r="P169" s="1">
        <f t="shared" si="10"/>
        <v>102.90442545646629</v>
      </c>
      <c r="Q169" s="1">
        <f t="shared" si="9"/>
        <v>102.08914635324061</v>
      </c>
      <c r="R169" s="1">
        <f t="shared" si="9"/>
        <v>101.30566127272134</v>
      </c>
      <c r="S169" s="1">
        <f t="shared" si="9"/>
        <v>102.30134109862442</v>
      </c>
    </row>
    <row r="170" spans="1:19" ht="18" x14ac:dyDescent="0.35">
      <c r="A170" s="3">
        <v>41638</v>
      </c>
      <c r="B170" s="19">
        <v>3.7491007868383406</v>
      </c>
      <c r="C170" s="19">
        <v>44.669957510729617</v>
      </c>
      <c r="D170" s="19">
        <v>8.4369970314735347</v>
      </c>
      <c r="E170" s="19">
        <v>42.950187553648071</v>
      </c>
      <c r="I170" s="3">
        <v>41638</v>
      </c>
      <c r="J170" s="1">
        <f>(J169*(B170/B169))*(1-Fondo0!$H$4)</f>
        <v>103.6870615239184</v>
      </c>
      <c r="K170" s="1">
        <f>+(K169*(C170/C169))*(1-Fondo0!$I$4)</f>
        <v>455.64194476186589</v>
      </c>
      <c r="L170" s="1">
        <f>(L169*(D170/D169))*(1-Fondo0!$J$5)</f>
        <v>237.95282047770394</v>
      </c>
      <c r="M170" s="1">
        <f>+(M169*(E170/E169))*(1-Fondo0!$K$5)</f>
        <v>459.74969138186697</v>
      </c>
      <c r="N170" s="9"/>
      <c r="O170" s="3">
        <v>41638</v>
      </c>
      <c r="P170" s="1">
        <f t="shared" si="10"/>
        <v>103.68706152391839</v>
      </c>
      <c r="Q170" s="1">
        <f t="shared" si="9"/>
        <v>103.3285612171633</v>
      </c>
      <c r="R170" s="1">
        <f t="shared" si="9"/>
        <v>102.52933035439094</v>
      </c>
      <c r="S170" s="1">
        <f t="shared" si="9"/>
        <v>103.4498036776808</v>
      </c>
    </row>
    <row r="171" spans="1:19" ht="18" x14ac:dyDescent="0.35">
      <c r="A171" s="3">
        <v>41670</v>
      </c>
      <c r="B171" s="19">
        <v>3.6560389085754781</v>
      </c>
      <c r="C171" s="19">
        <v>43.599814422395468</v>
      </c>
      <c r="D171" s="19">
        <v>8.2545981218993614</v>
      </c>
      <c r="E171" s="19">
        <v>41.861722572643515</v>
      </c>
      <c r="I171" s="3">
        <v>41670</v>
      </c>
      <c r="J171" s="1">
        <f>(J170*(B171/B170))*(1-Fondo0!$H$4)</f>
        <v>101.00796795906055</v>
      </c>
      <c r="K171" s="1">
        <f>+(K170*(C171/C170))*(1-Fondo0!$I$4)</f>
        <v>444.43721246333263</v>
      </c>
      <c r="L171" s="1">
        <f>(L170*(D171/D170))*(1-Fondo0!$J$5)</f>
        <v>232.56602448954027</v>
      </c>
      <c r="M171" s="1">
        <f>+(M170*(E171/E170))*(1-Fondo0!$K$5)</f>
        <v>447.84456392670887</v>
      </c>
      <c r="N171" s="9"/>
      <c r="O171" s="3">
        <v>41670</v>
      </c>
      <c r="P171" s="1">
        <f t="shared" si="10"/>
        <v>101.00796795906054</v>
      </c>
      <c r="Q171" s="1">
        <f t="shared" si="9"/>
        <v>100.7875992171964</v>
      </c>
      <c r="R171" s="1">
        <f t="shared" si="9"/>
        <v>100.20826273975473</v>
      </c>
      <c r="S171" s="1">
        <f t="shared" si="9"/>
        <v>100.77099144337106</v>
      </c>
    </row>
    <row r="172" spans="1:19" ht="18" x14ac:dyDescent="0.35">
      <c r="A172" s="3">
        <v>41698</v>
      </c>
      <c r="B172" s="19">
        <v>3.7396503391645837</v>
      </c>
      <c r="C172" s="19">
        <v>44.483786433416633</v>
      </c>
      <c r="D172" s="19">
        <v>8.4595853623705821</v>
      </c>
      <c r="E172" s="19">
        <v>42.775789360942518</v>
      </c>
      <c r="I172" s="3">
        <v>41698</v>
      </c>
      <c r="J172" s="1">
        <f>(J171*(B172/B171))*(1-Fondo0!$H$4)</f>
        <v>103.21033710362791</v>
      </c>
      <c r="K172" s="1">
        <f>+(K171*(C172/C171))*(1-Fondo0!$I$4)</f>
        <v>453.15329070772003</v>
      </c>
      <c r="L172" s="1">
        <f>(L171*(D172/D171))*(1-Fondo0!$J$5)</f>
        <v>238.09308701535696</v>
      </c>
      <c r="M172" s="1">
        <f>+(M171*(E172/E171))*(1-Fondo0!$K$5)</f>
        <v>457.36410202420205</v>
      </c>
      <c r="N172" s="9"/>
      <c r="O172" s="3">
        <v>41698</v>
      </c>
      <c r="P172" s="1">
        <f t="shared" si="10"/>
        <v>103.21033710362788</v>
      </c>
      <c r="Q172" s="1">
        <f t="shared" si="9"/>
        <v>102.76419473216697</v>
      </c>
      <c r="R172" s="1">
        <f t="shared" si="9"/>
        <v>102.58976852926871</v>
      </c>
      <c r="S172" s="1">
        <f t="shared" si="9"/>
        <v>102.91301430004309</v>
      </c>
    </row>
    <row r="173" spans="1:19" ht="18" x14ac:dyDescent="0.35">
      <c r="A173" s="3">
        <v>41729</v>
      </c>
      <c r="B173" s="19">
        <v>3.737837344250623</v>
      </c>
      <c r="C173" s="19">
        <v>44.578640014239937</v>
      </c>
      <c r="D173" s="19">
        <v>8.4707865432538263</v>
      </c>
      <c r="E173" s="19">
        <v>42.725428088287643</v>
      </c>
      <c r="I173" s="3">
        <v>41729</v>
      </c>
      <c r="J173" s="1">
        <f>(J172*(B173/B172))*(1-Fondo0!$H$4)</f>
        <v>103.05284174291957</v>
      </c>
      <c r="K173" s="1">
        <f>+(K172*(C173/C172))*(1-Fondo0!$I$4)</f>
        <v>453.82437993724534</v>
      </c>
      <c r="L173" s="1">
        <f>(L172*(D173/D172))*(1-Fondo0!$J$5)</f>
        <v>238.15999965603217</v>
      </c>
      <c r="M173" s="1">
        <f>+(M172*(E173/E172))*(1-Fondo0!$K$5)</f>
        <v>456.56676512522677</v>
      </c>
      <c r="N173" s="9"/>
      <c r="O173" s="3">
        <v>41729</v>
      </c>
      <c r="P173" s="1">
        <f t="shared" si="10"/>
        <v>103.05284174291954</v>
      </c>
      <c r="Q173" s="1">
        <f t="shared" si="9"/>
        <v>102.91638152122877</v>
      </c>
      <c r="R173" s="1">
        <f t="shared" si="9"/>
        <v>102.61859990948477</v>
      </c>
      <c r="S173" s="1">
        <f t="shared" si="9"/>
        <v>102.73360287854535</v>
      </c>
    </row>
    <row r="174" spans="1:19" ht="18" x14ac:dyDescent="0.35">
      <c r="A174" s="3">
        <v>41759</v>
      </c>
      <c r="B174" s="19">
        <v>3.8013980420078317</v>
      </c>
      <c r="C174" s="19">
        <v>45.270220042719828</v>
      </c>
      <c r="D174" s="19">
        <v>8.6087520469918104</v>
      </c>
      <c r="E174" s="19">
        <v>43.060386044855818</v>
      </c>
      <c r="I174" s="3">
        <v>41759</v>
      </c>
      <c r="J174" s="1">
        <f>(J173*(B174/B173))*(1-Fondo0!$H$4)</f>
        <v>104.69604940221343</v>
      </c>
      <c r="K174" s="1">
        <f>+(K173*(C174/C173))*(1-Fondo0!$I$4)</f>
        <v>460.5653169264524</v>
      </c>
      <c r="L174" s="1">
        <f>(L173*(D174/D173))*(1-Fondo0!$J$5)</f>
        <v>241.78683835221872</v>
      </c>
      <c r="M174" s="1">
        <f>+(M173*(E174/E173))*(1-Fondo0!$K$5)</f>
        <v>459.88539863465394</v>
      </c>
      <c r="N174" s="9"/>
      <c r="O174" s="3">
        <v>41759</v>
      </c>
      <c r="P174" s="1">
        <f t="shared" si="10"/>
        <v>104.6960494022134</v>
      </c>
      <c r="Q174" s="1">
        <f t="shared" si="9"/>
        <v>104.44506282100321</v>
      </c>
      <c r="R174" s="1">
        <f t="shared" si="9"/>
        <v>104.18133550588105</v>
      </c>
      <c r="S174" s="1">
        <f t="shared" si="9"/>
        <v>103.48033961695735</v>
      </c>
    </row>
    <row r="175" spans="1:19" ht="18" x14ac:dyDescent="0.35">
      <c r="A175" s="3">
        <v>41789</v>
      </c>
      <c r="B175" s="19">
        <v>3.8856897723165886</v>
      </c>
      <c r="C175" s="19">
        <v>46.260364112757507</v>
      </c>
      <c r="D175" s="19">
        <v>8.8033867726779906</v>
      </c>
      <c r="E175" s="19">
        <v>43.977757752078062</v>
      </c>
      <c r="I175" s="3">
        <v>41789</v>
      </c>
      <c r="J175" s="1">
        <f>(J174*(B175/B174))*(1-Fondo0!$H$4)</f>
        <v>106.90609002868435</v>
      </c>
      <c r="K175" s="1">
        <f>+(K174*(C175/C174))*(1-Fondo0!$I$4)</f>
        <v>470.33282345688923</v>
      </c>
      <c r="L175" s="1">
        <f>(L174*(D175/D174))*(1-Fondo0!$J$5)</f>
        <v>246.99582594576722</v>
      </c>
      <c r="M175" s="1">
        <f>+(M174*(E175/E174))*(1-Fondo0!$K$5)</f>
        <v>469.41678493651898</v>
      </c>
      <c r="N175" s="9"/>
      <c r="O175" s="3">
        <v>41789</v>
      </c>
      <c r="P175" s="1">
        <f t="shared" si="10"/>
        <v>106.90609002868432</v>
      </c>
      <c r="Q175" s="1">
        <f t="shared" si="9"/>
        <v>106.66009681440948</v>
      </c>
      <c r="R175" s="1">
        <f t="shared" si="9"/>
        <v>106.42578887574939</v>
      </c>
      <c r="S175" s="1">
        <f t="shared" si="9"/>
        <v>105.62502847741183</v>
      </c>
    </row>
    <row r="176" spans="1:19" ht="18" x14ac:dyDescent="0.35">
      <c r="A176" s="3">
        <v>41820</v>
      </c>
      <c r="B176" s="19">
        <v>3.9126387339055801</v>
      </c>
      <c r="C176" s="19">
        <v>46.645023533619458</v>
      </c>
      <c r="D176" s="19">
        <v>8.8682027181688134</v>
      </c>
      <c r="E176" s="19">
        <v>44.3319816881259</v>
      </c>
      <c r="I176" s="3">
        <v>41820</v>
      </c>
      <c r="J176" s="1">
        <f>(J175*(B176/B175))*(1-Fondo0!$H$4)</f>
        <v>107.53539777338209</v>
      </c>
      <c r="K176" s="1">
        <f>+(K175*(C176/C175))*(1-Fondo0!$I$4)</f>
        <v>473.93542817104287</v>
      </c>
      <c r="L176" s="1">
        <f>(L175*(D176/D175))*(1-Fondo0!$J$5)</f>
        <v>248.55517943624181</v>
      </c>
      <c r="M176" s="1">
        <f>+(M175*(E176/E175))*(1-Fondo0!$K$5)</f>
        <v>472.92961132556525</v>
      </c>
      <c r="N176" s="9"/>
      <c r="O176" s="3">
        <v>41820</v>
      </c>
      <c r="P176" s="1">
        <f t="shared" si="10"/>
        <v>107.53539777338206</v>
      </c>
      <c r="Q176" s="1">
        <f t="shared" si="9"/>
        <v>107.47708033848389</v>
      </c>
      <c r="R176" s="1">
        <f t="shared" si="9"/>
        <v>107.09768454331565</v>
      </c>
      <c r="S176" s="1">
        <f t="shared" si="9"/>
        <v>106.41546120007084</v>
      </c>
    </row>
    <row r="177" spans="1:19" ht="18" x14ac:dyDescent="0.35">
      <c r="A177" s="3">
        <v>41851</v>
      </c>
      <c r="B177" s="19">
        <v>3.9191377904898101</v>
      </c>
      <c r="C177" s="19">
        <v>46.570207686807287</v>
      </c>
      <c r="D177" s="19">
        <v>8.8775803003217728</v>
      </c>
      <c r="E177" s="19">
        <v>44.207683160529136</v>
      </c>
      <c r="I177" s="3">
        <v>41851</v>
      </c>
      <c r="J177" s="1">
        <f>(J176*(B177/B176))*(1-Fondo0!$H$4)</f>
        <v>107.60181646410811</v>
      </c>
      <c r="K177" s="1">
        <f>+(K176*(C177/C176))*(1-Fondo0!$I$4)</f>
        <v>472.86769997673616</v>
      </c>
      <c r="L177" s="1">
        <f>(L176*(D177/D176))*(1-Fondo0!$J$5)</f>
        <v>248.5588259128024</v>
      </c>
      <c r="M177" s="1">
        <f>+(M176*(E177/E176))*(1-Fondo0!$K$5)</f>
        <v>471.33636371913275</v>
      </c>
      <c r="N177" s="9"/>
      <c r="O177" s="3">
        <v>41851</v>
      </c>
      <c r="P177" s="1">
        <f t="shared" si="10"/>
        <v>107.60181646410807</v>
      </c>
      <c r="Q177" s="1">
        <f t="shared" si="9"/>
        <v>107.23494543550349</v>
      </c>
      <c r="R177" s="1">
        <f t="shared" si="9"/>
        <v>107.09925574049313</v>
      </c>
      <c r="S177" s="1">
        <f t="shared" si="9"/>
        <v>106.05695926916148</v>
      </c>
    </row>
    <row r="178" spans="1:19" ht="18" x14ac:dyDescent="0.35">
      <c r="A178" s="3">
        <v>41880</v>
      </c>
      <c r="B178" s="19">
        <v>3.9219553251318096</v>
      </c>
      <c r="C178" s="19">
        <v>46.799873708260101</v>
      </c>
      <c r="D178" s="19">
        <v>8.9200542003514922</v>
      </c>
      <c r="E178" s="19">
        <v>44.271257223198589</v>
      </c>
      <c r="I178" s="3">
        <v>41880</v>
      </c>
      <c r="J178" s="1">
        <f>(J177*(B178/B177))*(1-Fondo0!$H$4)</f>
        <v>107.56700742987238</v>
      </c>
      <c r="K178" s="1">
        <f>+(K177*(C178/C177))*(1-Fondo0!$I$4)</f>
        <v>474.890818433606</v>
      </c>
      <c r="L178" s="1">
        <f>(L177*(D178/D177))*(1-Fondo0!$J$5)</f>
        <v>249.48787669618733</v>
      </c>
      <c r="M178" s="1">
        <f>+(M177*(E178/E177))*(1-Fondo0!$K$5)</f>
        <v>471.74670710977625</v>
      </c>
      <c r="N178" s="9"/>
      <c r="O178" s="3">
        <v>41880</v>
      </c>
      <c r="P178" s="1">
        <f t="shared" si="10"/>
        <v>107.56700742987233</v>
      </c>
      <c r="Q178" s="1">
        <f t="shared" si="9"/>
        <v>107.69373971843437</v>
      </c>
      <c r="R178" s="1">
        <f t="shared" si="9"/>
        <v>107.49956599735182</v>
      </c>
      <c r="S178" s="1">
        <f t="shared" si="9"/>
        <v>106.14929199716161</v>
      </c>
    </row>
    <row r="179" spans="1:19" ht="18" x14ac:dyDescent="0.35">
      <c r="A179" s="3">
        <v>41912</v>
      </c>
      <c r="B179" s="19">
        <v>3.8290550829875518</v>
      </c>
      <c r="C179" s="19">
        <v>45.638452731673581</v>
      </c>
      <c r="D179" s="19">
        <v>8.6966890387275253</v>
      </c>
      <c r="E179" s="19">
        <v>43.396132261410791</v>
      </c>
      <c r="I179" s="3">
        <v>41912</v>
      </c>
      <c r="J179" s="1">
        <f>(J178*(B179/B178))*(1-Fondo0!$H$4)</f>
        <v>104.90964857795773</v>
      </c>
      <c r="K179" s="1">
        <f>+(K178*(C179/C178))*(1-Fondo0!$I$4)</f>
        <v>462.80455095661364</v>
      </c>
      <c r="L179" s="1">
        <f>(L178*(D179/D178))*(1-Fondo0!$J$5)</f>
        <v>242.98712882870109</v>
      </c>
      <c r="M179" s="1">
        <f>+(M178*(E179/E178))*(1-Fondo0!$K$5)</f>
        <v>462.15949103018852</v>
      </c>
      <c r="N179" s="9"/>
      <c r="O179" s="3">
        <v>41912</v>
      </c>
      <c r="P179" s="1">
        <f t="shared" si="10"/>
        <v>104.90964857795768</v>
      </c>
      <c r="Q179" s="1">
        <f t="shared" si="9"/>
        <v>104.95286688343647</v>
      </c>
      <c r="R179" s="1">
        <f t="shared" si="9"/>
        <v>104.69851777141348</v>
      </c>
      <c r="S179" s="1">
        <f t="shared" si="9"/>
        <v>103.99204069315786</v>
      </c>
    </row>
    <row r="180" spans="1:19" ht="18" x14ac:dyDescent="0.35">
      <c r="A180" s="3">
        <v>41943</v>
      </c>
      <c r="B180" s="19">
        <v>3.8425282928498117</v>
      </c>
      <c r="C180" s="19">
        <v>45.751209373930891</v>
      </c>
      <c r="D180" s="19">
        <v>8.7050976052001374</v>
      </c>
      <c r="E180" s="19">
        <v>43.560472254533011</v>
      </c>
      <c r="I180" s="3">
        <v>41943</v>
      </c>
      <c r="J180" s="1">
        <f>(J179*(B180/B179))*(1-Fondo0!$H$4)</f>
        <v>105.16912638695864</v>
      </c>
      <c r="K180" s="1">
        <f>+(K179*(C180/C179))*(1-Fondo0!$I$4)</f>
        <v>463.64641282409735</v>
      </c>
      <c r="L180" s="1">
        <f>(L179*(D180/D179))*(1-Fondo0!$J$5)</f>
        <v>242.96870944029686</v>
      </c>
      <c r="M180" s="1">
        <f>+(M179*(E180/E179))*(1-Fondo0!$K$5)</f>
        <v>463.64679452149892</v>
      </c>
      <c r="N180" s="9"/>
      <c r="O180" s="3">
        <v>41943</v>
      </c>
      <c r="P180" s="1">
        <f t="shared" si="10"/>
        <v>105.16912638695858</v>
      </c>
      <c r="Q180" s="1">
        <f t="shared" si="9"/>
        <v>105.14378077209558</v>
      </c>
      <c r="R180" s="1">
        <f t="shared" si="9"/>
        <v>104.69058120838039</v>
      </c>
      <c r="S180" s="1">
        <f t="shared" si="9"/>
        <v>104.32670378716175</v>
      </c>
    </row>
    <row r="181" spans="1:19" ht="18" x14ac:dyDescent="0.35">
      <c r="A181" s="3">
        <v>41971</v>
      </c>
      <c r="B181" s="19">
        <v>3.8699898630136986</v>
      </c>
      <c r="C181" s="19">
        <v>45.999366164383559</v>
      </c>
      <c r="D181" s="19">
        <v>8.7668066095890413</v>
      </c>
      <c r="E181" s="19">
        <v>43.872824828767122</v>
      </c>
      <c r="I181" s="3">
        <v>41971</v>
      </c>
      <c r="J181" s="1">
        <f>(J180*(B181/B180))*(1-Fondo0!$H$4)</f>
        <v>105.81040921569064</v>
      </c>
      <c r="K181" s="1">
        <f>+(K180*(C181/C180))*(1-Fondo0!$I$4)</f>
        <v>465.85824875962317</v>
      </c>
      <c r="L181" s="1">
        <f>(L180*(D181/D180))*(1-Fondo0!$J$5)</f>
        <v>244.43618810185126</v>
      </c>
      <c r="M181" s="1">
        <f>+(M180*(E181/E180))*(1-Fondo0!$K$5)</f>
        <v>466.706780237131</v>
      </c>
      <c r="N181" s="9"/>
      <c r="O181" s="3">
        <v>41971</v>
      </c>
      <c r="P181" s="1">
        <f t="shared" si="10"/>
        <v>105.81040921569058</v>
      </c>
      <c r="Q181" s="1">
        <f t="shared" si="10"/>
        <v>105.64537161001931</v>
      </c>
      <c r="R181" s="1">
        <f t="shared" si="10"/>
        <v>105.32288976507863</v>
      </c>
      <c r="S181" s="1">
        <f t="shared" si="10"/>
        <v>105.01524132720269</v>
      </c>
    </row>
    <row r="182" spans="1:19" ht="18" x14ac:dyDescent="0.35">
      <c r="A182" s="3">
        <v>42004</v>
      </c>
      <c r="B182" s="19">
        <v>3.7966243559718973</v>
      </c>
      <c r="C182" s="19">
        <v>45.13656794914688</v>
      </c>
      <c r="D182" s="19">
        <v>8.5798940782870527</v>
      </c>
      <c r="E182" s="19">
        <v>43.138232418869187</v>
      </c>
      <c r="I182" s="3">
        <v>42004</v>
      </c>
      <c r="J182" s="1">
        <f>(J181*(B182/B181))*(1-Fondo0!$H$4)</f>
        <v>103.69637392849054</v>
      </c>
      <c r="K182" s="1">
        <f>+(K181*(C182/C181))*(1-Fondo0!$I$4)</f>
        <v>456.82313789042684</v>
      </c>
      <c r="L182" s="1">
        <f>(L181*(D182/D181))*(1-Fondo0!$J$5)</f>
        <v>238.97549867945335</v>
      </c>
      <c r="M182" s="1">
        <f>+(M181*(E182/E181))*(1-Fondo0!$K$5)</f>
        <v>458.6323536125588</v>
      </c>
      <c r="N182" s="9"/>
      <c r="O182" s="3">
        <v>42004</v>
      </c>
      <c r="P182" s="1">
        <f t="shared" si="10"/>
        <v>103.69637392849049</v>
      </c>
      <c r="Q182" s="1">
        <f t="shared" si="10"/>
        <v>103.59642722005641</v>
      </c>
      <c r="R182" s="1">
        <f t="shared" si="10"/>
        <v>102.96998287947092</v>
      </c>
      <c r="S182" s="1">
        <f t="shared" si="10"/>
        <v>103.19838779846799</v>
      </c>
    </row>
    <row r="183" spans="1:19" ht="18" x14ac:dyDescent="0.35">
      <c r="A183" s="3">
        <v>42034</v>
      </c>
      <c r="B183" s="19">
        <v>3.7832683780248528</v>
      </c>
      <c r="C183" s="19">
        <v>44.805001962066704</v>
      </c>
      <c r="D183" s="19">
        <v>8.5123657292347943</v>
      </c>
      <c r="E183" s="19">
        <v>42.789250555918905</v>
      </c>
      <c r="I183" s="3">
        <v>42034</v>
      </c>
      <c r="J183" s="1">
        <f>(J182*(B183/B182))*(1-Fondo0!$H$4)</f>
        <v>103.22394794474204</v>
      </c>
      <c r="K183" s="1">
        <f>+(K182*(C183/C182))*(1-Fondo0!$I$4)</f>
        <v>453.17263460328024</v>
      </c>
      <c r="L183" s="1">
        <f>(L182*(D183/D182))*(1-Fondo0!$J$5)</f>
        <v>236.8476602873381</v>
      </c>
      <c r="M183" s="1">
        <f>+(M182*(E183/E182))*(1-Fondo0!$K$5)</f>
        <v>454.66429712916926</v>
      </c>
      <c r="N183" s="9"/>
      <c r="O183" s="3">
        <v>42034</v>
      </c>
      <c r="P183" s="1">
        <f t="shared" si="10"/>
        <v>103.22394794474198</v>
      </c>
      <c r="Q183" s="1">
        <f t="shared" si="10"/>
        <v>102.76858145933191</v>
      </c>
      <c r="R183" s="1">
        <f t="shared" si="10"/>
        <v>102.0531379141204</v>
      </c>
      <c r="S183" s="1">
        <f t="shared" si="10"/>
        <v>102.30552224165864</v>
      </c>
    </row>
    <row r="184" spans="1:19" ht="18" x14ac:dyDescent="0.35">
      <c r="A184" s="3">
        <v>42062</v>
      </c>
      <c r="B184" s="19">
        <v>3.8330506946688203</v>
      </c>
      <c r="C184" s="19">
        <v>45.118860161550884</v>
      </c>
      <c r="D184" s="19">
        <v>8.5882330210016153</v>
      </c>
      <c r="E184" s="19">
        <v>43.29591460420032</v>
      </c>
      <c r="I184" s="3">
        <v>42062</v>
      </c>
      <c r="J184" s="1">
        <f>(J183*(B184/B183))*(1-Fondo0!$H$4)</f>
        <v>104.47328534865973</v>
      </c>
      <c r="K184" s="1">
        <f>+(K183*(C184/C183))*(1-Fondo0!$I$4)</f>
        <v>456.05047480484842</v>
      </c>
      <c r="L184" s="1">
        <f>(L183*(D184/D183))*(1-Fondo0!$J$5)</f>
        <v>238.70967301882473</v>
      </c>
      <c r="M184" s="1">
        <f>+(M183*(E184/E183))*(1-Fondo0!$K$5)</f>
        <v>459.78724639363855</v>
      </c>
      <c r="N184" s="9"/>
      <c r="O184" s="3">
        <v>42062</v>
      </c>
      <c r="P184" s="1">
        <f t="shared" si="10"/>
        <v>104.47328534865966</v>
      </c>
      <c r="Q184" s="1">
        <f t="shared" si="10"/>
        <v>103.42120593971501</v>
      </c>
      <c r="R184" s="1">
        <f t="shared" si="10"/>
        <v>102.85544367409169</v>
      </c>
      <c r="S184" s="1">
        <f t="shared" si="10"/>
        <v>103.45825405550096</v>
      </c>
    </row>
    <row r="185" spans="1:19" ht="18" x14ac:dyDescent="0.35">
      <c r="A185" s="3">
        <v>42094</v>
      </c>
      <c r="B185" s="19">
        <v>3.81615873425896</v>
      </c>
      <c r="C185" s="19">
        <v>44.709672360348719</v>
      </c>
      <c r="D185" s="19">
        <v>8.494603616402971</v>
      </c>
      <c r="E185" s="19">
        <v>43.03246751695189</v>
      </c>
      <c r="I185" s="3">
        <v>42094</v>
      </c>
      <c r="J185" s="1">
        <f>(J184*(B185/B184))*(1-Fondo0!$H$4)</f>
        <v>103.90453284383142</v>
      </c>
      <c r="K185" s="1">
        <f>+(K184*(C185/C184))*(1-Fondo0!$I$4)</f>
        <v>451.62075951378449</v>
      </c>
      <c r="L185" s="1">
        <f>(L184*(D185/D184))*(1-Fondo0!$J$5)</f>
        <v>235.86130154543167</v>
      </c>
      <c r="M185" s="1">
        <f>+(M184*(E185/E184))*(1-Fondo0!$K$5)</f>
        <v>456.73057109570817</v>
      </c>
      <c r="N185" s="9"/>
      <c r="O185" s="3">
        <v>42094</v>
      </c>
      <c r="P185" s="1">
        <f t="shared" si="10"/>
        <v>103.90453284383135</v>
      </c>
      <c r="Q185" s="1">
        <f t="shared" si="10"/>
        <v>102.41665376253009</v>
      </c>
      <c r="R185" s="1">
        <f t="shared" si="10"/>
        <v>101.62813475133444</v>
      </c>
      <c r="S185" s="1">
        <f t="shared" si="10"/>
        <v>102.77046140353228</v>
      </c>
    </row>
    <row r="186" spans="1:19" ht="18" x14ac:dyDescent="0.35">
      <c r="A186" s="3">
        <v>42124</v>
      </c>
      <c r="B186" s="19">
        <v>3.8393666133674449</v>
      </c>
      <c r="C186" s="19">
        <v>44.995870227054688</v>
      </c>
      <c r="D186" s="19">
        <v>8.541738215542054</v>
      </c>
      <c r="E186" s="19">
        <v>43.267525775503678</v>
      </c>
      <c r="I186" s="3">
        <v>42124</v>
      </c>
      <c r="J186" s="1">
        <f>(J185*(B186/B185))*(1-Fondo0!$H$4)</f>
        <v>104.42753369326374</v>
      </c>
      <c r="K186" s="1">
        <f>+(K185*(C186/C185))*(1-Fondo0!$I$4)</f>
        <v>454.21626506996893</v>
      </c>
      <c r="L186" s="1">
        <f>(L185*(D186/D185))*(1-Fondo0!$J$5)</f>
        <v>236.92298946160852</v>
      </c>
      <c r="M186" s="1">
        <f>+(M185*(E186/E185))*(1-Fondo0!$K$5)</f>
        <v>458.9651641186486</v>
      </c>
      <c r="N186" s="9"/>
      <c r="O186" s="3">
        <v>42124</v>
      </c>
      <c r="P186" s="1">
        <f t="shared" si="10"/>
        <v>104.42753369326367</v>
      </c>
      <c r="Q186" s="1">
        <f t="shared" si="10"/>
        <v>103.00525158113491</v>
      </c>
      <c r="R186" s="1">
        <f t="shared" si="10"/>
        <v>102.08559581808049</v>
      </c>
      <c r="S186" s="1">
        <f t="shared" si="10"/>
        <v>103.27327459483185</v>
      </c>
    </row>
    <row r="187" spans="1:19" ht="18" x14ac:dyDescent="0.35">
      <c r="A187" s="3">
        <v>42153</v>
      </c>
      <c r="B187" s="19">
        <v>3.8319419569347692</v>
      </c>
      <c r="C187" s="19">
        <v>44.954979512349588</v>
      </c>
      <c r="D187" s="19">
        <v>8.5350703926535783</v>
      </c>
      <c r="E187" s="19">
        <v>43.239666402786575</v>
      </c>
      <c r="I187" s="3">
        <v>42153</v>
      </c>
      <c r="J187" s="1">
        <f>(J186*(B187/B186))*(1-Fondo0!$H$4)</f>
        <v>104.11702097819482</v>
      </c>
      <c r="K187" s="1">
        <f>+(K186*(C187/C186))*(1-Fondo0!$I$4)</f>
        <v>453.50851652710367</v>
      </c>
      <c r="L187" s="1">
        <f>(L186*(D187/D186))*(1-Fondo0!$J$5)</f>
        <v>236.49144130774999</v>
      </c>
      <c r="M187" s="1">
        <f>+(M186*(E187/E186))*(1-Fondo0!$K$5)</f>
        <v>458.40972988000038</v>
      </c>
      <c r="N187" s="9"/>
      <c r="O187" s="3">
        <v>42153</v>
      </c>
      <c r="P187" s="1">
        <f t="shared" si="10"/>
        <v>104.11702097819474</v>
      </c>
      <c r="Q187" s="1">
        <f t="shared" si="10"/>
        <v>102.844751347391</v>
      </c>
      <c r="R187" s="1">
        <f t="shared" si="10"/>
        <v>101.89964995224894</v>
      </c>
      <c r="S187" s="1">
        <f t="shared" si="10"/>
        <v>103.14829449365698</v>
      </c>
    </row>
    <row r="188" spans="1:19" ht="18" x14ac:dyDescent="0.35">
      <c r="A188" s="3">
        <v>42185</v>
      </c>
      <c r="B188" s="19">
        <v>3.7715827933312367</v>
      </c>
      <c r="C188" s="19">
        <v>44.34379905630702</v>
      </c>
      <c r="D188" s="19">
        <v>8.4207649889902498</v>
      </c>
      <c r="E188" s="19">
        <v>42.687748977665933</v>
      </c>
      <c r="I188" s="3">
        <v>42185</v>
      </c>
      <c r="J188" s="1">
        <f>(J187*(B188/B187))*(1-Fondo0!$H$4)</f>
        <v>102.3702658711565</v>
      </c>
      <c r="K188" s="1">
        <f>+(K187*(C188/C187))*(1-Fondo0!$I$4)</f>
        <v>447.05211872776374</v>
      </c>
      <c r="L188" s="1">
        <f>(L187*(D188/D187))*(1-Fondo0!$J$5)</f>
        <v>233.08119818256932</v>
      </c>
      <c r="M188" s="1">
        <f>+(M187*(E188/E187))*(1-Fondo0!$K$5)</f>
        <v>452.30207122363862</v>
      </c>
      <c r="N188" s="9"/>
      <c r="O188" s="3">
        <v>42185</v>
      </c>
      <c r="P188" s="1">
        <f t="shared" si="10"/>
        <v>102.37026587115643</v>
      </c>
      <c r="Q188" s="1">
        <f t="shared" si="10"/>
        <v>101.38059664670794</v>
      </c>
      <c r="R188" s="1">
        <f t="shared" si="10"/>
        <v>100.43024125489247</v>
      </c>
      <c r="S188" s="1">
        <f t="shared" si="10"/>
        <v>101.77398995191426</v>
      </c>
    </row>
    <row r="189" spans="1:19" ht="18" x14ac:dyDescent="0.35">
      <c r="A189" s="3">
        <v>42216</v>
      </c>
      <c r="B189" s="19">
        <v>3.7732736842105266</v>
      </c>
      <c r="C189" s="19">
        <v>44.265303790726811</v>
      </c>
      <c r="D189" s="19">
        <v>8.3776046052631585</v>
      </c>
      <c r="E189" s="19">
        <v>42.581958270676687</v>
      </c>
      <c r="I189" s="3">
        <v>42216</v>
      </c>
      <c r="J189" s="1">
        <f>(J188*(B189/B188))*(1-Fondo0!$H$4)</f>
        <v>102.30947741171943</v>
      </c>
      <c r="K189" s="1">
        <f>+(K188*(C189/C188))*(1-Fondo0!$I$4)</f>
        <v>445.97069901614651</v>
      </c>
      <c r="L189" s="1">
        <f>(L188*(D189/D188))*(1-Fondo0!$J$5)</f>
        <v>231.64499885746358</v>
      </c>
      <c r="M189" s="1">
        <f>+(M188*(E189/E188))*(1-Fondo0!$K$5)</f>
        <v>450.9254864863878</v>
      </c>
      <c r="N189" s="9"/>
      <c r="O189" s="3">
        <v>42216</v>
      </c>
      <c r="P189" s="1">
        <f t="shared" si="10"/>
        <v>102.30947741171936</v>
      </c>
      <c r="Q189" s="1">
        <f t="shared" si="10"/>
        <v>101.1353568390961</v>
      </c>
      <c r="R189" s="1">
        <f t="shared" si="10"/>
        <v>99.811410367479979</v>
      </c>
      <c r="S189" s="1">
        <f t="shared" si="10"/>
        <v>101.46424005216717</v>
      </c>
    </row>
    <row r="190" spans="1:19" ht="18" x14ac:dyDescent="0.35">
      <c r="A190" s="3">
        <v>42247</v>
      </c>
      <c r="B190" s="19">
        <v>3.5867479765214707</v>
      </c>
      <c r="C190" s="19">
        <v>41.898293852332408</v>
      </c>
      <c r="D190" s="19">
        <v>7.9591496447327765</v>
      </c>
      <c r="E190" s="19">
        <v>40.431725301204814</v>
      </c>
      <c r="I190" s="3">
        <v>42247</v>
      </c>
      <c r="J190" s="1">
        <f>(J189*(B190/B189))*(1-Fondo0!$H$4)</f>
        <v>97.150669027454242</v>
      </c>
      <c r="K190" s="1">
        <f>+(K189*(C190/C189))*(1-Fondo0!$I$4)</f>
        <v>421.84881341337342</v>
      </c>
      <c r="L190" s="1">
        <f>(L189*(D190/D189))*(1-Fondo0!$J$5)</f>
        <v>219.84526355850767</v>
      </c>
      <c r="M190" s="1">
        <f>+(M189*(E190/E189))*(1-Fondo0!$K$5)</f>
        <v>427.91277918791883</v>
      </c>
      <c r="N190" s="9"/>
      <c r="O190" s="3">
        <v>42247</v>
      </c>
      <c r="P190" s="1">
        <f t="shared" si="10"/>
        <v>97.150669027454171</v>
      </c>
      <c r="Q190" s="1">
        <f t="shared" si="10"/>
        <v>95.665097215649439</v>
      </c>
      <c r="R190" s="1">
        <f t="shared" si="10"/>
        <v>94.727129558653104</v>
      </c>
      <c r="S190" s="1">
        <f t="shared" si="10"/>
        <v>96.286074418247964</v>
      </c>
    </row>
    <row r="191" spans="1:19" ht="18" x14ac:dyDescent="0.35">
      <c r="A191" s="3">
        <v>42277</v>
      </c>
      <c r="B191" s="19">
        <v>3.5283931430344402</v>
      </c>
      <c r="C191" s="19">
        <v>41.351969004033513</v>
      </c>
      <c r="D191" s="19">
        <v>7.8265888613093395</v>
      </c>
      <c r="E191" s="19">
        <v>39.778116165063608</v>
      </c>
      <c r="I191" s="3">
        <v>42277</v>
      </c>
      <c r="J191" s="1">
        <f>(J190*(B191/B190))*(1-Fondo0!$H$4)</f>
        <v>95.470517634631506</v>
      </c>
      <c r="K191" s="1">
        <f>+(K190*(C191/C190))*(1-Fondo0!$I$4)</f>
        <v>416.07756957150758</v>
      </c>
      <c r="L191" s="1">
        <f>(L190*(D191/D190))*(1-Fondo0!$J$5)</f>
        <v>215.95851767339212</v>
      </c>
      <c r="M191" s="1">
        <f>+(M190*(E191/E190))*(1-Fondo0!$K$5)</f>
        <v>420.75668449094155</v>
      </c>
      <c r="N191" s="9"/>
      <c r="O191" s="3">
        <v>42277</v>
      </c>
      <c r="P191" s="1">
        <f t="shared" si="10"/>
        <v>95.470517634631435</v>
      </c>
      <c r="Q191" s="1">
        <f t="shared" si="10"/>
        <v>94.356318843796345</v>
      </c>
      <c r="R191" s="1">
        <f t="shared" si="10"/>
        <v>93.052404913412261</v>
      </c>
      <c r="S191" s="1">
        <f t="shared" si="10"/>
        <v>94.675857803907036</v>
      </c>
    </row>
    <row r="192" spans="1:19" ht="18" x14ac:dyDescent="0.35">
      <c r="A192" s="3">
        <v>42307</v>
      </c>
      <c r="B192" s="19">
        <v>3.6386288713112265</v>
      </c>
      <c r="C192" s="19">
        <v>42.564815637359295</v>
      </c>
      <c r="D192" s="19">
        <v>8.073098265895954</v>
      </c>
      <c r="E192" s="19">
        <v>40.897579677517491</v>
      </c>
      <c r="I192" s="3">
        <v>42307</v>
      </c>
      <c r="J192" s="1">
        <f>(J191*(B192/B191))*(1-Fondo0!$H$4)</f>
        <v>98.350697253431534</v>
      </c>
      <c r="K192" s="1">
        <f>+(K191*(C192/C191))*(1-Fondo0!$I$4)</f>
        <v>428.00267541431043</v>
      </c>
      <c r="L192" s="1">
        <f>(L191*(D192/D191))*(1-Fondo0!$J$5)</f>
        <v>222.52839227050154</v>
      </c>
      <c r="M192" s="1">
        <f>+(M191*(E192/E191))*(1-Fondo0!$K$5)</f>
        <v>432.35277400018134</v>
      </c>
      <c r="N192" s="9"/>
      <c r="O192" s="3">
        <v>42307</v>
      </c>
      <c r="P192" s="1">
        <f t="shared" si="10"/>
        <v>98.350697253431463</v>
      </c>
      <c r="Q192" s="1">
        <f t="shared" si="10"/>
        <v>97.060644122153235</v>
      </c>
      <c r="R192" s="1">
        <f t="shared" si="10"/>
        <v>95.883238528250928</v>
      </c>
      <c r="S192" s="1">
        <f t="shared" si="10"/>
        <v>97.285132384503271</v>
      </c>
    </row>
    <row r="193" spans="1:19" ht="18" x14ac:dyDescent="0.35">
      <c r="A193" s="3">
        <v>42338</v>
      </c>
      <c r="B193" s="19">
        <v>3.6308026954976302</v>
      </c>
      <c r="C193" s="19">
        <v>42.379711700236967</v>
      </c>
      <c r="D193" s="19">
        <v>8.0280909656398105</v>
      </c>
      <c r="E193" s="19">
        <v>40.845818453791473</v>
      </c>
      <c r="I193" s="3">
        <v>42338</v>
      </c>
      <c r="J193" s="1">
        <f>(J192*(B193/B192))*(1-Fondo0!$H$4)</f>
        <v>98.036930530435754</v>
      </c>
      <c r="K193" s="1">
        <f>+(K192*(C193/C192))*(1-Fondo0!$I$4)</f>
        <v>425.86440490968414</v>
      </c>
      <c r="L193" s="1">
        <f>(L192*(D193/D192))*(1-Fondo0!$J$5)</f>
        <v>221.05729449099843</v>
      </c>
      <c r="M193" s="1">
        <f>+(M192*(E193/E192))*(1-Fondo0!$K$5)</f>
        <v>431.56088532191035</v>
      </c>
      <c r="N193" s="9"/>
      <c r="O193" s="3">
        <v>42338</v>
      </c>
      <c r="P193" s="1">
        <f t="shared" si="10"/>
        <v>98.036930530435683</v>
      </c>
      <c r="Q193" s="1">
        <f t="shared" si="10"/>
        <v>96.575736142815188</v>
      </c>
      <c r="R193" s="1">
        <f t="shared" si="10"/>
        <v>95.249370562679076</v>
      </c>
      <c r="S193" s="1">
        <f t="shared" si="10"/>
        <v>97.106946885225426</v>
      </c>
    </row>
    <row r="194" spans="1:19" ht="18" x14ac:dyDescent="0.35">
      <c r="A194" s="3">
        <v>42369</v>
      </c>
      <c r="B194" s="19">
        <v>3.5587348080867272</v>
      </c>
      <c r="C194" s="19">
        <v>41.393448315265168</v>
      </c>
      <c r="D194" s="19">
        <v>7.834356431292119</v>
      </c>
      <c r="E194" s="19">
        <v>39.88888719601524</v>
      </c>
      <c r="I194" s="3">
        <v>42369</v>
      </c>
      <c r="J194" s="1">
        <f>(J193*(B194/B193))*(1-Fondo0!$H$4)</f>
        <v>95.990898424506454</v>
      </c>
      <c r="K194" s="1">
        <f>+(K193*(C194/C193))*(1-Fondo0!$I$4)</f>
        <v>415.68329112275677</v>
      </c>
      <c r="L194" s="1">
        <f>(L193*(D194/D193))*(1-Fondo0!$J$5)</f>
        <v>215.49801098158494</v>
      </c>
      <c r="M194" s="1">
        <f>+(M193*(E194/E193))*(1-Fondo0!$K$5)</f>
        <v>421.21150340796282</v>
      </c>
      <c r="N194" s="9"/>
      <c r="O194" s="3">
        <v>42369</v>
      </c>
      <c r="P194" s="1">
        <f t="shared" si="10"/>
        <v>95.990898424506383</v>
      </c>
      <c r="Q194" s="1">
        <f t="shared" si="10"/>
        <v>94.266906037761444</v>
      </c>
      <c r="R194" s="1">
        <f t="shared" si="10"/>
        <v>92.853981366089243</v>
      </c>
      <c r="S194" s="1">
        <f t="shared" si="10"/>
        <v>94.778198117683701</v>
      </c>
    </row>
    <row r="195" spans="1:19" ht="18" x14ac:dyDescent="0.35">
      <c r="A195" s="3">
        <v>42398</v>
      </c>
      <c r="B195" s="19">
        <v>3.450752664938058</v>
      </c>
      <c r="C195" s="19">
        <v>40.07231431864016</v>
      </c>
      <c r="D195" s="19">
        <v>7.5531915874387776</v>
      </c>
      <c r="E195" s="19">
        <v>38.542167156439064</v>
      </c>
      <c r="I195" s="3">
        <v>42398</v>
      </c>
      <c r="J195" s="1">
        <f>(J194*(B195/B194))*(1-Fondo0!$H$4)</f>
        <v>92.981304829367616</v>
      </c>
      <c r="K195" s="1">
        <f>+(K194*(C195/C194))*(1-Fondo0!$I$4)</f>
        <v>402.15456483881974</v>
      </c>
      <c r="L195" s="1">
        <f>(L194*(D195/D194))*(1-Fondo0!$J$5)</f>
        <v>207.54764726525369</v>
      </c>
      <c r="M195" s="1">
        <f>+(M194*(E195/E194))*(1-Fondo0!$K$5)</f>
        <v>406.76002308953258</v>
      </c>
      <c r="N195" s="9"/>
      <c r="O195" s="3">
        <v>42398</v>
      </c>
      <c r="P195" s="1">
        <f t="shared" si="10"/>
        <v>92.981304829367559</v>
      </c>
      <c r="Q195" s="1">
        <f t="shared" si="10"/>
        <v>91.198918469692771</v>
      </c>
      <c r="R195" s="1">
        <f t="shared" si="10"/>
        <v>89.428321328637949</v>
      </c>
      <c r="S195" s="1">
        <f t="shared" si="10"/>
        <v>91.52642257586669</v>
      </c>
    </row>
    <row r="196" spans="1:19" ht="18" x14ac:dyDescent="0.35">
      <c r="A196" s="3">
        <v>42429</v>
      </c>
      <c r="B196" s="19">
        <v>3.4536962574425853</v>
      </c>
      <c r="C196" s="19">
        <v>40.043302154805779</v>
      </c>
      <c r="D196" s="19">
        <v>7.556741876949248</v>
      </c>
      <c r="E196" s="19">
        <v>38.40661769208959</v>
      </c>
      <c r="I196" s="3">
        <v>42429</v>
      </c>
      <c r="J196" s="1">
        <f>(J195*(B196/B195))*(1-Fondo0!$H$4)</f>
        <v>92.963682443431395</v>
      </c>
      <c r="K196" s="1">
        <f>+(K195*(C196/C195))*(1-Fondo0!$I$4)</f>
        <v>401.60219564359068</v>
      </c>
      <c r="L196" s="1">
        <f>(L195*(D196/D195))*(1-Fondo0!$J$5)</f>
        <v>207.428905527355</v>
      </c>
      <c r="M196" s="1">
        <f>+(M195*(E196/E195))*(1-Fondo0!$K$5)</f>
        <v>405.09979660429792</v>
      </c>
      <c r="N196" s="9"/>
      <c r="O196" s="3">
        <v>42429</v>
      </c>
      <c r="P196" s="1">
        <f t="shared" si="10"/>
        <v>92.963682443431338</v>
      </c>
      <c r="Q196" s="1">
        <f t="shared" si="10"/>
        <v>91.073654509998434</v>
      </c>
      <c r="R196" s="1">
        <f t="shared" si="10"/>
        <v>89.377157779294734</v>
      </c>
      <c r="S196" s="1">
        <f t="shared" si="10"/>
        <v>91.152849505177329</v>
      </c>
    </row>
    <row r="197" spans="1:19" ht="18" x14ac:dyDescent="0.35">
      <c r="A197" s="3">
        <v>42460</v>
      </c>
      <c r="B197" s="19">
        <v>3.6755152043269228</v>
      </c>
      <c r="C197" s="19">
        <v>42.716176923076929</v>
      </c>
      <c r="D197" s="19">
        <v>8.1360648137019229</v>
      </c>
      <c r="E197" s="19">
        <v>40.882947205528851</v>
      </c>
      <c r="I197" s="3">
        <v>42460</v>
      </c>
      <c r="J197" s="1">
        <f>(J196*(B197/B196))*(1-Fondo0!$H$4)</f>
        <v>98.83136105200586</v>
      </c>
      <c r="K197" s="1">
        <f>+(K196*(C197/C196))*(1-Fondo0!$I$4)</f>
        <v>428.1305193998117</v>
      </c>
      <c r="L197" s="1">
        <f>(L196*(D197/D196))*(1-Fondo0!$J$5)</f>
        <v>223.09840313186336</v>
      </c>
      <c r="M197" s="1">
        <f>+(M196*(E197/E196))*(1-Fondo0!$K$5)</f>
        <v>430.97491119560976</v>
      </c>
      <c r="N197" s="9"/>
      <c r="O197" s="3">
        <v>42460</v>
      </c>
      <c r="P197" s="1">
        <f t="shared" si="10"/>
        <v>98.831361052005803</v>
      </c>
      <c r="Q197" s="1">
        <f t="shared" si="10"/>
        <v>97.089636042747856</v>
      </c>
      <c r="R197" s="1">
        <f t="shared" si="10"/>
        <v>96.128845332964701</v>
      </c>
      <c r="S197" s="1">
        <f t="shared" si="10"/>
        <v>96.975094902587244</v>
      </c>
    </row>
    <row r="198" spans="1:19" ht="18" x14ac:dyDescent="0.35">
      <c r="A198" s="3">
        <v>42489</v>
      </c>
      <c r="B198" s="19">
        <v>3.8099306963958459</v>
      </c>
      <c r="C198" s="19">
        <v>44.356586499694565</v>
      </c>
      <c r="D198" s="19">
        <v>8.4522094990836898</v>
      </c>
      <c r="E198" s="19">
        <v>42.412291569945019</v>
      </c>
      <c r="I198" s="3">
        <v>42489</v>
      </c>
      <c r="J198" s="1">
        <f>(J197*(B198/B197))*(1-Fondo0!$H$4)</f>
        <v>102.33896079830929</v>
      </c>
      <c r="K198" s="1">
        <f>+(K197*(C198/C197))*(1-Fondo0!$I$4)</f>
        <v>444.28284594900697</v>
      </c>
      <c r="L198" s="1">
        <f>(L197*(D198/D197))*(1-Fondo0!$J$5)</f>
        <v>231.52595770852037</v>
      </c>
      <c r="M198" s="1">
        <f>+(M197*(E198/E197))*(1-Fondo0!$K$5)</f>
        <v>446.84341392392298</v>
      </c>
      <c r="N198" s="9"/>
      <c r="O198" s="3">
        <v>42489</v>
      </c>
      <c r="P198" s="1">
        <f t="shared" si="10"/>
        <v>102.33896079830923</v>
      </c>
      <c r="Q198" s="1">
        <f t="shared" si="10"/>
        <v>100.75259262921929</v>
      </c>
      <c r="R198" s="1">
        <f t="shared" si="10"/>
        <v>99.76011780763028</v>
      </c>
      <c r="S198" s="1">
        <f t="shared" si="10"/>
        <v>100.54571935905749</v>
      </c>
    </row>
    <row r="199" spans="1:19" ht="18" x14ac:dyDescent="0.35">
      <c r="A199" s="3">
        <v>42521</v>
      </c>
      <c r="B199" s="19">
        <v>3.7801261707172498</v>
      </c>
      <c r="C199" s="19">
        <v>44.003762033195017</v>
      </c>
      <c r="D199" s="19">
        <v>8.3726755483106103</v>
      </c>
      <c r="E199" s="19">
        <v>41.832192620035563</v>
      </c>
      <c r="I199" s="3">
        <v>42521</v>
      </c>
      <c r="J199" s="1">
        <f>(J198*(B199/B198))*(1-Fondo0!$H$4)</f>
        <v>101.43260906423926</v>
      </c>
      <c r="K199" s="1">
        <f>+(K198*(C199/C198))*(1-Fondo0!$I$4)</f>
        <v>440.46241143683824</v>
      </c>
      <c r="L199" s="1">
        <f>(L198*(D199/D198))*(1-Fondo0!$J$5)</f>
        <v>229.10843169490963</v>
      </c>
      <c r="M199" s="1">
        <f>+(M198*(E199/E198))*(1-Fondo0!$K$5)</f>
        <v>440.48191427992901</v>
      </c>
      <c r="N199" s="9"/>
      <c r="O199" s="3">
        <v>42521</v>
      </c>
      <c r="P199" s="1">
        <f t="shared" si="10"/>
        <v>101.4326090642392</v>
      </c>
      <c r="Q199" s="1">
        <f t="shared" si="10"/>
        <v>99.886210580979409</v>
      </c>
      <c r="R199" s="1">
        <f t="shared" si="10"/>
        <v>98.71845197323411</v>
      </c>
      <c r="S199" s="1">
        <f t="shared" si="10"/>
        <v>99.114297214349179</v>
      </c>
    </row>
    <row r="200" spans="1:19" ht="18" x14ac:dyDescent="0.35">
      <c r="A200" s="3">
        <v>42551</v>
      </c>
      <c r="B200" s="19">
        <v>3.8297770959902797</v>
      </c>
      <c r="C200" s="19">
        <v>44.585270413122721</v>
      </c>
      <c r="D200" s="19">
        <v>8.4553901275820174</v>
      </c>
      <c r="E200" s="19">
        <v>42.310095504252736</v>
      </c>
      <c r="I200" s="3">
        <v>42551</v>
      </c>
      <c r="J200" s="1">
        <f>(J199*(B200/B199))*(1-Fondo0!$H$4)</f>
        <v>102.65785192359243</v>
      </c>
      <c r="K200" s="1">
        <f>+(K199*(C200/C199))*(1-Fondo0!$I$4)</f>
        <v>445.99302481693115</v>
      </c>
      <c r="L200" s="1">
        <f>(L199*(D200/D199))*(1-Fondo0!$J$5)</f>
        <v>231.13080668728762</v>
      </c>
      <c r="M200" s="1">
        <f>+(M199*(E200/E199))*(1-Fondo0!$K$5)</f>
        <v>445.26164714519047</v>
      </c>
      <c r="N200" s="9"/>
      <c r="O200" s="3">
        <v>42551</v>
      </c>
      <c r="P200" s="1">
        <f t="shared" si="10"/>
        <v>102.65785192359237</v>
      </c>
      <c r="Q200" s="1">
        <f t="shared" si="10"/>
        <v>101.14041979016902</v>
      </c>
      <c r="R200" s="1">
        <f t="shared" si="10"/>
        <v>99.589854771812881</v>
      </c>
      <c r="S200" s="1">
        <f t="shared" si="10"/>
        <v>100.18980076728656</v>
      </c>
    </row>
    <row r="201" spans="1:19" ht="18" x14ac:dyDescent="0.35">
      <c r="A201" s="3">
        <v>42578</v>
      </c>
      <c r="B201" s="19">
        <v>3.929744226190476</v>
      </c>
      <c r="C201" s="19">
        <v>45.441223005952381</v>
      </c>
      <c r="D201" s="19">
        <v>8.6126375892857148</v>
      </c>
      <c r="E201" s="19">
        <v>43.00857931547619</v>
      </c>
      <c r="I201" s="3">
        <v>42578</v>
      </c>
      <c r="J201" s="1">
        <f>(J200*(B201/B200))*(1-Fondo0!$H$4)</f>
        <v>105.22776196602024</v>
      </c>
      <c r="K201" s="1">
        <f>+(K200*(C201/C200))*(1-Fondo0!$I$4)</f>
        <v>454.25978372712581</v>
      </c>
      <c r="L201" s="1">
        <f>(L200*(D201/D200))*(1-Fondo0!$J$5)</f>
        <v>235.18397782477547</v>
      </c>
      <c r="M201" s="1">
        <f>+(M200*(E201/E200))*(1-Fondo0!$K$5)</f>
        <v>452.35584870364801</v>
      </c>
      <c r="N201" s="9"/>
      <c r="O201" s="3">
        <v>42578</v>
      </c>
      <c r="P201" s="1">
        <f t="shared" si="10"/>
        <v>105.22776196602018</v>
      </c>
      <c r="Q201" s="1">
        <f t="shared" si="10"/>
        <v>103.0151205589185</v>
      </c>
      <c r="R201" s="1">
        <f t="shared" si="10"/>
        <v>101.3362888830123</v>
      </c>
      <c r="S201" s="1">
        <f t="shared" si="10"/>
        <v>101.78609060114478</v>
      </c>
    </row>
    <row r="202" spans="1:19" ht="18" x14ac:dyDescent="0.35">
      <c r="A202" s="3">
        <v>42613</v>
      </c>
      <c r="B202" s="19">
        <v>3.9597883652430048</v>
      </c>
      <c r="C202" s="19">
        <v>45.781818468335793</v>
      </c>
      <c r="D202" s="19">
        <v>8.6709320765832114</v>
      </c>
      <c r="E202" s="19">
        <v>43.307191546391749</v>
      </c>
      <c r="I202" s="3">
        <v>42613</v>
      </c>
      <c r="J202" s="1">
        <f>(J201*(B202/B201))*(1-Fondo0!$H$4)</f>
        <v>105.92181125659963</v>
      </c>
      <c r="K202" s="1">
        <f>+(K201*(C202/C201))*(1-Fondo0!$I$4)</f>
        <v>457.36711373320406</v>
      </c>
      <c r="L202" s="1">
        <f>(L201*(D202/D201))*(1-Fondo0!$J$5)</f>
        <v>236.52917500099903</v>
      </c>
      <c r="M202" s="1">
        <f>+(M201*(E202/E201))*(1-Fondo0!$K$5)</f>
        <v>455.23847916954708</v>
      </c>
      <c r="N202" s="9"/>
      <c r="O202" s="3">
        <v>42613</v>
      </c>
      <c r="P202" s="1">
        <f t="shared" si="10"/>
        <v>105.92181125659955</v>
      </c>
      <c r="Q202" s="1">
        <f t="shared" si="10"/>
        <v>103.71978777063184</v>
      </c>
      <c r="R202" s="1">
        <f t="shared" si="10"/>
        <v>101.91590868073496</v>
      </c>
      <c r="S202" s="1">
        <f t="shared" si="10"/>
        <v>102.43472084791284</v>
      </c>
    </row>
    <row r="203" spans="1:19" ht="18" x14ac:dyDescent="0.35">
      <c r="A203" s="3">
        <v>42643</v>
      </c>
      <c r="B203" s="19">
        <v>3.9702449015574488</v>
      </c>
      <c r="C203" s="19">
        <v>45.829972729944167</v>
      </c>
      <c r="D203" s="19">
        <v>8.7064127240670004</v>
      </c>
      <c r="E203" s="19">
        <v>43.456100764031738</v>
      </c>
      <c r="I203" s="3">
        <v>42643</v>
      </c>
      <c r="J203" s="1">
        <f>(J202*(B203/B202))*(1-Fondo0!$H$4)</f>
        <v>106.09089034852072</v>
      </c>
      <c r="K203" s="1">
        <f>+(K202*(C203/C202))*(1-Fondo0!$I$4)</f>
        <v>457.55058058531489</v>
      </c>
      <c r="L203" s="1">
        <f>(L202*(D203/D202))*(1-Fondo0!$J$5)</f>
        <v>237.24963764308174</v>
      </c>
      <c r="M203" s="1">
        <f>+(M202*(E203/E202))*(1-Fondo0!$K$5)</f>
        <v>456.54493428380732</v>
      </c>
      <c r="N203" s="9"/>
      <c r="O203" s="3">
        <v>42643</v>
      </c>
      <c r="P203" s="1">
        <f t="shared" si="10"/>
        <v>106.09089034852065</v>
      </c>
      <c r="Q203" s="1">
        <f t="shared" si="10"/>
        <v>103.76139361065073</v>
      </c>
      <c r="R203" s="1">
        <f t="shared" si="10"/>
        <v>102.22634228723645</v>
      </c>
      <c r="S203" s="1">
        <f t="shared" si="10"/>
        <v>102.72869064847475</v>
      </c>
    </row>
    <row r="204" spans="1:19" ht="18" x14ac:dyDescent="0.35">
      <c r="A204" s="3">
        <v>42674</v>
      </c>
      <c r="B204" s="19">
        <v>4.0020820208023773</v>
      </c>
      <c r="C204" s="19">
        <v>46.247088410104013</v>
      </c>
      <c r="D204" s="19">
        <v>8.7867120356612176</v>
      </c>
      <c r="E204" s="19">
        <v>43.850052600297175</v>
      </c>
      <c r="I204" s="3">
        <v>42674</v>
      </c>
      <c r="J204" s="1">
        <f>(J203*(B204/B203))*(1-Fondo0!$H$4)</f>
        <v>106.83022833301267</v>
      </c>
      <c r="K204" s="1">
        <f>+(K203*(C204/C203))*(1-Fondo0!$I$4)</f>
        <v>461.41480442574471</v>
      </c>
      <c r="L204" s="1">
        <f>(L203*(D204/D203))*(1-Fondo0!$J$5)</f>
        <v>239.18837851032589</v>
      </c>
      <c r="M204" s="1">
        <f>+(M203*(E204/E203))*(1-Fondo0!$K$5)</f>
        <v>460.42269409012147</v>
      </c>
      <c r="N204" s="9"/>
      <c r="O204" s="3">
        <v>42674</v>
      </c>
      <c r="P204" s="1">
        <f t="shared" si="10"/>
        <v>106.83022833301261</v>
      </c>
      <c r="Q204" s="1">
        <f t="shared" si="10"/>
        <v>104.63770601832722</v>
      </c>
      <c r="R204" s="1">
        <f t="shared" si="10"/>
        <v>103.06170873698132</v>
      </c>
      <c r="S204" s="1">
        <f t="shared" si="10"/>
        <v>103.60123825033753</v>
      </c>
    </row>
    <row r="205" spans="1:19" ht="18" x14ac:dyDescent="0.35">
      <c r="A205" s="3">
        <v>42704</v>
      </c>
      <c r="B205" s="19">
        <v>3.9231631409317318</v>
      </c>
      <c r="C205" s="19">
        <v>45.399118722531497</v>
      </c>
      <c r="D205" s="19">
        <v>8.5978895985936123</v>
      </c>
      <c r="E205" s="19">
        <v>43.336035628479344</v>
      </c>
      <c r="I205" s="3">
        <v>42704</v>
      </c>
      <c r="J205" s="1">
        <f>(J204*(B205/B204))*(1-Fondo0!$H$4)</f>
        <v>104.61450728040471</v>
      </c>
      <c r="K205" s="1">
        <f>+(K204*(C205/C204))*(1-Fondo0!$I$4)</f>
        <v>452.66005103400528</v>
      </c>
      <c r="L205" s="1">
        <f>(L204*(D205/D204))*(1-Fondo0!$J$5)</f>
        <v>233.80452892420161</v>
      </c>
      <c r="M205" s="1">
        <f>+(M204*(E205/E204))*(1-Fondo0!$K$5)</f>
        <v>454.76770157911955</v>
      </c>
      <c r="N205" s="9"/>
      <c r="O205" s="3">
        <v>42704</v>
      </c>
      <c r="P205" s="1">
        <f t="shared" si="10"/>
        <v>104.61450728040465</v>
      </c>
      <c r="Q205" s="1">
        <f t="shared" si="10"/>
        <v>102.65233991632734</v>
      </c>
      <c r="R205" s="1">
        <f t="shared" si="10"/>
        <v>100.74191067076839</v>
      </c>
      <c r="S205" s="1">
        <f t="shared" si="10"/>
        <v>102.32878962007625</v>
      </c>
    </row>
    <row r="206" spans="1:19" ht="18" x14ac:dyDescent="0.35">
      <c r="A206" s="3">
        <v>42734</v>
      </c>
      <c r="B206" s="19">
        <v>3.9991184226190479</v>
      </c>
      <c r="C206" s="19">
        <v>46.391664761904757</v>
      </c>
      <c r="D206" s="19">
        <v>8.753189196428572</v>
      </c>
      <c r="E206" s="19">
        <v>44.126025773809531</v>
      </c>
      <c r="I206" s="3">
        <v>42734</v>
      </c>
      <c r="J206" s="1">
        <f>(J205*(B206/B205))*(1-Fondo0!$H$4)</f>
        <v>106.52883670986314</v>
      </c>
      <c r="K206" s="1">
        <f>+(K205*(C206/C205))*(1-Fondo0!$I$4)</f>
        <v>462.25574756786671</v>
      </c>
      <c r="L206" s="1">
        <f>(L205*(D206/D205))*(1-Fondo0!$J$5)</f>
        <v>237.77968368074349</v>
      </c>
      <c r="M206" s="1">
        <f>+(M205*(E206/E205))*(1-Fondo0!$K$5)</f>
        <v>462.79544675396392</v>
      </c>
      <c r="N206" s="9"/>
      <c r="O206" s="3">
        <v>42734</v>
      </c>
      <c r="P206" s="1">
        <f t="shared" si="10"/>
        <v>106.52883670986309</v>
      </c>
      <c r="Q206" s="1">
        <f t="shared" si="10"/>
        <v>104.82841156231818</v>
      </c>
      <c r="R206" s="1">
        <f t="shared" si="10"/>
        <v>102.45472901192144</v>
      </c>
      <c r="S206" s="1">
        <f t="shared" si="10"/>
        <v>104.13513920090135</v>
      </c>
    </row>
    <row r="207" spans="1:19" ht="18" x14ac:dyDescent="0.35">
      <c r="A207" s="3">
        <v>42766</v>
      </c>
      <c r="B207" s="19">
        <v>4.1080526620018256</v>
      </c>
      <c r="C207" s="19">
        <v>47.474238880438094</v>
      </c>
      <c r="D207" s="19">
        <v>8.9763327045938546</v>
      </c>
      <c r="E207" s="19">
        <v>45.088121508974751</v>
      </c>
      <c r="I207" s="3">
        <v>42766</v>
      </c>
      <c r="J207" s="1">
        <f>(J206*(B207/B206))*(1-Fondo0!$H$4)</f>
        <v>109.31664545426119</v>
      </c>
      <c r="K207" s="1">
        <f>+(K206*(C207/C206))*(1-Fondo0!$I$4)</f>
        <v>472.73525299402115</v>
      </c>
      <c r="L207" s="1">
        <f>(L206*(D207/D206))*(1-Fondo0!$J$5)</f>
        <v>243.58735779780926</v>
      </c>
      <c r="M207" s="1">
        <f>+(M206*(E207/E206))*(1-Fondo0!$K$5)</f>
        <v>472.61797493661305</v>
      </c>
      <c r="N207" s="9"/>
      <c r="O207" s="3">
        <v>42766</v>
      </c>
      <c r="P207" s="1">
        <f t="shared" si="10"/>
        <v>109.31664545426115</v>
      </c>
      <c r="Q207" s="1">
        <f t="shared" si="10"/>
        <v>107.20490966658713</v>
      </c>
      <c r="R207" s="1">
        <f t="shared" si="10"/>
        <v>104.95714498221281</v>
      </c>
      <c r="S207" s="1">
        <f t="shared" si="10"/>
        <v>106.34533886206772</v>
      </c>
    </row>
    <row r="208" spans="1:19" ht="18" x14ac:dyDescent="0.35">
      <c r="A208" s="3">
        <v>42794</v>
      </c>
      <c r="B208" s="19">
        <v>4.1822016549187859</v>
      </c>
      <c r="C208" s="19">
        <v>48.095224486668712</v>
      </c>
      <c r="D208" s="19">
        <v>9.0899140361630408</v>
      </c>
      <c r="E208" s="19">
        <v>45.617545632853208</v>
      </c>
      <c r="I208" s="3">
        <v>42794</v>
      </c>
      <c r="J208" s="1">
        <f>(J207*(B208/B207))*(1-Fondo0!$H$4)</f>
        <v>111.17384792894094</v>
      </c>
      <c r="K208" s="1">
        <f>+(K207*(C208/C207))*(1-Fondo0!$I$4)</f>
        <v>478.60755751045798</v>
      </c>
      <c r="L208" s="1">
        <f>(L207*(D208/D207))*(1-Fondo0!$J$5)</f>
        <v>246.41262411811397</v>
      </c>
      <c r="M208" s="1">
        <f>+(M207*(E208/E207))*(1-Fondo0!$K$5)</f>
        <v>477.89648736641402</v>
      </c>
      <c r="N208" s="9"/>
      <c r="O208" s="3">
        <v>42794</v>
      </c>
      <c r="P208" s="1">
        <f t="shared" si="10"/>
        <v>111.17384792894089</v>
      </c>
      <c r="Q208" s="1">
        <f t="shared" si="10"/>
        <v>108.5366061525847</v>
      </c>
      <c r="R208" s="1">
        <f t="shared" si="10"/>
        <v>106.174498335336</v>
      </c>
      <c r="S208" s="1">
        <f t="shared" si="10"/>
        <v>107.53307445995755</v>
      </c>
    </row>
    <row r="209" spans="1:19" ht="18" x14ac:dyDescent="0.35">
      <c r="A209" s="3">
        <v>42825</v>
      </c>
      <c r="B209" s="19">
        <v>4.2557689750692518</v>
      </c>
      <c r="C209" s="19">
        <v>49.058586888273311</v>
      </c>
      <c r="D209" s="19">
        <v>9.2568326562019081</v>
      </c>
      <c r="E209" s="19">
        <v>46.393208618036311</v>
      </c>
      <c r="I209" s="3">
        <v>42825</v>
      </c>
      <c r="J209" s="1">
        <f>(J208*(B209/B208))*(1-Fondo0!$H$4)</f>
        <v>113.01161634027136</v>
      </c>
      <c r="K209" s="1">
        <f>+(K208*(C209/C208))*(1-Fondo0!$I$4)</f>
        <v>487.87689046394848</v>
      </c>
      <c r="L209" s="1">
        <f>(L208*(D209/D208))*(1-Fondo0!$J$5)</f>
        <v>250.67612022088502</v>
      </c>
      <c r="M209" s="1">
        <f>+(M208*(E209/E208))*(1-Fondo0!$K$5)</f>
        <v>485.74704044967132</v>
      </c>
      <c r="N209" s="9"/>
      <c r="O209" s="3">
        <v>42825</v>
      </c>
      <c r="P209" s="1">
        <f t="shared" si="10"/>
        <v>113.0116163402713</v>
      </c>
      <c r="Q209" s="1">
        <f t="shared" si="10"/>
        <v>110.63866644035646</v>
      </c>
      <c r="R209" s="1">
        <f t="shared" si="10"/>
        <v>108.01155746120853</v>
      </c>
      <c r="S209" s="1">
        <f t="shared" si="10"/>
        <v>109.2995534602656</v>
      </c>
    </row>
    <row r="210" spans="1:19" ht="18" x14ac:dyDescent="0.35">
      <c r="A210" s="3">
        <v>42853</v>
      </c>
      <c r="B210" s="19">
        <v>4.3056869377695621</v>
      </c>
      <c r="C210" s="19">
        <v>49.622801971657424</v>
      </c>
      <c r="D210" s="19">
        <v>9.3620226124460881</v>
      </c>
      <c r="E210" s="19">
        <v>46.854785428219344</v>
      </c>
      <c r="I210" s="3">
        <v>42853</v>
      </c>
      <c r="J210" s="1">
        <f>(J209*(B210/B209))*(1-Fondo0!$H$4)</f>
        <v>114.21808274989451</v>
      </c>
      <c r="K210" s="1">
        <f>+(K209*(C210/C209))*(1-Fondo0!$I$4)</f>
        <v>493.16711863778539</v>
      </c>
      <c r="L210" s="1">
        <f>(L209*(D210/D209))*(1-Fondo0!$J$5)</f>
        <v>253.26058843883567</v>
      </c>
      <c r="M210" s="1">
        <f>+(M209*(E210/E209))*(1-Fondo0!$K$5)</f>
        <v>490.30185535070291</v>
      </c>
      <c r="N210" s="9"/>
      <c r="O210" s="3">
        <v>42853</v>
      </c>
      <c r="P210" s="1">
        <f t="shared" si="10"/>
        <v>114.21808274989445</v>
      </c>
      <c r="Q210" s="1">
        <f t="shared" si="10"/>
        <v>111.83836210489577</v>
      </c>
      <c r="R210" s="1">
        <f t="shared" si="10"/>
        <v>109.12515550630299</v>
      </c>
      <c r="S210" s="1">
        <f t="shared" si="10"/>
        <v>110.32444747571044</v>
      </c>
    </row>
    <row r="211" spans="1:19" ht="18" x14ac:dyDescent="0.35">
      <c r="A211" s="3">
        <v>42886</v>
      </c>
      <c r="B211" s="19">
        <v>4.370725519559902</v>
      </c>
      <c r="C211" s="19">
        <v>50.100221332518345</v>
      </c>
      <c r="D211" s="19">
        <v>9.4700323960880191</v>
      </c>
      <c r="E211" s="19">
        <v>47.466424022004894</v>
      </c>
      <c r="I211" s="3">
        <v>42886</v>
      </c>
      <c r="J211" s="1">
        <f>(J210*(B211/B210))*(1-Fondo0!$H$4)</f>
        <v>115.82260385549277</v>
      </c>
      <c r="K211" s="1">
        <f>+(K210*(C211/C210))*(1-Fondo0!$I$4)</f>
        <v>497.58822070563093</v>
      </c>
      <c r="L211" s="1">
        <f>(L210*(D211/D210))*(1-Fondo0!$J$5)</f>
        <v>255.91560260244651</v>
      </c>
      <c r="M211" s="1">
        <f>+(M210*(E211/E210))*(1-Fondo0!$K$5)</f>
        <v>496.42075167652115</v>
      </c>
      <c r="N211" s="9"/>
      <c r="O211" s="3">
        <v>42886</v>
      </c>
      <c r="P211" s="1">
        <f t="shared" si="10"/>
        <v>115.82260385549272</v>
      </c>
      <c r="Q211" s="1">
        <f t="shared" si="10"/>
        <v>112.84096101159531</v>
      </c>
      <c r="R211" s="1">
        <f t="shared" si="10"/>
        <v>110.26915045341036</v>
      </c>
      <c r="S211" s="1">
        <f t="shared" si="10"/>
        <v>111.70128064274832</v>
      </c>
    </row>
    <row r="212" spans="1:19" ht="18" x14ac:dyDescent="0.35">
      <c r="A212" s="3">
        <v>42914</v>
      </c>
      <c r="B212" s="19">
        <v>4.4074171428571436</v>
      </c>
      <c r="C212" s="19">
        <v>50.594817357910905</v>
      </c>
      <c r="D212" s="19">
        <v>9.574086850998464</v>
      </c>
      <c r="E212" s="19">
        <v>47.940758648233491</v>
      </c>
      <c r="I212" s="3">
        <v>42914</v>
      </c>
      <c r="J212" s="1">
        <f>(J211*(B212/B211))*(1-Fondo0!$H$4)</f>
        <v>116.67325687976286</v>
      </c>
      <c r="K212" s="1">
        <f>+(K211*(C212/C211))*(1-Fondo0!$I$4)</f>
        <v>502.17385226149611</v>
      </c>
      <c r="L212" s="1">
        <f>(L211*(D212/D211))*(1-Fondo0!$J$5)</f>
        <v>258.45803428522902</v>
      </c>
      <c r="M212" s="1">
        <f>+(M211*(E212/E211))*(1-Fondo0!$K$5)</f>
        <v>501.09739578276429</v>
      </c>
      <c r="N212" s="9"/>
      <c r="O212" s="3">
        <v>42914</v>
      </c>
      <c r="P212" s="1">
        <f t="shared" si="10"/>
        <v>116.67325687976282</v>
      </c>
      <c r="Q212" s="1">
        <f t="shared" si="10"/>
        <v>113.88087122264317</v>
      </c>
      <c r="R212" s="1">
        <f t="shared" si="10"/>
        <v>111.36463575753139</v>
      </c>
      <c r="S212" s="1">
        <f t="shared" si="10"/>
        <v>112.75358785193228</v>
      </c>
    </row>
    <row r="213" spans="1:19" ht="18" x14ac:dyDescent="0.35">
      <c r="A213" s="3">
        <v>42947</v>
      </c>
      <c r="B213" s="19">
        <v>4.4758042566317089</v>
      </c>
      <c r="C213" s="19">
        <v>51.346695373226403</v>
      </c>
      <c r="D213" s="19">
        <v>9.7220380012338055</v>
      </c>
      <c r="E213" s="19">
        <v>48.506680320789634</v>
      </c>
      <c r="I213" s="3">
        <v>42947</v>
      </c>
      <c r="J213" s="1">
        <f>(J212*(B213/B212))*(1-Fondo0!$H$4)</f>
        <v>118.3601818476283</v>
      </c>
      <c r="K213" s="1">
        <f>+(K212*(C213/C212))*(1-Fondo0!$I$4)</f>
        <v>509.30527933531255</v>
      </c>
      <c r="L213" s="1">
        <f>(L212*(D213/D212))*(1-Fondo0!$J$5)</f>
        <v>262.17867393808643</v>
      </c>
      <c r="M213" s="1">
        <f>+(M212*(E213/E212))*(1-Fondo0!$K$5)</f>
        <v>506.72534494898633</v>
      </c>
      <c r="N213" s="9"/>
      <c r="O213" s="3">
        <v>42947</v>
      </c>
      <c r="P213" s="1">
        <f t="shared" si="10"/>
        <v>118.36018184762825</v>
      </c>
      <c r="Q213" s="1">
        <f t="shared" si="10"/>
        <v>115.49810621918786</v>
      </c>
      <c r="R213" s="1">
        <f t="shared" si="10"/>
        <v>112.96778839649414</v>
      </c>
      <c r="S213" s="1">
        <f t="shared" si="10"/>
        <v>114.0199513694448</v>
      </c>
    </row>
    <row r="214" spans="1:19" ht="18" x14ac:dyDescent="0.35">
      <c r="A214" s="3">
        <v>42978</v>
      </c>
      <c r="B214" s="19">
        <v>4.5137528994447873</v>
      </c>
      <c r="C214" s="19">
        <v>51.729362430598393</v>
      </c>
      <c r="D214" s="19">
        <v>9.7795657001850707</v>
      </c>
      <c r="E214" s="19">
        <v>48.890220172732882</v>
      </c>
      <c r="I214" s="3">
        <v>42978</v>
      </c>
      <c r="J214" s="1">
        <f>(J213*(B214/B213))*(1-Fondo0!$H$4)</f>
        <v>119.23937563397098</v>
      </c>
      <c r="K214" s="1">
        <f>+(K213*(C214/C213))*(1-Fondo0!$I$4)</f>
        <v>512.76741895221369</v>
      </c>
      <c r="L214" s="1">
        <f>(L213*(D214/D213))*(1-Fondo0!$J$5)</f>
        <v>263.45533107437018</v>
      </c>
      <c r="M214" s="1">
        <f>+(M213*(E214/E213))*(1-Fondo0!$K$5)</f>
        <v>510.44258165739217</v>
      </c>
      <c r="N214" s="9"/>
      <c r="O214" s="3">
        <v>42978</v>
      </c>
      <c r="P214" s="1">
        <f t="shared" si="10"/>
        <v>119.23937563397094</v>
      </c>
      <c r="Q214" s="1">
        <f t="shared" si="10"/>
        <v>116.28323566010074</v>
      </c>
      <c r="R214" s="1">
        <f t="shared" si="10"/>
        <v>113.51787559870736</v>
      </c>
      <c r="S214" s="1">
        <f t="shared" si="10"/>
        <v>114.85637913637211</v>
      </c>
    </row>
    <row r="215" spans="1:19" ht="18" x14ac:dyDescent="0.35">
      <c r="A215" s="3">
        <v>43007</v>
      </c>
      <c r="B215" s="19">
        <v>4.5910472604836237</v>
      </c>
      <c r="C215" s="19">
        <v>52.67710223446587</v>
      </c>
      <c r="D215" s="19">
        <v>9.9511324150596874</v>
      </c>
      <c r="E215" s="19">
        <v>49.618388888888887</v>
      </c>
      <c r="I215" s="3">
        <v>43007</v>
      </c>
      <c r="J215" s="1">
        <f>(J214*(B215/B214))*(1-Fondo0!$H$4)</f>
        <v>121.15491868658535</v>
      </c>
      <c r="K215" s="1">
        <f>+(K214*(C215/C214))*(1-Fondo0!$I$4)</f>
        <v>521.82248661437404</v>
      </c>
      <c r="L215" s="1">
        <f>(L214*(D215/D214))*(1-Fondo0!$J$5)</f>
        <v>267.79798303514679</v>
      </c>
      <c r="M215" s="1">
        <f>+(M214*(E215/E214))*(1-Fondo0!$K$5)</f>
        <v>517.7515313736842</v>
      </c>
      <c r="N215" s="9"/>
      <c r="O215" s="3">
        <v>43007</v>
      </c>
      <c r="P215" s="1">
        <f t="shared" si="10"/>
        <v>121.1549186865853</v>
      </c>
      <c r="Q215" s="1">
        <f t="shared" si="10"/>
        <v>118.3367057675205</v>
      </c>
      <c r="R215" s="1">
        <f t="shared" si="10"/>
        <v>115.38904147355073</v>
      </c>
      <c r="S215" s="1">
        <f t="shared" si="10"/>
        <v>116.50099016583864</v>
      </c>
    </row>
    <row r="216" spans="1:19" ht="18" x14ac:dyDescent="0.35">
      <c r="A216" s="3">
        <v>43039</v>
      </c>
      <c r="B216" s="19">
        <v>4.6956793230769227</v>
      </c>
      <c r="C216" s="19">
        <v>53.869744369230766</v>
      </c>
      <c r="D216" s="19">
        <v>10.137018830769231</v>
      </c>
      <c r="E216" s="19">
        <v>50.483106892307696</v>
      </c>
      <c r="I216" s="3">
        <v>43039</v>
      </c>
      <c r="J216" s="1">
        <f>(J215*(B216/B215))*(1-Fondo0!$H$4)</f>
        <v>123.7870153179297</v>
      </c>
      <c r="K216" s="1">
        <f>+(K215*(C216/C215))*(1-Fondo0!$I$4)</f>
        <v>533.2900060906984</v>
      </c>
      <c r="L216" s="1">
        <f>(L215*(D216/D215))*(1-Fondo0!$J$5)</f>
        <v>272.51626238891362</v>
      </c>
      <c r="M216" s="1">
        <f>+(M215*(E216/E215))*(1-Fondo0!$K$5)</f>
        <v>526.47607309083014</v>
      </c>
      <c r="N216" s="9"/>
      <c r="O216" s="3">
        <v>43039</v>
      </c>
      <c r="P216" s="1">
        <f t="shared" si="10"/>
        <v>123.78701531792966</v>
      </c>
      <c r="Q216" s="1">
        <f t="shared" si="10"/>
        <v>120.93726153689259</v>
      </c>
      <c r="R216" s="1">
        <f t="shared" si="10"/>
        <v>117.42205802530029</v>
      </c>
      <c r="S216" s="1">
        <f t="shared" si="10"/>
        <v>118.46412824887616</v>
      </c>
    </row>
    <row r="217" spans="1:19" ht="18" x14ac:dyDescent="0.35">
      <c r="A217" s="3">
        <v>43069</v>
      </c>
      <c r="B217" s="19">
        <v>4.7449717774343121</v>
      </c>
      <c r="C217" s="19">
        <v>54.256278021638337</v>
      </c>
      <c r="D217" s="19">
        <v>10.221493075734159</v>
      </c>
      <c r="E217" s="19">
        <v>50.842745255023189</v>
      </c>
      <c r="I217" s="3">
        <v>43069</v>
      </c>
      <c r="J217" s="1">
        <f>(J216*(B217/B216))*(1-Fondo0!$H$4)</f>
        <v>124.95615953580658</v>
      </c>
      <c r="K217" s="1">
        <f>+(K216*(C217/C216))*(1-Fondo0!$I$4)</f>
        <v>536.76741666682665</v>
      </c>
      <c r="L217" s="1">
        <f>(L216*(D217/D216))*(1-Fondo0!$J$5)</f>
        <v>274.50097005206044</v>
      </c>
      <c r="M217" s="1">
        <f>+(M216*(E217/E216))*(1-Fondo0!$K$5)</f>
        <v>529.9261925459482</v>
      </c>
      <c r="N217" s="9"/>
      <c r="O217" s="3">
        <v>43069</v>
      </c>
      <c r="P217" s="1">
        <f t="shared" si="10"/>
        <v>124.95615953580653</v>
      </c>
      <c r="Q217" s="1">
        <f t="shared" si="10"/>
        <v>121.72585406162266</v>
      </c>
      <c r="R217" s="1">
        <f t="shared" si="10"/>
        <v>118.2772306903822</v>
      </c>
      <c r="S217" s="1">
        <f t="shared" si="10"/>
        <v>119.24045107624715</v>
      </c>
    </row>
    <row r="218" spans="1:19" ht="18" x14ac:dyDescent="0.35">
      <c r="A218" s="3">
        <v>43098</v>
      </c>
      <c r="B218" s="19">
        <v>4.7632711864406776</v>
      </c>
      <c r="C218" s="19">
        <v>54.532991679506935</v>
      </c>
      <c r="D218" s="19">
        <v>10.291341355932202</v>
      </c>
      <c r="E218" s="19">
        <v>51.144602064714945</v>
      </c>
      <c r="I218" s="3">
        <v>43098</v>
      </c>
      <c r="J218" s="1">
        <f>(J217*(B218/B217))*(1-Fondo0!$H$4)</f>
        <v>125.30739951614869</v>
      </c>
      <c r="K218" s="1">
        <f>+(K217*(C218/C217))*(1-Fondo0!$I$4)</f>
        <v>539.15431793464688</v>
      </c>
      <c r="L218" s="1">
        <f>(L217*(D218/D217))*(1-Fondo0!$J$5)</f>
        <v>276.08887210634055</v>
      </c>
      <c r="M218" s="1">
        <f>+(M217*(E218/E217))*(1-Fondo0!$K$5)</f>
        <v>532.77032575299438</v>
      </c>
      <c r="N218" s="9"/>
      <c r="O218" s="3">
        <v>43098</v>
      </c>
      <c r="P218" s="1">
        <f t="shared" si="10"/>
        <v>125.30739951614866</v>
      </c>
      <c r="Q218" s="1">
        <f t="shared" si="10"/>
        <v>122.26714547828578</v>
      </c>
      <c r="R218" s="1">
        <f t="shared" si="10"/>
        <v>118.9614273894037</v>
      </c>
      <c r="S218" s="1">
        <f t="shared" si="10"/>
        <v>119.88041892705256</v>
      </c>
    </row>
    <row r="219" spans="1:19" ht="18" x14ac:dyDescent="0.35">
      <c r="A219" s="3">
        <v>43131</v>
      </c>
      <c r="B219" s="19">
        <v>4.9773014609884987</v>
      </c>
      <c r="C219" s="19">
        <v>56.652490394777743</v>
      </c>
      <c r="D219" s="19">
        <v>10.721939073671122</v>
      </c>
      <c r="E219" s="19">
        <v>53.378707895554868</v>
      </c>
      <c r="I219" s="3">
        <v>43131</v>
      </c>
      <c r="J219" s="1">
        <f>(J218*(B219/B218))*(1-Fondo0!$H$4)</f>
        <v>130.80150140503159</v>
      </c>
      <c r="K219" s="1">
        <f>+(K218*(C219/C218))*(1-Fondo0!$I$4)</f>
        <v>559.74521102488234</v>
      </c>
      <c r="L219" s="1">
        <f>(L218*(D219/D218))*(1-Fondo0!$J$5)</f>
        <v>287.34101933853538</v>
      </c>
      <c r="M219" s="1">
        <f>+(M218*(E219/E218))*(1-Fondo0!$K$5)</f>
        <v>555.72778444774406</v>
      </c>
      <c r="N219" s="9"/>
      <c r="O219" s="3">
        <v>43131</v>
      </c>
      <c r="P219" s="1">
        <f t="shared" si="10"/>
        <v>130.80150140503156</v>
      </c>
      <c r="Q219" s="1">
        <f t="shared" si="10"/>
        <v>126.93666149113319</v>
      </c>
      <c r="R219" s="1">
        <f t="shared" si="10"/>
        <v>123.80976294789753</v>
      </c>
      <c r="S219" s="1">
        <f t="shared" si="10"/>
        <v>125.04615288931356</v>
      </c>
    </row>
    <row r="220" spans="1:19" ht="18" x14ac:dyDescent="0.35">
      <c r="A220" s="3">
        <v>43159</v>
      </c>
      <c r="B220" s="19">
        <v>4.8677327506899726</v>
      </c>
      <c r="C220" s="19">
        <v>55.152083593989566</v>
      </c>
      <c r="D220" s="19">
        <v>10.469192548298068</v>
      </c>
      <c r="E220" s="19">
        <v>52.019489512419497</v>
      </c>
      <c r="I220" s="3">
        <v>43159</v>
      </c>
      <c r="J220" s="1">
        <f>(J219*(B220/B219))*(1-Fondo0!$H$4)</f>
        <v>127.7888271413111</v>
      </c>
      <c r="K220" s="1">
        <f>+(K219*(C220/C219))*(1-Fondo0!$I$4)</f>
        <v>544.56650061209223</v>
      </c>
      <c r="L220" s="1">
        <f>(L219*(D220/D219))*(1-Fondo0!$J$5)</f>
        <v>280.27531834682628</v>
      </c>
      <c r="M220" s="1">
        <f>+(M219*(E220/E219))*(1-Fondo0!$K$5)</f>
        <v>541.2700159116157</v>
      </c>
      <c r="N220" s="9"/>
      <c r="O220" s="3">
        <v>43159</v>
      </c>
      <c r="P220" s="1">
        <f t="shared" si="10"/>
        <v>127.78882714131107</v>
      </c>
      <c r="Q220" s="1">
        <f t="shared" si="10"/>
        <v>123.49449747152066</v>
      </c>
      <c r="R220" s="1">
        <f t="shared" si="10"/>
        <v>120.76528719968016</v>
      </c>
      <c r="S220" s="1">
        <f t="shared" si="10"/>
        <v>121.79296241476565</v>
      </c>
    </row>
    <row r="221" spans="1:19" ht="18" x14ac:dyDescent="0.35">
      <c r="A221" s="3">
        <v>43187</v>
      </c>
      <c r="B221" s="19">
        <v>4.847602818209972</v>
      </c>
      <c r="C221" s="19">
        <v>54.967112170950756</v>
      </c>
      <c r="D221" s="19">
        <v>10.427714772375348</v>
      </c>
      <c r="E221" s="19">
        <v>51.85409643852585</v>
      </c>
      <c r="I221" s="3">
        <v>43187</v>
      </c>
      <c r="J221" s="1">
        <f>(J220*(B221/B220))*(1-Fondo0!$H$4)</f>
        <v>127.12780868904349</v>
      </c>
      <c r="K221" s="1">
        <f>+(K220*(C221/C220))*(1-Fondo0!$I$4)</f>
        <v>542.38732905816426</v>
      </c>
      <c r="L221" s="1">
        <f>(L220*(D221/D220))*(1-Fondo0!$J$5)</f>
        <v>278.8741019535147</v>
      </c>
      <c r="M221" s="1">
        <f>+(M220*(E221/E220))*(1-Fondo0!$K$5)</f>
        <v>539.2433335206747</v>
      </c>
      <c r="N221" s="9"/>
      <c r="O221" s="3">
        <v>43187</v>
      </c>
      <c r="P221" s="1">
        <f t="shared" si="10"/>
        <v>127.12780868904346</v>
      </c>
      <c r="Q221" s="1">
        <f t="shared" si="10"/>
        <v>123.00031412448392</v>
      </c>
      <c r="R221" s="1">
        <f t="shared" si="10"/>
        <v>120.16152979012556</v>
      </c>
      <c r="S221" s="1">
        <f t="shared" si="10"/>
        <v>121.33693188469681</v>
      </c>
    </row>
    <row r="222" spans="1:19" ht="18" x14ac:dyDescent="0.35">
      <c r="A222" s="3">
        <v>43220</v>
      </c>
      <c r="B222" s="19">
        <v>4.8213982769230768</v>
      </c>
      <c r="C222" s="19">
        <v>54.973145599999995</v>
      </c>
      <c r="D222" s="19">
        <v>10.419482123076923</v>
      </c>
      <c r="E222" s="19">
        <v>51.863866615384616</v>
      </c>
      <c r="I222" s="3">
        <v>43220</v>
      </c>
      <c r="J222" s="1">
        <f>(J221*(B222/B221))*(1-Fondo0!$H$4)</f>
        <v>126.30888874729526</v>
      </c>
      <c r="K222" s="1">
        <f>+(K221*(C222/C221))*(1-Fondo0!$I$4)</f>
        <v>542.09427338642786</v>
      </c>
      <c r="L222" s="1">
        <f>(L221*(D222/D221))*(1-Fondo0!$J$5)</f>
        <v>278.36366718064835</v>
      </c>
      <c r="M222" s="1">
        <f>+(M221*(E222/E221))*(1-Fondo0!$K$5)</f>
        <v>539.0393071639437</v>
      </c>
      <c r="N222" s="9"/>
      <c r="O222" s="3">
        <v>43220</v>
      </c>
      <c r="P222" s="1">
        <f t="shared" si="10"/>
        <v>126.30888874729523</v>
      </c>
      <c r="Q222" s="1">
        <f t="shared" si="10"/>
        <v>122.93385619350289</v>
      </c>
      <c r="R222" s="1">
        <f t="shared" si="10"/>
        <v>119.94159318527036</v>
      </c>
      <c r="S222" s="1">
        <f t="shared" si="10"/>
        <v>121.29102323713371</v>
      </c>
    </row>
    <row r="223" spans="1:19" ht="18" x14ac:dyDescent="0.35">
      <c r="A223" s="3">
        <v>43251</v>
      </c>
      <c r="B223" s="19">
        <v>4.7386154551007937</v>
      </c>
      <c r="C223" s="19">
        <v>53.94837611484423</v>
      </c>
      <c r="D223" s="19">
        <v>10.182797189981672</v>
      </c>
      <c r="E223" s="19">
        <v>51.028032895540626</v>
      </c>
      <c r="I223" s="3">
        <v>43251</v>
      </c>
      <c r="J223" s="1">
        <f>(J222*(B223/B222))*(1-Fondo0!$H$4)</f>
        <v>124.01086780678283</v>
      </c>
      <c r="K223" s="1">
        <f>+(K222*(C223/C222))*(1-Fondo0!$I$4)</f>
        <v>531.64315253621714</v>
      </c>
      <c r="L223" s="1">
        <f>(L222*(D223/D222))*(1-Fondo0!$J$5)</f>
        <v>271.75709010420235</v>
      </c>
      <c r="M223" s="1">
        <f>+(M222*(E223/E222))*(1-Fondo0!$K$5)</f>
        <v>530.05166203736792</v>
      </c>
      <c r="N223" s="9"/>
      <c r="O223" s="3">
        <v>43251</v>
      </c>
      <c r="P223" s="1">
        <f t="shared" si="10"/>
        <v>124.0108678067828</v>
      </c>
      <c r="Q223" s="1">
        <f t="shared" si="10"/>
        <v>120.56379502381982</v>
      </c>
      <c r="R223" s="1">
        <f t="shared" si="10"/>
        <v>117.09494517234567</v>
      </c>
      <c r="S223" s="1">
        <f t="shared" si="10"/>
        <v>119.26868338286579</v>
      </c>
    </row>
    <row r="224" spans="1:19" ht="18" x14ac:dyDescent="0.35">
      <c r="A224" s="3">
        <v>43279</v>
      </c>
      <c r="B224" s="19">
        <v>4.6978649358582771</v>
      </c>
      <c r="C224" s="19">
        <v>53.246220219914477</v>
      </c>
      <c r="D224" s="19">
        <v>10.077628069639584</v>
      </c>
      <c r="E224" s="19">
        <v>50.487044196701284</v>
      </c>
      <c r="I224" s="3">
        <v>43279</v>
      </c>
      <c r="J224" s="1">
        <f>(J223*(B224/B223))*(1-Fondo0!$H$4)</f>
        <v>122.81634842754853</v>
      </c>
      <c r="K224" s="1">
        <f>+(K223*(C224/C223))*(1-Fondo0!$I$4)</f>
        <v>524.38257132494141</v>
      </c>
      <c r="L224" s="1">
        <f>(L223*(D224/D223))*(1-Fondo0!$J$5)</f>
        <v>268.67019447760174</v>
      </c>
      <c r="M224" s="1">
        <f>+(M223*(E224/E223))*(1-Fondo0!$K$5)</f>
        <v>524.13498522031239</v>
      </c>
      <c r="N224" s="9"/>
      <c r="O224" s="3">
        <v>43279</v>
      </c>
      <c r="P224" s="1">
        <f t="shared" si="10"/>
        <v>122.8163484275485</v>
      </c>
      <c r="Q224" s="1">
        <f t="shared" si="10"/>
        <v>118.91727099593739</v>
      </c>
      <c r="R224" s="1">
        <f t="shared" si="10"/>
        <v>115.76486074286142</v>
      </c>
      <c r="S224" s="1">
        <f t="shared" si="10"/>
        <v>117.93735229853388</v>
      </c>
    </row>
    <row r="225" spans="1:19" ht="18" x14ac:dyDescent="0.35">
      <c r="A225" s="3">
        <v>43312</v>
      </c>
      <c r="B225" s="19">
        <v>4.7791685094685397</v>
      </c>
      <c r="C225" s="19">
        <v>54.575067073915704</v>
      </c>
      <c r="D225" s="19">
        <v>10.34902678680513</v>
      </c>
      <c r="E225" s="19">
        <v>51.655878375076362</v>
      </c>
      <c r="I225" s="3">
        <v>43312</v>
      </c>
      <c r="J225" s="1">
        <f>(J224*(B225/B224))*(1-Fondo0!$H$4)</f>
        <v>124.81172110436117</v>
      </c>
      <c r="K225" s="1">
        <f>+(K224*(C225/C224))*(1-Fondo0!$I$4)</f>
        <v>537.12004430040281</v>
      </c>
      <c r="L225" s="1">
        <f>(L224*(D225/D224))*(1-Fondo0!$J$5)</f>
        <v>275.61829947531214</v>
      </c>
      <c r="M225" s="1">
        <f>+(M224*(E225/E224))*(1-Fondo0!$K$5)</f>
        <v>535.96543778327703</v>
      </c>
      <c r="N225" s="9"/>
      <c r="O225" s="3">
        <v>43312</v>
      </c>
      <c r="P225" s="1">
        <f t="shared" si="10"/>
        <v>124.81172110436115</v>
      </c>
      <c r="Q225" s="1">
        <f t="shared" si="10"/>
        <v>121.80582147121197</v>
      </c>
      <c r="R225" s="1">
        <f t="shared" si="10"/>
        <v>118.758666620922</v>
      </c>
      <c r="S225" s="1">
        <f t="shared" si="10"/>
        <v>120.59936168755222</v>
      </c>
    </row>
    <row r="226" spans="1:19" ht="18" x14ac:dyDescent="0.35">
      <c r="A226" s="3">
        <v>43341</v>
      </c>
      <c r="B226" s="19">
        <v>4.7487501516070338</v>
      </c>
      <c r="C226" s="19">
        <v>54.196191146149182</v>
      </c>
      <c r="D226" s="19">
        <v>10.264819436021831</v>
      </c>
      <c r="E226" s="19">
        <v>51.304916737416612</v>
      </c>
      <c r="I226" s="3">
        <v>43341</v>
      </c>
      <c r="J226" s="1">
        <f>(J225*(B226/B225))*(1-Fondo0!$H$4)</f>
        <v>123.88813720297446</v>
      </c>
      <c r="K226" s="1">
        <f>+(K225*(C226/C225))*(1-Fondo0!$I$4)</f>
        <v>533.04449705117759</v>
      </c>
      <c r="L226" s="1">
        <f>(L225*(D226/D225))*(1-Fondo0!$J$5)</f>
        <v>273.09089843439199</v>
      </c>
      <c r="M226" s="1">
        <f>+(M225*(E226/E225))*(1-Fondo0!$K$5)</f>
        <v>532.02231799250353</v>
      </c>
      <c r="N226" s="9"/>
      <c r="O226" s="3">
        <v>43341</v>
      </c>
      <c r="P226" s="1">
        <f t="shared" si="10"/>
        <v>123.88813720297445</v>
      </c>
      <c r="Q226" s="1">
        <f t="shared" si="10"/>
        <v>120.88158603091443</v>
      </c>
      <c r="R226" s="1">
        <f t="shared" si="10"/>
        <v>117.6696577336043</v>
      </c>
      <c r="S226" s="1">
        <f t="shared" si="10"/>
        <v>119.7121072186976</v>
      </c>
    </row>
    <row r="227" spans="1:19" ht="18" x14ac:dyDescent="0.35">
      <c r="A227" s="3">
        <v>43371</v>
      </c>
      <c r="B227" s="19">
        <v>4.7235892186553601</v>
      </c>
      <c r="C227" s="19">
        <v>53.831259418534223</v>
      </c>
      <c r="D227" s="19">
        <v>10.235875257419744</v>
      </c>
      <c r="E227" s="19">
        <v>50.994624863718954</v>
      </c>
      <c r="I227" s="3">
        <v>43371</v>
      </c>
      <c r="J227" s="1">
        <f>(J226*(B227/B226))*(1-Fondo0!$H$4)</f>
        <v>123.10335786979088</v>
      </c>
      <c r="K227" s="1">
        <f>+(K226*(C227/C226))*(1-Fondo0!$I$4)</f>
        <v>529.11107956393732</v>
      </c>
      <c r="L227" s="1">
        <f>(L226*(D227/D226))*(1-Fondo0!$J$5)</f>
        <v>272.03718404366373</v>
      </c>
      <c r="M227" s="1">
        <f>+(M226*(E227/E226))*(1-Fondo0!$K$5)</f>
        <v>528.50499376956316</v>
      </c>
      <c r="N227" s="9"/>
      <c r="O227" s="3">
        <v>43371</v>
      </c>
      <c r="P227" s="1">
        <f t="shared" si="10"/>
        <v>123.10335786979087</v>
      </c>
      <c r="Q227" s="1">
        <f t="shared" si="10"/>
        <v>119.98958217943543</v>
      </c>
      <c r="R227" s="1">
        <f t="shared" si="10"/>
        <v>117.21563230684423</v>
      </c>
      <c r="S227" s="1">
        <f t="shared" si="10"/>
        <v>118.92066242350859</v>
      </c>
    </row>
    <row r="228" spans="1:19" ht="18" x14ac:dyDescent="0.35">
      <c r="A228" s="3">
        <v>43404</v>
      </c>
      <c r="B228" s="19">
        <v>4.4531336798336794</v>
      </c>
      <c r="C228" s="19">
        <v>51.134480724680728</v>
      </c>
      <c r="D228" s="19">
        <v>9.7068585684585695</v>
      </c>
      <c r="E228" s="19">
        <v>48.381605464805467</v>
      </c>
      <c r="I228" s="3">
        <v>43404</v>
      </c>
      <c r="J228" s="1">
        <f>(J227*(B228/B227))*(1-Fondo0!$H$4)</f>
        <v>115.9340168003785</v>
      </c>
      <c r="K228" s="1">
        <f>+(K227*(C228/C227))*(1-Fondo0!$I$4)</f>
        <v>502.27756712437929</v>
      </c>
      <c r="L228" s="1">
        <f>(L227*(D228/D227))*(1-Fondo0!$J$5)</f>
        <v>257.70886728886404</v>
      </c>
      <c r="M228" s="1">
        <f>+(M227*(E228/E227))*(1-Fondo0!$K$5)</f>
        <v>501.13968955840534</v>
      </c>
      <c r="N228" s="9"/>
      <c r="O228" s="3">
        <v>43404</v>
      </c>
      <c r="P228" s="1">
        <f t="shared" si="10"/>
        <v>115.93401680037849</v>
      </c>
      <c r="Q228" s="1">
        <f t="shared" si="10"/>
        <v>113.9043912424345</v>
      </c>
      <c r="R228" s="1">
        <f t="shared" si="10"/>
        <v>111.04183399243061</v>
      </c>
      <c r="S228" s="1">
        <f t="shared" si="10"/>
        <v>112.76310451473574</v>
      </c>
    </row>
    <row r="229" spans="1:19" ht="18" x14ac:dyDescent="0.35">
      <c r="A229" s="3">
        <v>43434</v>
      </c>
      <c r="B229" s="19">
        <v>4.5072613246599644</v>
      </c>
      <c r="C229" s="19">
        <v>52.099134772324064</v>
      </c>
      <c r="D229" s="19">
        <v>9.8646539917208731</v>
      </c>
      <c r="E229" s="19">
        <v>49.113521732702544</v>
      </c>
      <c r="I229" s="3">
        <v>43434</v>
      </c>
      <c r="J229" s="1">
        <f>(J228*(B229/B228))*(1-Fondo0!$H$4)</f>
        <v>117.22095720728397</v>
      </c>
      <c r="K229" s="1">
        <f>+(K228*(C229/C228))*(1-Fondo0!$I$4)</f>
        <v>511.4204142641284</v>
      </c>
      <c r="L229" s="1">
        <f>(L228*(D229/D228))*(1-Fondo0!$J$5)</f>
        <v>261.62539139919681</v>
      </c>
      <c r="M229" s="1">
        <f>+(M228*(E229/E228))*(1-Fondo0!$K$5)</f>
        <v>508.43264875989257</v>
      </c>
      <c r="N229" s="9"/>
      <c r="O229" s="3">
        <v>43434</v>
      </c>
      <c r="P229" s="1">
        <f t="shared" si="10"/>
        <v>117.22095720728397</v>
      </c>
      <c r="Q229" s="1">
        <f t="shared" si="10"/>
        <v>115.97776761008318</v>
      </c>
      <c r="R229" s="1">
        <f t="shared" si="10"/>
        <v>112.72938950676783</v>
      </c>
      <c r="S229" s="1">
        <f t="shared" si="10"/>
        <v>114.40411746540359</v>
      </c>
    </row>
    <row r="230" spans="1:19" ht="18" x14ac:dyDescent="0.35">
      <c r="A230" s="3">
        <v>43465</v>
      </c>
      <c r="B230" s="19">
        <v>4.4098747558449247</v>
      </c>
      <c r="C230" s="19">
        <v>50.933400769458416</v>
      </c>
      <c r="D230" s="19">
        <v>9.7021271086120144</v>
      </c>
      <c r="E230" s="19">
        <v>48.259926279964489</v>
      </c>
      <c r="I230" s="3">
        <v>43465</v>
      </c>
      <c r="J230" s="1">
        <f>(J229*(B230/B229))*(1-Fondo0!$H$4)</f>
        <v>114.56874460327066</v>
      </c>
      <c r="K230" s="1">
        <f>+(K229*(C230/C229))*(1-Fondo0!$I$4)</f>
        <v>499.65224158821798</v>
      </c>
      <c r="L230" s="1">
        <f>(L229*(D230/D229))*(1-Fondo0!$J$5)</f>
        <v>257.04689876312062</v>
      </c>
      <c r="M230" s="1">
        <f>+(M229*(E230/E229))*(1-Fondo0!$K$5)</f>
        <v>499.31295957681476</v>
      </c>
      <c r="N230" s="9"/>
      <c r="O230" s="3">
        <v>43465</v>
      </c>
      <c r="P230" s="1">
        <f t="shared" ref="P230:S293" si="11">+J230/J229*P229</f>
        <v>114.56874460327066</v>
      </c>
      <c r="Q230" s="1">
        <f t="shared" si="11"/>
        <v>113.30903097436261</v>
      </c>
      <c r="R230" s="1">
        <f t="shared" si="11"/>
        <v>110.75660438462894</v>
      </c>
      <c r="S230" s="1">
        <f t="shared" si="11"/>
        <v>112.35206593981103</v>
      </c>
    </row>
    <row r="231" spans="1:19" ht="18" x14ac:dyDescent="0.35">
      <c r="A231" s="3">
        <v>43496</v>
      </c>
      <c r="B231" s="19">
        <v>4.6267980809595208</v>
      </c>
      <c r="C231" s="19">
        <v>53.161693913043479</v>
      </c>
      <c r="D231" s="19">
        <v>10.143506746626686</v>
      </c>
      <c r="E231" s="19">
        <v>50.277180659670165</v>
      </c>
      <c r="I231" s="3">
        <v>43496</v>
      </c>
      <c r="J231" s="1">
        <f>(J230*(B231/B230))*(1-Fondo0!$H$4)</f>
        <v>120.07920941144923</v>
      </c>
      <c r="K231" s="1">
        <f>+(K230*(C231/C230))*(1-Fondo0!$I$4)</f>
        <v>521.17262141470144</v>
      </c>
      <c r="L231" s="1">
        <f>(L230*(D231/D230))*(1-Fondo0!$J$5)</f>
        <v>268.46081542947394</v>
      </c>
      <c r="M231" s="1">
        <f>+(M230*(E231/E230))*(1-Fondo0!$K$5)</f>
        <v>519.88936124101679</v>
      </c>
      <c r="N231" s="9"/>
      <c r="O231" s="3">
        <v>43496</v>
      </c>
      <c r="P231" s="1">
        <f t="shared" si="11"/>
        <v>120.07920941144924</v>
      </c>
      <c r="Q231" s="1">
        <f t="shared" si="11"/>
        <v>118.18933207456</v>
      </c>
      <c r="R231" s="1">
        <f t="shared" si="11"/>
        <v>115.67464330584306</v>
      </c>
      <c r="S231" s="1">
        <f t="shared" si="11"/>
        <v>116.9820303583989</v>
      </c>
    </row>
    <row r="232" spans="1:19" ht="18" x14ac:dyDescent="0.35">
      <c r="A232" s="3">
        <v>43524</v>
      </c>
      <c r="B232" s="19">
        <v>4.7192146747352499</v>
      </c>
      <c r="C232" s="19">
        <v>53.997830529500753</v>
      </c>
      <c r="D232" s="19">
        <v>10.331700937972768</v>
      </c>
      <c r="E232" s="19">
        <v>51.074340030257183</v>
      </c>
      <c r="I232" s="3">
        <v>43524</v>
      </c>
      <c r="J232" s="1">
        <f>(J231*(B232/B231))*(1-Fondo0!$H$4)</f>
        <v>122.35011471516454</v>
      </c>
      <c r="K232" s="1">
        <f>+(K231*(C232/C231))*(1-Fondo0!$I$4)</f>
        <v>529.02562716853754</v>
      </c>
      <c r="L232" s="1">
        <f>(L231*(D232/D231))*(1-Fondo0!$J$5)</f>
        <v>273.15677919854664</v>
      </c>
      <c r="M232" s="1">
        <f>+(M231*(E232/E231))*(1-Fondo0!$K$5)</f>
        <v>527.8330837674896</v>
      </c>
      <c r="N232" s="9"/>
      <c r="O232" s="3">
        <v>43524</v>
      </c>
      <c r="P232" s="1">
        <f t="shared" si="11"/>
        <v>122.35011471516454</v>
      </c>
      <c r="Q232" s="1">
        <f t="shared" si="11"/>
        <v>119.97020364510443</v>
      </c>
      <c r="R232" s="1">
        <f t="shared" si="11"/>
        <v>117.69804449791518</v>
      </c>
      <c r="S232" s="1">
        <f t="shared" si="11"/>
        <v>118.76947372429562</v>
      </c>
    </row>
    <row r="233" spans="1:19" ht="18" x14ac:dyDescent="0.35">
      <c r="A233" s="3">
        <v>43553</v>
      </c>
      <c r="B233" s="19">
        <v>4.7676625414031912</v>
      </c>
      <c r="C233" s="19">
        <v>54.583622342667873</v>
      </c>
      <c r="D233" s="19">
        <v>10.41639108702198</v>
      </c>
      <c r="E233" s="19">
        <v>51.570413249021378</v>
      </c>
      <c r="I233" s="3">
        <v>43553</v>
      </c>
      <c r="J233" s="1">
        <f>(J232*(B233/B232))*(1-Fondo0!$H$4)</f>
        <v>123.47741516306012</v>
      </c>
      <c r="K233" s="1">
        <f>+(K232*(C233/C232))*(1-Fondo0!$I$4)</f>
        <v>534.41712884033052</v>
      </c>
      <c r="L233" s="1">
        <f>(L232*(D233/D232))*(1-Fondo0!$J$5)</f>
        <v>275.10900624534889</v>
      </c>
      <c r="M233" s="1">
        <f>+(M232*(E233/E232))*(1-Fondo0!$K$5)</f>
        <v>532.65779353127368</v>
      </c>
      <c r="N233" s="9"/>
      <c r="O233" s="3">
        <v>43553</v>
      </c>
      <c r="P233" s="1">
        <f t="shared" si="11"/>
        <v>123.47741516306012</v>
      </c>
      <c r="Q233" s="1">
        <f t="shared" si="11"/>
        <v>121.19286568697912</v>
      </c>
      <c r="R233" s="1">
        <f t="shared" si="11"/>
        <v>118.53922188512382</v>
      </c>
      <c r="S233" s="1">
        <f t="shared" si="11"/>
        <v>119.8550976784196</v>
      </c>
    </row>
    <row r="234" spans="1:19" ht="18" x14ac:dyDescent="0.35">
      <c r="A234" s="3">
        <v>43585</v>
      </c>
      <c r="B234" s="19">
        <v>4.8794063707729469</v>
      </c>
      <c r="C234" s="19">
        <v>55.35090323067633</v>
      </c>
      <c r="D234" s="19">
        <v>10.58171986714976</v>
      </c>
      <c r="E234" s="19">
        <v>52.43400923913044</v>
      </c>
      <c r="I234" s="3">
        <v>43585</v>
      </c>
      <c r="J234" s="1">
        <f>(J233*(B234/B233))*(1-Fondo0!$H$4)</f>
        <v>126.23982516799975</v>
      </c>
      <c r="K234" s="1">
        <f>+(K233*(C234/C233))*(1-Fondo0!$I$4)</f>
        <v>541.57716561328243</v>
      </c>
      <c r="L234" s="1">
        <f>(L233*(D234/D233))*(1-Fondo0!$J$5)</f>
        <v>279.18441131397253</v>
      </c>
      <c r="M234" s="1">
        <f>+(M233*(E234/E233))*(1-Fondo0!$K$5)</f>
        <v>541.27076472668216</v>
      </c>
      <c r="N234" s="9"/>
      <c r="O234" s="3">
        <v>43585</v>
      </c>
      <c r="P234" s="1">
        <f t="shared" si="11"/>
        <v>126.23982516799974</v>
      </c>
      <c r="Q234" s="1">
        <f t="shared" si="11"/>
        <v>122.81658867059899</v>
      </c>
      <c r="R234" s="1">
        <f t="shared" si="11"/>
        <v>120.29523617304031</v>
      </c>
      <c r="S234" s="1">
        <f t="shared" si="11"/>
        <v>121.79313090812862</v>
      </c>
    </row>
    <row r="235" spans="1:19" ht="18" x14ac:dyDescent="0.35">
      <c r="A235" s="3">
        <v>43616</v>
      </c>
      <c r="B235" s="19">
        <v>4.7620699999999996</v>
      </c>
      <c r="C235" s="19">
        <v>53.954099999999997</v>
      </c>
      <c r="D235" s="19">
        <v>10.306332789317507</v>
      </c>
      <c r="E235" s="19">
        <v>51.293262373887238</v>
      </c>
      <c r="I235" s="3">
        <v>43616</v>
      </c>
      <c r="J235" s="1">
        <f>(J234*(B235/B234))*(1-Fondo0!$H$4)</f>
        <v>123.07576521955022</v>
      </c>
      <c r="K235" s="1">
        <f>+(K234*(C235/C234))*(1-Fondo0!$I$4)</f>
        <v>527.56709730571276</v>
      </c>
      <c r="L235" s="1">
        <f>(L234*(D235/D234))*(1-Fondo0!$J$5)</f>
        <v>271.63544593083338</v>
      </c>
      <c r="M235" s="1">
        <f>+(M234*(E235/E234))*(1-Fondo0!$K$5)</f>
        <v>529.19490762814723</v>
      </c>
      <c r="N235" s="9"/>
      <c r="O235" s="3">
        <v>43616</v>
      </c>
      <c r="P235" s="1">
        <f t="shared" si="11"/>
        <v>123.07576521955021</v>
      </c>
      <c r="Q235" s="1">
        <f t="shared" si="11"/>
        <v>119.63944438566725</v>
      </c>
      <c r="R235" s="1">
        <f t="shared" si="11"/>
        <v>117.04253101893494</v>
      </c>
      <c r="S235" s="1">
        <f t="shared" si="11"/>
        <v>119.07590223021843</v>
      </c>
    </row>
    <row r="236" spans="1:19" ht="18" x14ac:dyDescent="0.35">
      <c r="A236" s="3">
        <v>43644</v>
      </c>
      <c r="B236" s="19">
        <v>5.0103734650455927</v>
      </c>
      <c r="C236" s="19">
        <v>56.380464316109418</v>
      </c>
      <c r="D236" s="19">
        <v>10.790405805471124</v>
      </c>
      <c r="E236" s="19">
        <v>53.579464498480242</v>
      </c>
      <c r="I236" s="3">
        <v>43644</v>
      </c>
      <c r="J236" s="1">
        <f>(J235*(B236/B235))*(1-Fondo0!$H$4)</f>
        <v>129.3582829981064</v>
      </c>
      <c r="K236" s="1">
        <f>+(K235*(C236/C235))*(1-Fondo0!$I$4)</f>
        <v>550.93392334151747</v>
      </c>
      <c r="L236" s="1">
        <f>(L235*(D236/D235))*(1-Fondo0!$J$5)</f>
        <v>284.09751252392414</v>
      </c>
      <c r="M236" s="1">
        <f>+(M235*(E236/E235))*(1-Fondo0!$K$5)</f>
        <v>552.46851534373388</v>
      </c>
      <c r="N236" s="9"/>
      <c r="O236" s="3">
        <v>43644</v>
      </c>
      <c r="P236" s="1">
        <f t="shared" si="11"/>
        <v>129.3582829981064</v>
      </c>
      <c r="Q236" s="1">
        <f t="shared" si="11"/>
        <v>124.93847478058257</v>
      </c>
      <c r="R236" s="1">
        <f t="shared" si="11"/>
        <v>122.41219774554196</v>
      </c>
      <c r="S236" s="1">
        <f t="shared" si="11"/>
        <v>124.31277393275757</v>
      </c>
    </row>
    <row r="237" spans="1:19" ht="18" x14ac:dyDescent="0.35">
      <c r="A237" s="3">
        <v>43677</v>
      </c>
      <c r="B237" s="19">
        <v>5.0414963746223558</v>
      </c>
      <c r="C237" s="19">
        <v>56.576764712990936</v>
      </c>
      <c r="D237" s="19">
        <v>10.848596042296073</v>
      </c>
      <c r="E237" s="19">
        <v>53.792125498489419</v>
      </c>
      <c r="I237" s="3">
        <v>43677</v>
      </c>
      <c r="J237" s="1">
        <f>(J236*(B237/B236))*(1-Fondo0!$H$4)</f>
        <v>130.02623191420199</v>
      </c>
      <c r="K237" s="1">
        <f>+(K236*(C237/C236))*(1-Fondo0!$I$4)</f>
        <v>552.49276132828936</v>
      </c>
      <c r="L237" s="1">
        <f>(L236*(D237/D236))*(1-Fondo0!$J$5)</f>
        <v>285.33205582971425</v>
      </c>
      <c r="M237" s="1">
        <f>+(M236*(E237/E236))*(1-Fondo0!$K$5)</f>
        <v>554.34699713992677</v>
      </c>
      <c r="N237" s="9"/>
      <c r="O237" s="3">
        <v>43677</v>
      </c>
      <c r="P237" s="1">
        <f t="shared" si="11"/>
        <v>130.02623191420199</v>
      </c>
      <c r="Q237" s="1">
        <f t="shared" si="11"/>
        <v>125.29198149390321</v>
      </c>
      <c r="R237" s="1">
        <f t="shared" si="11"/>
        <v>122.94413890170077</v>
      </c>
      <c r="S237" s="1">
        <f t="shared" si="11"/>
        <v>124.73545735521765</v>
      </c>
    </row>
    <row r="238" spans="1:19" ht="18" x14ac:dyDescent="0.35">
      <c r="A238" s="3">
        <v>43705</v>
      </c>
      <c r="B238" s="19">
        <v>4.8890132391879968</v>
      </c>
      <c r="C238" s="19">
        <v>55.067206001765229</v>
      </c>
      <c r="D238" s="19">
        <v>10.533231185642835</v>
      </c>
      <c r="E238" s="19">
        <v>52.569231332744927</v>
      </c>
      <c r="I238" s="3">
        <v>43705</v>
      </c>
      <c r="J238" s="1">
        <f>(J237*(B238/B237))*(1-Fondo0!$H$4)</f>
        <v>125.96216175001045</v>
      </c>
      <c r="K238" s="1">
        <f>+(K237*(C238/C237))*(1-Fondo0!$I$4)</f>
        <v>537.40183104374319</v>
      </c>
      <c r="L238" s="1">
        <f>(L237*(D238/D237))*(1-Fondo0!$J$5)</f>
        <v>276.74897292336021</v>
      </c>
      <c r="M238" s="1">
        <f>+(M237*(E238/E237))*(1-Fondo0!$K$5)</f>
        <v>541.4376489227617</v>
      </c>
      <c r="N238" s="9"/>
      <c r="O238" s="3">
        <v>43705</v>
      </c>
      <c r="P238" s="1">
        <f t="shared" si="11"/>
        <v>125.96216175001045</v>
      </c>
      <c r="Q238" s="1">
        <f t="shared" si="11"/>
        <v>121.86972388207244</v>
      </c>
      <c r="R238" s="1">
        <f t="shared" si="11"/>
        <v>119.245852237151</v>
      </c>
      <c r="S238" s="1">
        <f t="shared" si="11"/>
        <v>121.83068207487209</v>
      </c>
    </row>
    <row r="239" spans="1:19" ht="18" x14ac:dyDescent="0.35">
      <c r="A239" s="3">
        <v>43738</v>
      </c>
      <c r="B239" s="19">
        <v>4.978406765140325</v>
      </c>
      <c r="C239" s="19">
        <v>55.944095775480065</v>
      </c>
      <c r="D239" s="19">
        <v>10.702691787296899</v>
      </c>
      <c r="E239" s="19">
        <v>53.312631344165439</v>
      </c>
      <c r="I239" s="3">
        <v>43738</v>
      </c>
      <c r="J239" s="1">
        <f>(J238*(B239/B238))*(1-Fondo0!$H$4)</f>
        <v>128.13171654392889</v>
      </c>
      <c r="K239" s="1">
        <f>+(K238*(C239/C238))*(1-Fondo0!$I$4)</f>
        <v>545.60454013569552</v>
      </c>
      <c r="L239" s="1">
        <f>(L238*(D239/D238))*(1-Fondo0!$J$5)</f>
        <v>280.90844429261614</v>
      </c>
      <c r="M239" s="1">
        <f>+(M238*(E239/E238))*(1-Fondo0!$K$5)</f>
        <v>548.78315593002992</v>
      </c>
      <c r="N239" s="9"/>
      <c r="O239" s="3">
        <v>43738</v>
      </c>
      <c r="P239" s="1">
        <f t="shared" si="11"/>
        <v>128.13171654392889</v>
      </c>
      <c r="Q239" s="1">
        <f t="shared" si="11"/>
        <v>123.72989970279797</v>
      </c>
      <c r="R239" s="1">
        <f t="shared" si="11"/>
        <v>121.03808909007803</v>
      </c>
      <c r="S239" s="1">
        <f t="shared" si="11"/>
        <v>123.48351898169182</v>
      </c>
    </row>
    <row r="240" spans="1:19" ht="18" x14ac:dyDescent="0.35">
      <c r="A240" s="3">
        <v>43768</v>
      </c>
      <c r="B240" s="19">
        <v>5.0899123618990743</v>
      </c>
      <c r="C240" s="19">
        <v>57.181344908928033</v>
      </c>
      <c r="D240" s="19">
        <v>10.949163690653926</v>
      </c>
      <c r="E240" s="19">
        <v>54.470255300089576</v>
      </c>
      <c r="I240" s="3">
        <v>43768</v>
      </c>
      <c r="J240" s="1">
        <f>(J239*(B240/B239))*(1-Fondo0!$H$4)</f>
        <v>130.86513123205464</v>
      </c>
      <c r="K240" s="1">
        <f>+(K239*(C240/C239))*(1-Fondo0!$I$4)</f>
        <v>557.30854168413873</v>
      </c>
      <c r="L240" s="1">
        <f>(L239*(D240/D239))*(1-Fondo0!$J$5)</f>
        <v>287.07812319381361</v>
      </c>
      <c r="M240" s="1">
        <f>+(M239*(E240/E239))*(1-Fondo0!$K$5)</f>
        <v>560.3816366110774</v>
      </c>
      <c r="N240" s="9"/>
      <c r="O240" s="3">
        <v>43768</v>
      </c>
      <c r="P240" s="1">
        <f t="shared" si="11"/>
        <v>130.86513123205464</v>
      </c>
      <c r="Q240" s="1">
        <f t="shared" si="11"/>
        <v>126.38408388049946</v>
      </c>
      <c r="R240" s="1">
        <f t="shared" si="11"/>
        <v>123.69648601502924</v>
      </c>
      <c r="S240" s="1">
        <f t="shared" si="11"/>
        <v>126.09333160779128</v>
      </c>
    </row>
    <row r="241" spans="1:19" ht="18" x14ac:dyDescent="0.35">
      <c r="A241" s="3">
        <v>43798</v>
      </c>
      <c r="B241" s="19">
        <v>5.0442257428655486</v>
      </c>
      <c r="C241" s="19">
        <v>56.575987790526625</v>
      </c>
      <c r="D241" s="19">
        <v>10.824227066784349</v>
      </c>
      <c r="E241" s="19">
        <v>53.864840541335681</v>
      </c>
      <c r="I241" s="3">
        <v>43798</v>
      </c>
      <c r="J241" s="1">
        <f>(J240*(B241/B240))*(1-Fondo0!$H$4)</f>
        <v>129.55540271326862</v>
      </c>
      <c r="K241" s="1">
        <f>+(K240*(C241/C240))*(1-Fondo0!$I$4)</f>
        <v>551.0501128864812</v>
      </c>
      <c r="L241" s="1">
        <f>(L240*(D241/D240))*(1-Fondo0!$J$5)</f>
        <v>283.50675954043942</v>
      </c>
      <c r="M241" s="1">
        <f>+(M240*(E241/E240))*(1-Fondo0!$K$5)</f>
        <v>553.83920221959613</v>
      </c>
      <c r="N241" s="9"/>
      <c r="O241" s="3">
        <v>43798</v>
      </c>
      <c r="P241" s="1">
        <f t="shared" si="11"/>
        <v>129.55540271326862</v>
      </c>
      <c r="Q241" s="1">
        <f t="shared" si="11"/>
        <v>124.96482375623678</v>
      </c>
      <c r="R241" s="1">
        <f t="shared" si="11"/>
        <v>122.15765355615204</v>
      </c>
      <c r="S241" s="1">
        <f t="shared" si="11"/>
        <v>124.62119673514233</v>
      </c>
    </row>
    <row r="242" spans="1:19" ht="18" x14ac:dyDescent="0.35">
      <c r="A242" s="3">
        <v>43830</v>
      </c>
      <c r="B242" s="19">
        <v>5.2319295447693701</v>
      </c>
      <c r="C242" s="19">
        <v>58.642223816701836</v>
      </c>
      <c r="D242" s="19">
        <v>11.262277720832078</v>
      </c>
      <c r="E242" s="19">
        <v>55.823836358154949</v>
      </c>
      <c r="I242" s="3">
        <v>43830</v>
      </c>
      <c r="J242" s="1">
        <f>(J241*(B242/B241))*(1-Fondo0!$H$4)</f>
        <v>134.2363934962948</v>
      </c>
      <c r="K242" s="1">
        <f>+(K241*(C242/C241))*(1-Fondo0!$I$4)</f>
        <v>570.80398756873512</v>
      </c>
      <c r="L242" s="1">
        <f>(L241*(D242/D241))*(1-Fondo0!$J$5)</f>
        <v>294.67285481991519</v>
      </c>
      <c r="M242" s="1">
        <f>+(M241*(E242/E241))*(1-Fondo0!$K$5)</f>
        <v>573.65637411096998</v>
      </c>
      <c r="N242" s="9"/>
      <c r="O242" s="3">
        <v>43830</v>
      </c>
      <c r="P242" s="1">
        <f t="shared" si="11"/>
        <v>134.2363934962948</v>
      </c>
      <c r="Q242" s="1">
        <f t="shared" si="11"/>
        <v>129.4445242597719</v>
      </c>
      <c r="R242" s="1">
        <f t="shared" si="11"/>
        <v>126.96891097003611</v>
      </c>
      <c r="S242" s="1">
        <f t="shared" si="11"/>
        <v>129.0803243431404</v>
      </c>
    </row>
    <row r="243" spans="1:19" ht="18" x14ac:dyDescent="0.35">
      <c r="A243" s="3">
        <v>43861</v>
      </c>
      <c r="B243" s="19">
        <v>5.2174435130331753</v>
      </c>
      <c r="C243" s="19">
        <v>57.910117624407583</v>
      </c>
      <c r="D243" s="19">
        <v>11.119965580568721</v>
      </c>
      <c r="E243" s="19">
        <v>55.274231960900472</v>
      </c>
      <c r="I243" s="3">
        <v>43861</v>
      </c>
      <c r="J243" s="1">
        <f>(J242*(B243/B242))*(1-Fondo0!$H$4)</f>
        <v>133.7252808082122</v>
      </c>
      <c r="K243" s="1">
        <f>+(K242*(C243/C242))*(1-Fondo0!$I$4)</f>
        <v>563.31151768563416</v>
      </c>
      <c r="L243" s="1">
        <f>(L242*(D243/D242))*(1-Fondo0!$J$5)</f>
        <v>290.64624411934244</v>
      </c>
      <c r="M243" s="1">
        <f>+(M242*(E243/E242))*(1-Fondo0!$K$5)</f>
        <v>567.68666314921359</v>
      </c>
      <c r="N243" s="9"/>
      <c r="O243" s="3">
        <v>43861</v>
      </c>
      <c r="P243" s="1">
        <f t="shared" si="11"/>
        <v>133.7252808082122</v>
      </c>
      <c r="Q243" s="1">
        <f t="shared" si="11"/>
        <v>127.74541349553274</v>
      </c>
      <c r="R243" s="1">
        <f t="shared" si="11"/>
        <v>125.23392124434706</v>
      </c>
      <c r="S243" s="1">
        <f t="shared" si="11"/>
        <v>127.7370598699224</v>
      </c>
    </row>
    <row r="244" spans="1:19" ht="18" x14ac:dyDescent="0.35">
      <c r="A244" s="3">
        <v>43889</v>
      </c>
      <c r="B244" s="19">
        <v>4.9954823819182845</v>
      </c>
      <c r="C244" s="19">
        <v>55.506828194726168</v>
      </c>
      <c r="D244" s="19">
        <v>10.620529701535785</v>
      </c>
      <c r="E244" s="19">
        <v>53.059036685018839</v>
      </c>
      <c r="I244" s="3">
        <v>43889</v>
      </c>
      <c r="J244" s="1">
        <f>(J243*(B244/B243))*(1-Fondo0!$H$4)</f>
        <v>127.90295210314736</v>
      </c>
      <c r="K244" s="1">
        <f>+(K243*(C244/C243))*(1-Fondo0!$I$4)</f>
        <v>539.58294251428083</v>
      </c>
      <c r="L244" s="1">
        <f>(L243*(D244/D243))*(1-Fondo0!$J$5)</f>
        <v>277.30316353240306</v>
      </c>
      <c r="M244" s="1">
        <f>+(M243*(E244/E243))*(1-Fondo0!$K$5)</f>
        <v>544.626997127393</v>
      </c>
      <c r="N244" s="9"/>
      <c r="O244" s="3">
        <v>43889</v>
      </c>
      <c r="P244" s="1">
        <f t="shared" si="11"/>
        <v>127.90295210314736</v>
      </c>
      <c r="Q244" s="1">
        <f t="shared" si="11"/>
        <v>122.36434715522762</v>
      </c>
      <c r="R244" s="1">
        <f t="shared" si="11"/>
        <v>119.48464239698095</v>
      </c>
      <c r="S244" s="1">
        <f t="shared" si="11"/>
        <v>122.54832789783539</v>
      </c>
    </row>
    <row r="245" spans="1:19" ht="18" x14ac:dyDescent="0.35">
      <c r="A245" s="3">
        <v>43921</v>
      </c>
      <c r="B245" s="19">
        <v>4.441499477048227</v>
      </c>
      <c r="C245" s="19">
        <v>49.730291923300406</v>
      </c>
      <c r="D245" s="19">
        <v>9.4204671993027294</v>
      </c>
      <c r="E245" s="19">
        <v>47.910760575246947</v>
      </c>
      <c r="I245" s="3">
        <v>43921</v>
      </c>
      <c r="J245" s="1">
        <f>(J244*(B245/B244))*(1-Fondo0!$H$4)</f>
        <v>113.60046949639519</v>
      </c>
      <c r="K245" s="1">
        <f>+(K244*(C245/C244))*(1-Fondo0!$I$4)</f>
        <v>483.11489359078939</v>
      </c>
      <c r="L245" s="1">
        <f>(L244*(D245/D244))*(1-Fondo0!$J$5)</f>
        <v>245.71318544463506</v>
      </c>
      <c r="M245" s="1">
        <f>+(M244*(E245/E244))*(1-Fondo0!$K$5)</f>
        <v>491.50359634166307</v>
      </c>
      <c r="N245" s="9"/>
      <c r="O245" s="3">
        <v>43921</v>
      </c>
      <c r="P245" s="1">
        <f t="shared" si="11"/>
        <v>113.60046949639519</v>
      </c>
      <c r="Q245" s="1">
        <f t="shared" si="11"/>
        <v>109.55876084544613</v>
      </c>
      <c r="R245" s="1">
        <f t="shared" si="11"/>
        <v>105.87312355578183</v>
      </c>
      <c r="S245" s="1">
        <f t="shared" si="11"/>
        <v>110.59485520390838</v>
      </c>
    </row>
    <row r="246" spans="1:19" ht="18" x14ac:dyDescent="0.35">
      <c r="A246" s="3">
        <v>43951</v>
      </c>
      <c r="B246" s="19">
        <v>4.6750248004729533</v>
      </c>
      <c r="C246" s="19">
        <v>51.951019893585574</v>
      </c>
      <c r="D246" s="19">
        <v>9.8906427726869648</v>
      </c>
      <c r="E246" s="19">
        <v>50.135130505468517</v>
      </c>
      <c r="I246" s="3">
        <v>43951</v>
      </c>
      <c r="J246" s="1">
        <f>(J245*(B246/B245))*(1-Fondo0!$H$4)</f>
        <v>119.44880359170655</v>
      </c>
      <c r="K246" s="1">
        <f>+(K245*(C246/C245))*(1-Fondo0!$I$4)</f>
        <v>504.36055320298021</v>
      </c>
      <c r="L246" s="1">
        <f>(L245*(D246/D245))*(1-Fondo0!$J$5)</f>
        <v>257.70800621444249</v>
      </c>
      <c r="M246" s="1">
        <f>+(M245*(E246/E245))*(1-Fondo0!$K$5)</f>
        <v>514.0313591184613</v>
      </c>
      <c r="N246" s="9"/>
      <c r="O246" s="3">
        <v>43951</v>
      </c>
      <c r="P246" s="1">
        <f t="shared" si="11"/>
        <v>119.44880359170655</v>
      </c>
      <c r="Q246" s="1">
        <f t="shared" si="11"/>
        <v>114.37676205247857</v>
      </c>
      <c r="R246" s="1">
        <f t="shared" si="11"/>
        <v>111.04146297189114</v>
      </c>
      <c r="S246" s="1">
        <f t="shared" si="11"/>
        <v>115.66390186178083</v>
      </c>
    </row>
    <row r="247" spans="1:19" ht="18" x14ac:dyDescent="0.35">
      <c r="A247" s="3">
        <v>43980</v>
      </c>
      <c r="B247" s="19">
        <v>4.8545584158415842</v>
      </c>
      <c r="C247" s="19">
        <v>53.079494263249856</v>
      </c>
      <c r="D247" s="19">
        <v>10.159091292952825</v>
      </c>
      <c r="E247" s="19">
        <v>51.456907658707046</v>
      </c>
      <c r="I247" s="3">
        <v>43980</v>
      </c>
      <c r="J247" s="1">
        <f>(J246*(B247/B246))*(1-Fondo0!$H$4)</f>
        <v>123.90675706901195</v>
      </c>
      <c r="K247" s="1">
        <f>+(K246*(C247/C246))*(1-Fondo0!$I$4)</f>
        <v>514.98126241101374</v>
      </c>
      <c r="L247" s="1">
        <f>(L246*(D247/D246))*(1-Fondo0!$J$5)</f>
        <v>264.42689887515365</v>
      </c>
      <c r="M247" s="1">
        <f>+(M246*(E247/E246))*(1-Fondo0!$K$5)</f>
        <v>527.28446733745511</v>
      </c>
      <c r="N247" s="9"/>
      <c r="O247" s="3">
        <v>43980</v>
      </c>
      <c r="P247" s="1">
        <f t="shared" si="11"/>
        <v>123.90675706901193</v>
      </c>
      <c r="Q247" s="1">
        <f t="shared" si="11"/>
        <v>116.78528175569758</v>
      </c>
      <c r="R247" s="1">
        <f t="shared" si="11"/>
        <v>113.9365056271653</v>
      </c>
      <c r="S247" s="1">
        <f t="shared" si="11"/>
        <v>118.64602772086096</v>
      </c>
    </row>
    <row r="248" spans="1:19" ht="18" x14ac:dyDescent="0.35">
      <c r="A248" s="3">
        <v>44012</v>
      </c>
      <c r="B248" s="19">
        <v>4.8649920361479815</v>
      </c>
      <c r="C248" s="19">
        <v>52.938669584863035</v>
      </c>
      <c r="D248" s="19">
        <v>10.112045072013554</v>
      </c>
      <c r="E248" s="19">
        <v>51.374485371364024</v>
      </c>
      <c r="I248" s="3">
        <v>44012</v>
      </c>
      <c r="J248" s="1">
        <f>(J247*(B248/B247))*(1-Fondo0!$H$4)</f>
        <v>124.04371572152733</v>
      </c>
      <c r="K248" s="1">
        <f>+(K247*(C248/C247))*(1-Fondo0!$I$4)</f>
        <v>513.28112101389968</v>
      </c>
      <c r="L248" s="1">
        <f>(L247*(D248/D247))*(1-Fondo0!$J$5)</f>
        <v>262.92818260706321</v>
      </c>
      <c r="M248" s="1">
        <f>+(M247*(E248/E247))*(1-Fondo0!$K$5)</f>
        <v>526.14156136347765</v>
      </c>
      <c r="N248" s="9"/>
      <c r="O248" s="3">
        <v>44012</v>
      </c>
      <c r="P248" s="1">
        <f t="shared" si="11"/>
        <v>124.04371572152732</v>
      </c>
      <c r="Q248" s="1">
        <f t="shared" si="11"/>
        <v>116.39973085010361</v>
      </c>
      <c r="R248" s="1">
        <f t="shared" si="11"/>
        <v>113.29073738180448</v>
      </c>
      <c r="S248" s="1">
        <f t="shared" si="11"/>
        <v>118.38885865507073</v>
      </c>
    </row>
    <row r="249" spans="1:19" ht="18" x14ac:dyDescent="0.35">
      <c r="A249" s="3">
        <v>44043</v>
      </c>
      <c r="B249" s="19">
        <v>5.077354519693964</v>
      </c>
      <c r="C249" s="19">
        <v>54.834861887220171</v>
      </c>
      <c r="D249" s="19">
        <v>10.489182827996601</v>
      </c>
      <c r="E249" s="19">
        <v>53.398110116180227</v>
      </c>
      <c r="I249" s="3">
        <v>44043</v>
      </c>
      <c r="J249" s="1">
        <f>(J248*(B249/B248))*(1-Fondo0!$H$4)</f>
        <v>129.32351375216928</v>
      </c>
      <c r="K249" s="1">
        <f>+(K248*(C249/C248))*(1-Fondo0!$I$4)</f>
        <v>531.32058089272869</v>
      </c>
      <c r="L249" s="1">
        <f>(L248*(D249/D248))*(1-Fondo0!$J$5)</f>
        <v>272.45022584711307</v>
      </c>
      <c r="M249" s="1">
        <f>+(M248*(E249/E248))*(1-Fondo0!$K$5)</f>
        <v>546.55622041234608</v>
      </c>
      <c r="N249" s="9"/>
      <c r="O249" s="3">
        <v>44043</v>
      </c>
      <c r="P249" s="1">
        <f t="shared" si="11"/>
        <v>129.32351375216928</v>
      </c>
      <c r="Q249" s="1">
        <f t="shared" si="11"/>
        <v>120.49064358507653</v>
      </c>
      <c r="R249" s="1">
        <f t="shared" si="11"/>
        <v>117.39360413937396</v>
      </c>
      <c r="S249" s="1">
        <f t="shared" si="11"/>
        <v>122.98242883106046</v>
      </c>
    </row>
    <row r="250" spans="1:19" ht="18" x14ac:dyDescent="0.35">
      <c r="A250" s="3">
        <v>44074</v>
      </c>
      <c r="B250" s="19">
        <v>5.1368950098674935</v>
      </c>
      <c r="C250" s="19">
        <v>55.661516041725399</v>
      </c>
      <c r="D250" s="19">
        <v>10.569232280800675</v>
      </c>
      <c r="E250" s="19">
        <v>53.99762616295461</v>
      </c>
      <c r="I250" s="3">
        <v>44074</v>
      </c>
      <c r="J250" s="1">
        <f>(J249*(B250/B249))*(1-Fondo0!$H$4)</f>
        <v>130.70375694878814</v>
      </c>
      <c r="K250" s="1">
        <f>+(K249*(C250/C249))*(1-Fondo0!$I$4)</f>
        <v>538.97985421339638</v>
      </c>
      <c r="L250" s="1">
        <f>(L249*(D250/D249))*(1-Fondo0!$J$5)</f>
        <v>274.24349412900318</v>
      </c>
      <c r="M250" s="1">
        <f>+(M249*(E250/E249))*(1-Fondo0!$K$5)</f>
        <v>552.37937293204766</v>
      </c>
      <c r="N250" s="9"/>
      <c r="O250" s="3">
        <v>44074</v>
      </c>
      <c r="P250" s="1">
        <f t="shared" si="11"/>
        <v>130.70375694878814</v>
      </c>
      <c r="Q250" s="1">
        <f t="shared" si="11"/>
        <v>122.22758133036515</v>
      </c>
      <c r="R250" s="1">
        <f t="shared" si="11"/>
        <v>118.16628922761477</v>
      </c>
      <c r="S250" s="1">
        <f t="shared" si="11"/>
        <v>124.29271570289647</v>
      </c>
    </row>
    <row r="251" spans="1:19" ht="18" x14ac:dyDescent="0.35">
      <c r="A251" s="3">
        <v>44104</v>
      </c>
      <c r="B251" s="19">
        <v>5.0390873575993327</v>
      </c>
      <c r="C251" s="19">
        <v>54.485530425118085</v>
      </c>
      <c r="D251" s="19">
        <v>10.356504390108363</v>
      </c>
      <c r="E251" s="19">
        <v>52.969362850791882</v>
      </c>
      <c r="I251" s="3">
        <v>44104</v>
      </c>
      <c r="J251" s="1">
        <f>(J250*(B251/B250))*(1-Fondo0!$H$4)</f>
        <v>128.08157018969257</v>
      </c>
      <c r="K251" s="1">
        <f>+(K250*(C251/C250))*(1-Fondo0!$I$4)</f>
        <v>527.24965182695689</v>
      </c>
      <c r="L251" s="1">
        <f>(L250*(D251/D250))*(1-Fondo0!$J$5)</f>
        <v>268.44385001145497</v>
      </c>
      <c r="M251" s="1">
        <f>+(M250*(E251/E250))*(1-Fondo0!$K$5)</f>
        <v>541.55349614693694</v>
      </c>
      <c r="N251" s="9"/>
      <c r="O251" s="3">
        <v>44104</v>
      </c>
      <c r="P251" s="1">
        <f t="shared" si="11"/>
        <v>128.08157018969257</v>
      </c>
      <c r="Q251" s="1">
        <f t="shared" si="11"/>
        <v>119.56745543697228</v>
      </c>
      <c r="R251" s="1">
        <f t="shared" si="11"/>
        <v>115.66733323090818</v>
      </c>
      <c r="S251" s="1">
        <f t="shared" si="11"/>
        <v>121.85674924320776</v>
      </c>
    </row>
    <row r="252" spans="1:19" ht="18" x14ac:dyDescent="0.35">
      <c r="A252" s="3">
        <v>44134</v>
      </c>
      <c r="B252" s="19">
        <v>5.0216019640387275</v>
      </c>
      <c r="C252" s="19">
        <v>54.168425836791144</v>
      </c>
      <c r="D252" s="19">
        <v>10.310186943291839</v>
      </c>
      <c r="E252" s="19">
        <v>52.607978810511753</v>
      </c>
      <c r="I252" s="3">
        <v>44134</v>
      </c>
      <c r="J252" s="1">
        <f>(J251*(B252/B251))*(1-Fondo0!$H$4)</f>
        <v>127.50417788332346</v>
      </c>
      <c r="K252" s="1">
        <f>+(K251*(C252/C251))*(1-Fondo0!$I$4)</f>
        <v>523.84035275765621</v>
      </c>
      <c r="L252" s="1">
        <f>(L251*(D252/D251))*(1-Fondo0!$J$5)</f>
        <v>266.96490880296727</v>
      </c>
      <c r="M252" s="1">
        <f>+(M251*(E252/E251))*(1-Fondo0!$K$5)</f>
        <v>537.55395505100432</v>
      </c>
      <c r="N252" s="9"/>
      <c r="O252" s="3">
        <v>44134</v>
      </c>
      <c r="P252" s="1">
        <f t="shared" si="11"/>
        <v>127.50417788332346</v>
      </c>
      <c r="Q252" s="1">
        <f t="shared" si="11"/>
        <v>118.79430895289701</v>
      </c>
      <c r="R252" s="1">
        <f t="shared" si="11"/>
        <v>115.03008568143456</v>
      </c>
      <c r="S252" s="1">
        <f t="shared" si="11"/>
        <v>120.95679922925248</v>
      </c>
    </row>
    <row r="253" spans="1:19" ht="18" x14ac:dyDescent="0.35">
      <c r="A253" s="3">
        <v>44165</v>
      </c>
      <c r="B253" s="19">
        <v>5.3710771468144038</v>
      </c>
      <c r="C253" s="19">
        <v>57.646202077562329</v>
      </c>
      <c r="D253" s="19">
        <v>10.977297867036011</v>
      </c>
      <c r="E253" s="19">
        <v>55.948811745152362</v>
      </c>
      <c r="I253" s="3">
        <v>44165</v>
      </c>
      <c r="J253" s="1">
        <f>(J252*(B253/B252))*(1-Fondo0!$H$4)</f>
        <v>136.23568958539568</v>
      </c>
      <c r="K253" s="1">
        <f>+(K252*(C253/C252))*(1-Fondo0!$I$4)</f>
        <v>557.11012551729402</v>
      </c>
      <c r="L253" s="1">
        <f>(L252*(D253/D252))*(1-Fondo0!$J$5)</f>
        <v>283.94253958397258</v>
      </c>
      <c r="M253" s="1">
        <f>+(M252*(E253/E252))*(1-Fondo0!$K$5)</f>
        <v>571.3669851505249</v>
      </c>
      <c r="N253" s="9"/>
      <c r="O253" s="3">
        <v>44165</v>
      </c>
      <c r="P253" s="1">
        <f t="shared" si="11"/>
        <v>136.23568958539568</v>
      </c>
      <c r="Q253" s="1">
        <f t="shared" si="11"/>
        <v>126.33908789784691</v>
      </c>
      <c r="R253" s="1">
        <f t="shared" si="11"/>
        <v>122.34542286250264</v>
      </c>
      <c r="S253" s="1">
        <f t="shared" si="11"/>
        <v>128.5651813361097</v>
      </c>
    </row>
    <row r="254" spans="1:19" ht="18" x14ac:dyDescent="0.35">
      <c r="A254" s="3">
        <v>44196</v>
      </c>
      <c r="B254" s="19">
        <v>5.5726698123620304</v>
      </c>
      <c r="C254" s="19">
        <v>59.495051490066224</v>
      </c>
      <c r="D254" s="19">
        <v>11.325392825607063</v>
      </c>
      <c r="E254" s="19">
        <v>57.684001158940397</v>
      </c>
      <c r="I254" s="3">
        <v>44196</v>
      </c>
      <c r="J254" s="1">
        <f>(J253*(B254/B253))*(1-Fondo0!$H$4)</f>
        <v>141.20178584026453</v>
      </c>
      <c r="K254" s="1">
        <f>+(K253*(C254/C253))*(1-Fondo0!$I$4)</f>
        <v>574.60422312954597</v>
      </c>
      <c r="L254" s="1">
        <f>(L253*(D254/D253))*(1-Fondo0!$J$5)</f>
        <v>292.64133020399737</v>
      </c>
      <c r="M254" s="1">
        <f>+(M253*(E254/E253))*(1-Fondo0!$K$5)</f>
        <v>588.75347286742294</v>
      </c>
      <c r="N254" s="9"/>
      <c r="O254" s="3">
        <v>44196</v>
      </c>
      <c r="P254" s="1">
        <f t="shared" si="11"/>
        <v>141.20178584026453</v>
      </c>
      <c r="Q254" s="1">
        <f t="shared" si="11"/>
        <v>130.30632567489428</v>
      </c>
      <c r="R254" s="1">
        <f t="shared" si="11"/>
        <v>126.09356577324307</v>
      </c>
      <c r="S254" s="1">
        <f t="shared" si="11"/>
        <v>132.47737263209814</v>
      </c>
    </row>
    <row r="255" spans="1:19" ht="18" x14ac:dyDescent="0.35">
      <c r="A255" s="3">
        <v>44225</v>
      </c>
      <c r="B255" s="19">
        <v>5.6121173531026907</v>
      </c>
      <c r="C255" s="19">
        <v>59.420072734761121</v>
      </c>
      <c r="D255" s="19">
        <v>11.378990664470072</v>
      </c>
      <c r="E255" s="19">
        <v>57.754542833607907</v>
      </c>
      <c r="I255" s="3">
        <v>44225</v>
      </c>
      <c r="J255" s="1">
        <f>(J254*(B255/B254))*(1-Fondo0!$H$4)</f>
        <v>142.0531917178867</v>
      </c>
      <c r="K255" s="1">
        <f>+(K254*(C255/C254))*(1-Fondo0!$I$4)</f>
        <v>573.50705498052685</v>
      </c>
      <c r="L255" s="1">
        <f>(L254*(D255/D254))*(1-Fondo0!$J$5)</f>
        <v>293.71998872187487</v>
      </c>
      <c r="M255" s="1">
        <f>+(M254*(E255/E254))*(1-Fondo0!$K$5)</f>
        <v>589.13942360738019</v>
      </c>
      <c r="N255" s="9"/>
      <c r="O255" s="3">
        <v>44225</v>
      </c>
      <c r="P255" s="1">
        <f t="shared" si="11"/>
        <v>142.0531917178867</v>
      </c>
      <c r="Q255" s="1">
        <f t="shared" si="11"/>
        <v>130.05751450297575</v>
      </c>
      <c r="R255" s="1">
        <f t="shared" si="11"/>
        <v>126.55833914847356</v>
      </c>
      <c r="S255" s="1">
        <f t="shared" si="11"/>
        <v>132.56421668882351</v>
      </c>
    </row>
    <row r="256" spans="1:19" ht="18" x14ac:dyDescent="0.35">
      <c r="A256" s="3">
        <v>44253</v>
      </c>
      <c r="B256" s="19">
        <v>5.6515553273075874</v>
      </c>
      <c r="C256" s="19">
        <v>59.811580279375519</v>
      </c>
      <c r="D256" s="19">
        <v>11.409766831005205</v>
      </c>
      <c r="E256" s="19">
        <v>58.182580799780879</v>
      </c>
      <c r="I256" s="3">
        <v>44253</v>
      </c>
      <c r="J256" s="1">
        <f>(J255*(B256/B255))*(1-Fondo0!$H$4)</f>
        <v>142.90242872483563</v>
      </c>
      <c r="K256" s="1">
        <f>+(K255*(C256/C255))*(1-Fondo0!$I$4)</f>
        <v>576.91054800044208</v>
      </c>
      <c r="L256" s="1">
        <f>(L255*(D256/D255))*(1-Fondo0!$J$5)</f>
        <v>294.20761212731742</v>
      </c>
      <c r="M256" s="1">
        <f>+(M255*(E256/E255))*(1-Fondo0!$K$5)</f>
        <v>593.16941027834798</v>
      </c>
      <c r="N256" s="9"/>
      <c r="O256" s="3">
        <v>44253</v>
      </c>
      <c r="P256" s="1">
        <f t="shared" si="11"/>
        <v>142.90242872483563</v>
      </c>
      <c r="Q256" s="1">
        <f t="shared" si="11"/>
        <v>130.82934431562458</v>
      </c>
      <c r="R256" s="1">
        <f t="shared" si="11"/>
        <v>126.7684467703323</v>
      </c>
      <c r="S256" s="1">
        <f t="shared" si="11"/>
        <v>133.47101736264716</v>
      </c>
    </row>
    <row r="257" spans="1:19" ht="18" x14ac:dyDescent="0.35">
      <c r="A257" s="3">
        <v>44286</v>
      </c>
      <c r="B257" s="19">
        <v>5.3566556412985626</v>
      </c>
      <c r="C257" s="19">
        <v>57.462554709952109</v>
      </c>
      <c r="D257" s="19">
        <v>10.941342496008515</v>
      </c>
      <c r="E257" s="19">
        <v>56.046519691325173</v>
      </c>
      <c r="I257" s="3">
        <v>44286</v>
      </c>
      <c r="J257" s="1">
        <f>(J256*(B257/B256))*(1-Fondo0!$H$4)</f>
        <v>135.30465201778841</v>
      </c>
      <c r="K257" s="1">
        <f>+(K256*(C257/C256))*(1-Fondo0!$I$4)</f>
        <v>553.89283784890927</v>
      </c>
      <c r="L257" s="1">
        <f>(L256*(D257/D256))*(1-Fondo0!$J$5)</f>
        <v>281.835128140964</v>
      </c>
      <c r="M257" s="1">
        <f>+(M256*(E257/E256))*(1-Fondo0!$K$5)</f>
        <v>571.06855174650502</v>
      </c>
      <c r="N257" s="9"/>
      <c r="O257" s="3">
        <v>44286</v>
      </c>
      <c r="P257" s="1">
        <f t="shared" si="11"/>
        <v>135.30465201778841</v>
      </c>
      <c r="Q257" s="1">
        <f t="shared" si="11"/>
        <v>125.6094849505817</v>
      </c>
      <c r="R257" s="1">
        <f t="shared" si="11"/>
        <v>121.43737947978887</v>
      </c>
      <c r="S257" s="1">
        <f t="shared" si="11"/>
        <v>128.49802984555859</v>
      </c>
    </row>
    <row r="258" spans="1:19" ht="18" x14ac:dyDescent="0.35">
      <c r="A258" s="3">
        <v>44316</v>
      </c>
      <c r="B258" s="19">
        <v>5.2916428533755271</v>
      </c>
      <c r="C258" s="19">
        <v>56.855318222573842</v>
      </c>
      <c r="D258" s="19">
        <v>10.793530643459917</v>
      </c>
      <c r="E258" s="19">
        <v>55.458386708860765</v>
      </c>
      <c r="I258" s="3">
        <v>44316</v>
      </c>
      <c r="J258" s="1">
        <f>(J257*(B258/B257))*(1-Fondo0!$H$4)</f>
        <v>133.52325148678761</v>
      </c>
      <c r="K258" s="1">
        <f>+(K257*(C258/C257))*(1-Fondo0!$I$4)</f>
        <v>547.68334050141891</v>
      </c>
      <c r="L258" s="1">
        <f>(L257*(D258/D257))*(1-Fondo0!$J$5)</f>
        <v>277.73806981843182</v>
      </c>
      <c r="M258" s="1">
        <f>+(M257*(E258/E257))*(1-Fondo0!$K$5)</f>
        <v>564.75574424050956</v>
      </c>
      <c r="N258" s="9"/>
      <c r="O258" s="3">
        <v>44316</v>
      </c>
      <c r="P258" s="1">
        <f t="shared" si="11"/>
        <v>133.52325148678761</v>
      </c>
      <c r="Q258" s="1">
        <f t="shared" si="11"/>
        <v>124.20132129450455</v>
      </c>
      <c r="R258" s="1">
        <f t="shared" si="11"/>
        <v>119.67203521789361</v>
      </c>
      <c r="S258" s="1">
        <f t="shared" si="11"/>
        <v>127.0775640803999</v>
      </c>
    </row>
    <row r="259" spans="1:19" ht="18" x14ac:dyDescent="0.35">
      <c r="A259" s="3">
        <v>44347</v>
      </c>
      <c r="B259" s="19">
        <v>5.3760349621113139</v>
      </c>
      <c r="C259" s="19">
        <v>58.789593728769269</v>
      </c>
      <c r="D259" s="19">
        <v>11.039868382545075</v>
      </c>
      <c r="E259" s="19">
        <v>56.995387901750725</v>
      </c>
      <c r="I259" s="3">
        <v>44347</v>
      </c>
      <c r="J259" s="1">
        <f>(J258*(B259/B258))*(1-Fondo0!$H$4)</f>
        <v>135.51140034313499</v>
      </c>
      <c r="K259" s="1">
        <f>+(K258*(C259/C258))*(1-Fondo0!$I$4)</f>
        <v>565.94797695839713</v>
      </c>
      <c r="L259" s="1">
        <f>(L258*(D259/D258))*(1-Fondo0!$J$5)</f>
        <v>283.78089497053969</v>
      </c>
      <c r="M259" s="1">
        <f>+(M258*(E259/E258))*(1-Fondo0!$K$5)</f>
        <v>580.07876693341677</v>
      </c>
      <c r="N259" s="9"/>
      <c r="O259" s="3">
        <v>44347</v>
      </c>
      <c r="P259" s="1">
        <f t="shared" si="11"/>
        <v>135.51140034313499</v>
      </c>
      <c r="Q259" s="1">
        <f t="shared" si="11"/>
        <v>128.3432986254995</v>
      </c>
      <c r="R259" s="1">
        <f t="shared" si="11"/>
        <v>122.27577328265147</v>
      </c>
      <c r="S259" s="1">
        <f t="shared" si="11"/>
        <v>130.52544826399856</v>
      </c>
    </row>
    <row r="260" spans="1:19" ht="18" x14ac:dyDescent="0.35">
      <c r="A260" s="3">
        <v>44377</v>
      </c>
      <c r="B260" s="19">
        <v>5.2288816347646137</v>
      </c>
      <c r="C260" s="19">
        <v>57.266597853078117</v>
      </c>
      <c r="D260" s="19">
        <v>10.766084893947232</v>
      </c>
      <c r="E260" s="19">
        <v>55.466944852560786</v>
      </c>
      <c r="I260" s="3">
        <v>44377</v>
      </c>
      <c r="J260" s="1">
        <f>(J259*(B260/B259))*(1-Fondo0!$H$4)</f>
        <v>131.66487580409805</v>
      </c>
      <c r="K260" s="1">
        <f>+(K259*(C260/C259))*(1-Fondo0!$I$4)</f>
        <v>550.92826303217657</v>
      </c>
      <c r="L260" s="1">
        <f>(L259*(D260/D259))*(1-Fondo0!$J$5)</f>
        <v>276.45498942437717</v>
      </c>
      <c r="M260" s="1">
        <f>+(M259*(E260/E259))*(1-Fondo0!$K$5)</f>
        <v>564.20292146182589</v>
      </c>
      <c r="N260" s="9"/>
      <c r="O260" s="3">
        <v>44377</v>
      </c>
      <c r="P260" s="1">
        <f t="shared" si="11"/>
        <v>131.66487580409805</v>
      </c>
      <c r="Q260" s="1">
        <f t="shared" si="11"/>
        <v>124.93719115946963</v>
      </c>
      <c r="R260" s="1">
        <f t="shared" si="11"/>
        <v>119.1191803564586</v>
      </c>
      <c r="S260" s="1">
        <f t="shared" si="11"/>
        <v>126.95317159249745</v>
      </c>
    </row>
    <row r="261" spans="1:19" ht="18" x14ac:dyDescent="0.35">
      <c r="A261" s="3">
        <v>44407</v>
      </c>
      <c r="B261" s="19">
        <v>4.9285958704253225</v>
      </c>
      <c r="C261" s="19">
        <v>54.207119708209696</v>
      </c>
      <c r="D261" s="19">
        <v>10.238098738872404</v>
      </c>
      <c r="E261" s="19">
        <v>52.349889193867462</v>
      </c>
      <c r="I261" s="3">
        <v>44407</v>
      </c>
      <c r="J261" s="1">
        <f>(J260*(B261/B260))*(1-Fondo0!$H$4)</f>
        <v>123.9743117224637</v>
      </c>
      <c r="K261" s="1">
        <f>+(K260*(C261/C260))*(1-Fondo0!$I$4)</f>
        <v>521.15585125368011</v>
      </c>
      <c r="L261" s="1">
        <f>(L260*(D261/D260))*(1-Fondo0!$J$5)</f>
        <v>262.62333993515534</v>
      </c>
      <c r="M261" s="1">
        <f>+(M260*(E261/E260))*(1-Fondo0!$K$5)</f>
        <v>532.19486769301068</v>
      </c>
      <c r="N261" s="9"/>
      <c r="O261" s="3">
        <v>44407</v>
      </c>
      <c r="P261" s="1">
        <f t="shared" si="11"/>
        <v>123.9743117224637</v>
      </c>
      <c r="Q261" s="1">
        <f t="shared" si="11"/>
        <v>118.18552900807406</v>
      </c>
      <c r="R261" s="1">
        <f t="shared" si="11"/>
        <v>113.15938649068489</v>
      </c>
      <c r="S261" s="1">
        <f t="shared" si="11"/>
        <v>119.75093319939261</v>
      </c>
    </row>
    <row r="262" spans="1:19" ht="18" x14ac:dyDescent="0.35">
      <c r="A262" s="3">
        <v>44439</v>
      </c>
      <c r="B262" s="19">
        <v>4.8767089818893776</v>
      </c>
      <c r="C262" s="19">
        <v>54.289409789525202</v>
      </c>
      <c r="D262" s="19">
        <v>10.162722295643661</v>
      </c>
      <c r="E262" s="19">
        <v>52.334799094468913</v>
      </c>
      <c r="I262" s="3">
        <v>44439</v>
      </c>
      <c r="J262" s="1">
        <f>(J261*(B262/B261))*(1-Fondo0!$H$4)</f>
        <v>122.54136424029689</v>
      </c>
      <c r="K262" s="1">
        <f>+(K261*(C262/C261))*(1-Fondo0!$I$4)</f>
        <v>521.60773560369125</v>
      </c>
      <c r="L262" s="1">
        <f>(L261*(D262/D261))*(1-Fondo0!$J$5)</f>
        <v>260.41826368769068</v>
      </c>
      <c r="M262" s="1">
        <f>+(M261*(E262/E261))*(1-Fondo0!$K$5)</f>
        <v>531.73996988281795</v>
      </c>
      <c r="N262" s="9"/>
      <c r="O262" s="3">
        <v>44439</v>
      </c>
      <c r="P262" s="1">
        <f t="shared" si="11"/>
        <v>122.54136424029689</v>
      </c>
      <c r="Q262" s="1">
        <f t="shared" si="11"/>
        <v>118.28800543777942</v>
      </c>
      <c r="R262" s="1">
        <f t="shared" si="11"/>
        <v>112.20926120711378</v>
      </c>
      <c r="S262" s="1">
        <f t="shared" si="11"/>
        <v>119.64857513360162</v>
      </c>
    </row>
    <row r="263" spans="1:19" ht="18" x14ac:dyDescent="0.35">
      <c r="A263" s="3">
        <v>44469</v>
      </c>
      <c r="B263" s="19">
        <v>4.8038696566731138</v>
      </c>
      <c r="C263" s="19">
        <v>53.617547050290135</v>
      </c>
      <c r="D263" s="19">
        <v>10.066422678916828</v>
      </c>
      <c r="E263" s="19">
        <v>51.712764313346227</v>
      </c>
      <c r="I263" s="3">
        <v>44469</v>
      </c>
      <c r="J263" s="1">
        <f>(J262*(B263/B262))*(1-Fondo0!$H$4)</f>
        <v>120.58532563105854</v>
      </c>
      <c r="K263" s="1">
        <f>+(K262*(C263/C262))*(1-Fondo0!$I$4)</f>
        <v>514.81769006393267</v>
      </c>
      <c r="L263" s="1">
        <f>(L262*(D263/D262))*(1-Fondo0!$J$5)</f>
        <v>257.68190163480006</v>
      </c>
      <c r="M263" s="1">
        <f>+(M262*(E263/E262))*(1-Fondo0!$K$5)</f>
        <v>525.12213974764848</v>
      </c>
      <c r="N263" s="9"/>
      <c r="O263" s="3">
        <v>44469</v>
      </c>
      <c r="P263" s="1">
        <f t="shared" si="11"/>
        <v>120.58532563105854</v>
      </c>
      <c r="Q263" s="1">
        <f t="shared" si="11"/>
        <v>116.74818750774017</v>
      </c>
      <c r="R263" s="1">
        <f t="shared" si="11"/>
        <v>111.03021500658207</v>
      </c>
      <c r="S263" s="1">
        <f t="shared" si="11"/>
        <v>118.15947521447436</v>
      </c>
    </row>
    <row r="264" spans="1:19" ht="18" x14ac:dyDescent="0.35">
      <c r="A264" s="3">
        <v>44498</v>
      </c>
      <c r="B264" s="19">
        <v>5.0733796092184376</v>
      </c>
      <c r="C264" s="19">
        <v>57.062361222444892</v>
      </c>
      <c r="D264" s="19">
        <v>10.708955536072143</v>
      </c>
      <c r="E264" s="19">
        <v>55.012392409819633</v>
      </c>
      <c r="I264" s="3">
        <v>44498</v>
      </c>
      <c r="J264" s="1">
        <f>(J263*(B264/B263))*(1-Fondo0!$H$4)</f>
        <v>127.21782857199334</v>
      </c>
      <c r="K264" s="1">
        <f>+(K263*(C264/C263))*(1-Fondo0!$I$4)</f>
        <v>547.53750862848835</v>
      </c>
      <c r="L264" s="1">
        <f>(L263*(D264/D263))*(1-Fondo0!$J$5)</f>
        <v>273.84400910062828</v>
      </c>
      <c r="M264" s="1">
        <f>+(M263*(E264/E263))*(1-Fondo0!$K$5)</f>
        <v>558.31196811774362</v>
      </c>
      <c r="N264" s="9"/>
      <c r="O264" s="3">
        <v>44498</v>
      </c>
      <c r="P264" s="1">
        <f t="shared" si="11"/>
        <v>127.21782857199335</v>
      </c>
      <c r="Q264" s="1">
        <f t="shared" si="11"/>
        <v>124.16825015655783</v>
      </c>
      <c r="R264" s="1">
        <f t="shared" si="11"/>
        <v>117.99415875080989</v>
      </c>
      <c r="S264" s="1">
        <f t="shared" si="11"/>
        <v>125.62762863217925</v>
      </c>
    </row>
    <row r="265" spans="1:19" ht="18" x14ac:dyDescent="0.35">
      <c r="A265" s="3">
        <v>44530</v>
      </c>
      <c r="B265" s="19">
        <v>5.0282023118544021</v>
      </c>
      <c r="C265" s="19">
        <v>56.246018765371375</v>
      </c>
      <c r="D265" s="19">
        <v>10.584254672897195</v>
      </c>
      <c r="E265" s="19">
        <v>54.163342252828336</v>
      </c>
      <c r="I265" s="3">
        <v>44530</v>
      </c>
      <c r="J265" s="1">
        <f>(J264*(B265/B264))*(1-Fondo0!$H$4)</f>
        <v>125.95364407316856</v>
      </c>
      <c r="K265" s="1">
        <f>+(K264*(C265/C264))*(1-Fondo0!$I$4)</f>
        <v>539.35354938864009</v>
      </c>
      <c r="L265" s="1">
        <f>(L264*(D265/D264))*(1-Fondo0!$J$5)</f>
        <v>270.37328900735849</v>
      </c>
      <c r="M265" s="1">
        <f>+(M264*(E265/E264))*(1-Fondo0!$K$5)</f>
        <v>549.38360004310744</v>
      </c>
      <c r="N265" s="9"/>
      <c r="O265" s="3">
        <v>44530</v>
      </c>
      <c r="P265" s="1">
        <f t="shared" si="11"/>
        <v>125.95364407316858</v>
      </c>
      <c r="Q265" s="1">
        <f t="shared" si="11"/>
        <v>122.31232634832418</v>
      </c>
      <c r="R265" s="1">
        <f t="shared" si="11"/>
        <v>116.49869168176616</v>
      </c>
      <c r="S265" s="1">
        <f t="shared" si="11"/>
        <v>123.61862690407148</v>
      </c>
    </row>
    <row r="266" spans="1:19" ht="18" x14ac:dyDescent="0.35">
      <c r="A266" s="3">
        <v>44561</v>
      </c>
      <c r="B266" s="19">
        <v>5.1009071035517763</v>
      </c>
      <c r="C266" s="19">
        <v>57.360326263131562</v>
      </c>
      <c r="D266" s="19">
        <v>10.794335842921461</v>
      </c>
      <c r="E266" s="19">
        <v>55.206518684342164</v>
      </c>
      <c r="I266" s="3">
        <v>44561</v>
      </c>
      <c r="J266" s="1">
        <f>(J265*(B266/B265))*(1-Fondo0!$H$4)</f>
        <v>127.64175946346923</v>
      </c>
      <c r="K266" s="1">
        <f>+(K265*(C266/C265))*(1-Fondo0!$I$4)</f>
        <v>549.68132626354839</v>
      </c>
      <c r="L266" s="1">
        <f>(L265*(D266/D265))*(1-Fondo0!$J$5)</f>
        <v>275.45255384978037</v>
      </c>
      <c r="M266" s="1">
        <f>+(M265*(E266/E265))*(1-Fondo0!$K$5)</f>
        <v>559.6473181209393</v>
      </c>
      <c r="N266" s="9"/>
      <c r="O266" s="3">
        <v>44561</v>
      </c>
      <c r="P266" s="1">
        <f t="shared" si="11"/>
        <v>127.64175946346926</v>
      </c>
      <c r="Q266" s="1">
        <f t="shared" si="11"/>
        <v>124.65441609077293</v>
      </c>
      <c r="R266" s="1">
        <f t="shared" si="11"/>
        <v>118.68724999320214</v>
      </c>
      <c r="S266" s="1">
        <f t="shared" si="11"/>
        <v>125.92810016758446</v>
      </c>
    </row>
    <row r="267" spans="1:19" ht="18" x14ac:dyDescent="0.35">
      <c r="A267" s="3">
        <v>44592</v>
      </c>
      <c r="B267" s="19">
        <v>5.2453820852834108</v>
      </c>
      <c r="C267" s="19">
        <v>58.456420202808111</v>
      </c>
      <c r="D267" s="19">
        <v>11.082788585543422</v>
      </c>
      <c r="E267" s="19">
        <v>56.449616042641708</v>
      </c>
      <c r="I267" s="3">
        <v>44592</v>
      </c>
      <c r="J267" s="1">
        <f>(J266*(B267/B266))*(1-Fondo0!$H$4)</f>
        <v>131.12028076039022</v>
      </c>
      <c r="K267" s="1">
        <f>+(K266*(C267/C266))*(1-Fondo0!$I$4)</f>
        <v>559.82102292639615</v>
      </c>
      <c r="L267" s="1">
        <f>(L266*(D267/D266))*(1-Fondo0!$J$5)</f>
        <v>282.51876561519066</v>
      </c>
      <c r="M267" s="1">
        <f>+(M266*(E267/E266))*(1-Fondo0!$K$5)</f>
        <v>571.92474578153144</v>
      </c>
      <c r="N267" s="9"/>
      <c r="O267" s="3">
        <v>44592</v>
      </c>
      <c r="P267" s="1">
        <f t="shared" si="11"/>
        <v>131.12028076039024</v>
      </c>
      <c r="Q267" s="1">
        <f t="shared" si="11"/>
        <v>126.95385379486338</v>
      </c>
      <c r="R267" s="1">
        <f t="shared" si="11"/>
        <v>121.73194582406211</v>
      </c>
      <c r="S267" s="1">
        <f t="shared" si="11"/>
        <v>128.69068490654897</v>
      </c>
    </row>
    <row r="268" spans="1:19" ht="18" x14ac:dyDescent="0.35">
      <c r="A268" s="3">
        <v>44620</v>
      </c>
      <c r="B268" s="19">
        <v>5.4152373769619579</v>
      </c>
      <c r="C268" s="19">
        <v>59.852354881617458</v>
      </c>
      <c r="D268" s="19">
        <v>11.277835035913808</v>
      </c>
      <c r="E268" s="19">
        <v>57.408038680500134</v>
      </c>
      <c r="I268" s="3">
        <v>44620</v>
      </c>
      <c r="J268" s="1">
        <f>(J267*(B268/B267))*(1-Fondo0!$H$4)</f>
        <v>135.22519445933108</v>
      </c>
      <c r="K268" s="1">
        <f>+(K267*(C268/C267))*(1-Fondo0!$I$4)</f>
        <v>572.81693138172852</v>
      </c>
      <c r="L268" s="1">
        <f>(L267*(D268/D267))*(1-Fondo0!$J$5)</f>
        <v>287.19135533651246</v>
      </c>
      <c r="M268" s="1">
        <f>+(M267*(E268/E267))*(1-Fondo0!$K$5)</f>
        <v>581.30550423137583</v>
      </c>
      <c r="N268" s="9"/>
      <c r="O268" s="3">
        <v>44620</v>
      </c>
      <c r="P268" s="1">
        <f t="shared" si="11"/>
        <v>135.22519445933111</v>
      </c>
      <c r="Q268" s="1">
        <f t="shared" si="11"/>
        <v>129.90101117981678</v>
      </c>
      <c r="R268" s="1">
        <f t="shared" si="11"/>
        <v>123.74527558492042</v>
      </c>
      <c r="S268" s="1">
        <f t="shared" si="11"/>
        <v>130.80148049418125</v>
      </c>
    </row>
    <row r="269" spans="1:19" ht="18" x14ac:dyDescent="0.35">
      <c r="A269" s="3">
        <v>44651</v>
      </c>
      <c r="B269" s="19">
        <v>5.5893178600378279</v>
      </c>
      <c r="C269" s="19">
        <v>60.659732369629829</v>
      </c>
      <c r="D269" s="19">
        <v>11.323215995676845</v>
      </c>
      <c r="E269" s="19">
        <v>58.216124317751955</v>
      </c>
      <c r="I269" s="3">
        <v>44651</v>
      </c>
      <c r="J269" s="1">
        <f>(J268*(B269/B268))*(1-Fondo0!$H$4)</f>
        <v>139.42681234586775</v>
      </c>
      <c r="K269" s="1">
        <f>+(K268*(C269/C268))*(1-Fondo0!$I$4)</f>
        <v>580.16658365321621</v>
      </c>
      <c r="L269" s="1">
        <f>(L268*(D269/D268))*(1-Fondo0!$J$5)</f>
        <v>288.04662520778459</v>
      </c>
      <c r="M269" s="1">
        <f>+(M268*(E269/E268))*(1-Fondo0!$K$5)</f>
        <v>589.15401939052515</v>
      </c>
      <c r="N269" s="9"/>
      <c r="O269" s="3">
        <v>44651</v>
      </c>
      <c r="P269" s="1">
        <f t="shared" si="11"/>
        <v>139.42681234586777</v>
      </c>
      <c r="Q269" s="1">
        <f t="shared" si="11"/>
        <v>131.5677343675957</v>
      </c>
      <c r="R269" s="1">
        <f t="shared" si="11"/>
        <v>124.11379505444289</v>
      </c>
      <c r="S269" s="1">
        <f t="shared" si="11"/>
        <v>132.56750093442318</v>
      </c>
    </row>
    <row r="270" spans="1:19" ht="18" x14ac:dyDescent="0.35">
      <c r="A270" s="3">
        <v>44680</v>
      </c>
      <c r="B270" s="19">
        <v>5.2485755862428354</v>
      </c>
      <c r="C270" s="19">
        <v>56.95223858780615</v>
      </c>
      <c r="D270" s="19">
        <v>10.562814929650859</v>
      </c>
      <c r="E270" s="19">
        <v>54.400836112558629</v>
      </c>
      <c r="I270" s="3">
        <v>44680</v>
      </c>
      <c r="J270" s="1">
        <f>(J269*(B270/B269))*(1-Fondo0!$H$4)</f>
        <v>130.7905361885698</v>
      </c>
      <c r="K270" s="1">
        <f>+(K269*(C270/C269))*(1-Fondo0!$I$4)</f>
        <v>544.35302040208273</v>
      </c>
      <c r="L270" s="1">
        <f>(L269*(D270/D269))*(1-Fondo0!$J$5)</f>
        <v>268.42319680626701</v>
      </c>
      <c r="M270" s="1">
        <f>+(M269*(E270/E269))*(1-Fondo0!$K$5)</f>
        <v>550.23088011444486</v>
      </c>
      <c r="N270" s="9"/>
      <c r="O270" s="3">
        <v>44680</v>
      </c>
      <c r="P270" s="1">
        <f t="shared" si="11"/>
        <v>130.79053618856983</v>
      </c>
      <c r="Q270" s="1">
        <f t="shared" si="11"/>
        <v>123.44608532860406</v>
      </c>
      <c r="R270" s="1">
        <f t="shared" si="11"/>
        <v>115.65843415884277</v>
      </c>
      <c r="S270" s="1">
        <f t="shared" si="11"/>
        <v>123.80927620451236</v>
      </c>
    </row>
    <row r="271" spans="1:19" ht="18" x14ac:dyDescent="0.35">
      <c r="A271" s="3">
        <v>44712</v>
      </c>
      <c r="B271" s="19">
        <v>5.3040138926355551</v>
      </c>
      <c r="C271" s="19">
        <v>57.567291907202588</v>
      </c>
      <c r="D271" s="19">
        <v>10.747397922848664</v>
      </c>
      <c r="E271" s="19">
        <v>54.697857485837609</v>
      </c>
      <c r="I271" s="3">
        <v>44712</v>
      </c>
      <c r="J271" s="1">
        <f>(J270*(B271/B270))*(1-Fondo0!$H$4)</f>
        <v>132.03433769357716</v>
      </c>
      <c r="K271" s="1">
        <f>+(K270*(C271/C270))*(1-Fondo0!$I$4)</f>
        <v>549.87408745619086</v>
      </c>
      <c r="L271" s="1">
        <f>(L270*(D271/D270))*(1-Fondo0!$J$5)</f>
        <v>272.82934274286009</v>
      </c>
      <c r="M271" s="1">
        <f>+(M270*(E271/E270))*(1-Fondo0!$K$5)</f>
        <v>552.92156810643041</v>
      </c>
      <c r="N271" s="9"/>
      <c r="O271" s="3">
        <v>44712</v>
      </c>
      <c r="P271" s="1">
        <f t="shared" si="11"/>
        <v>132.03433769357719</v>
      </c>
      <c r="Q271" s="1">
        <f t="shared" si="11"/>
        <v>124.69812966219287</v>
      </c>
      <c r="R271" s="1">
        <f t="shared" si="11"/>
        <v>117.55695837644051</v>
      </c>
      <c r="S271" s="1">
        <f t="shared" si="11"/>
        <v>124.41471683828888</v>
      </c>
    </row>
    <row r="272" spans="1:19" ht="18" x14ac:dyDescent="0.35">
      <c r="A272" s="3">
        <v>44742</v>
      </c>
      <c r="B272" s="19">
        <v>4.9065728198433423</v>
      </c>
      <c r="C272" s="19">
        <v>54.699114804177547</v>
      </c>
      <c r="D272" s="19">
        <v>10.116496318537859</v>
      </c>
      <c r="E272" s="19">
        <v>51.499055248041778</v>
      </c>
      <c r="I272" s="3">
        <v>44742</v>
      </c>
      <c r="J272" s="1">
        <f>(J271*(B272/B271))*(1-Fondo0!$H$4)</f>
        <v>122.01349326191354</v>
      </c>
      <c r="K272" s="1">
        <f>+(K271*(C272/C271))*(1-Fondo0!$I$4)</f>
        <v>522.13808197313097</v>
      </c>
      <c r="L272" s="1">
        <f>(L271*(D272/D271))*(1-Fondo0!$J$5)</f>
        <v>256.54600127292269</v>
      </c>
      <c r="M272" s="1">
        <f>+(M271*(E272/E271))*(1-Fondo0!$K$5)</f>
        <v>520.29099298264214</v>
      </c>
      <c r="N272" s="9"/>
      <c r="O272" s="3">
        <v>44742</v>
      </c>
      <c r="P272" s="1">
        <f t="shared" si="11"/>
        <v>122.01349326191357</v>
      </c>
      <c r="Q272" s="1">
        <f t="shared" si="11"/>
        <v>118.40827515379426</v>
      </c>
      <c r="R272" s="1">
        <f t="shared" si="11"/>
        <v>110.54077721291023</v>
      </c>
      <c r="S272" s="1">
        <f t="shared" si="11"/>
        <v>117.072402849345</v>
      </c>
    </row>
    <row r="273" spans="1:19" ht="18" x14ac:dyDescent="0.35">
      <c r="A273" s="3">
        <v>44769</v>
      </c>
      <c r="B273" s="19">
        <v>4.8376200764331205</v>
      </c>
      <c r="C273" s="19">
        <v>54.126786929936308</v>
      </c>
      <c r="D273" s="19">
        <v>9.9601566878980901</v>
      </c>
      <c r="E273" s="19">
        <v>50.766938853503184</v>
      </c>
      <c r="I273" s="3">
        <v>44769</v>
      </c>
      <c r="J273" s="1">
        <f>(J272*(B273/B272))*(1-Fondo0!$H$4)</f>
        <v>120.17350956968068</v>
      </c>
      <c r="K273" s="1">
        <f>+(K272*(C273/C272))*(1-Fondo0!$I$4)</f>
        <v>516.33900722550845</v>
      </c>
      <c r="L273" s="1">
        <f>(L272*(D273/D272))*(1-Fondo0!$J$5)</f>
        <v>252.31825162816597</v>
      </c>
      <c r="M273" s="1">
        <f>+(M272*(E273/E272))*(1-Fondo0!$K$5)</f>
        <v>512.60383717168997</v>
      </c>
      <c r="N273" s="9"/>
      <c r="O273" s="3">
        <v>44769</v>
      </c>
      <c r="P273" s="1">
        <f t="shared" si="11"/>
        <v>120.1735095696807</v>
      </c>
      <c r="Q273" s="1">
        <f t="shared" si="11"/>
        <v>117.09318540634841</v>
      </c>
      <c r="R273" s="1">
        <f t="shared" si="11"/>
        <v>108.71912055377625</v>
      </c>
      <c r="S273" s="1">
        <f t="shared" si="11"/>
        <v>115.34269041149101</v>
      </c>
    </row>
    <row r="274" spans="1:19" ht="18" x14ac:dyDescent="0.35">
      <c r="A274" s="3">
        <v>44804</v>
      </c>
      <c r="B274" s="19">
        <v>4.8993766831297112</v>
      </c>
      <c r="C274" s="19">
        <v>54.470709513906939</v>
      </c>
      <c r="D274" s="19">
        <v>10.087600519885624</v>
      </c>
      <c r="E274" s="19">
        <v>51.259601637639719</v>
      </c>
      <c r="I274" s="3">
        <v>44804</v>
      </c>
      <c r="J274" s="1">
        <f>(J273*(B274/B273))*(1-Fondo0!$H$4)</f>
        <v>121.5808545996294</v>
      </c>
      <c r="K274" s="1">
        <f>+(K273*(C274/C273))*(1-Fondo0!$I$4)</f>
        <v>519.28208173182259</v>
      </c>
      <c r="L274" s="1">
        <f>(L273*(D274/D273))*(1-Fondo0!$J$5)</f>
        <v>255.2805610068435</v>
      </c>
      <c r="M274" s="1">
        <f>+(M273*(E274/E273))*(1-Fondo0!$K$5)</f>
        <v>517.28505648755402</v>
      </c>
      <c r="N274" s="9"/>
      <c r="O274" s="3">
        <v>44804</v>
      </c>
      <c r="P274" s="1">
        <f t="shared" si="11"/>
        <v>121.58085459962943</v>
      </c>
      <c r="Q274" s="1">
        <f t="shared" si="11"/>
        <v>117.76060344761606</v>
      </c>
      <c r="R274" s="1">
        <f t="shared" si="11"/>
        <v>109.99552314605734</v>
      </c>
      <c r="S274" s="1">
        <f t="shared" si="11"/>
        <v>116.39602710377399</v>
      </c>
    </row>
    <row r="275" spans="1:19" ht="18" x14ac:dyDescent="0.35">
      <c r="A275" s="3">
        <v>44834</v>
      </c>
      <c r="B275" s="19">
        <v>4.7026531375502012</v>
      </c>
      <c r="C275" s="19">
        <v>52.212147314257031</v>
      </c>
      <c r="D275" s="19">
        <v>9.577571134538152</v>
      </c>
      <c r="E275" s="19">
        <v>49.067715135542173</v>
      </c>
      <c r="I275" s="3">
        <v>44834</v>
      </c>
      <c r="J275" s="1">
        <f>(J274*(B275/B274))*(1-Fondo0!$H$4)</f>
        <v>116.57748498984698</v>
      </c>
      <c r="K275" s="1">
        <f>+(K274*(C275/C274))*(1-Fondo0!$I$4)</f>
        <v>497.42713927677806</v>
      </c>
      <c r="L275" s="1">
        <f>(L274*(D275/D274))*(1-Fondo0!$J$5)</f>
        <v>242.12109570608987</v>
      </c>
      <c r="M275" s="1">
        <f>+(M274*(E275/E274))*(1-Fondo0!$K$5)</f>
        <v>494.88509185030347</v>
      </c>
      <c r="N275" s="9"/>
      <c r="O275" s="3">
        <v>44834</v>
      </c>
      <c r="P275" s="1">
        <f t="shared" si="11"/>
        <v>116.57748498984701</v>
      </c>
      <c r="Q275" s="1">
        <f t="shared" si="11"/>
        <v>112.80443164358279</v>
      </c>
      <c r="R275" s="1">
        <f t="shared" si="11"/>
        <v>104.32536062224503</v>
      </c>
      <c r="S275" s="1">
        <f t="shared" si="11"/>
        <v>111.35573672936276</v>
      </c>
    </row>
    <row r="276" spans="1:19" ht="18" x14ac:dyDescent="0.35">
      <c r="A276" s="3">
        <v>44865</v>
      </c>
      <c r="B276" s="19">
        <v>4.8505290007513153</v>
      </c>
      <c r="C276" s="19">
        <v>53.279076408715255</v>
      </c>
      <c r="D276" s="19">
        <v>9.7453264212371646</v>
      </c>
      <c r="E276" s="19">
        <v>49.813196043075386</v>
      </c>
      <c r="I276" s="3">
        <v>44865</v>
      </c>
      <c r="J276" s="1">
        <f>(J275*(B276/B275))*(1-Fondo0!$H$4)</f>
        <v>120.11803376679975</v>
      </c>
      <c r="K276" s="1">
        <f>+(K275*(C276/C275))*(1-Fondo0!$I$4)</f>
        <v>507.26187919107491</v>
      </c>
      <c r="L276" s="1">
        <f>(L275*(D276/D275))*(1-Fondo0!$J$5)</f>
        <v>246.10532402792671</v>
      </c>
      <c r="M276" s="1">
        <f>+(M275*(E276/E275))*(1-Fondo0!$K$5)</f>
        <v>502.11913624168909</v>
      </c>
      <c r="N276" s="9"/>
      <c r="O276" s="3">
        <v>44865</v>
      </c>
      <c r="P276" s="1">
        <f t="shared" si="11"/>
        <v>120.11803376679978</v>
      </c>
      <c r="Q276" s="1">
        <f t="shared" si="11"/>
        <v>115.03471254061567</v>
      </c>
      <c r="R276" s="1">
        <f t="shared" si="11"/>
        <v>106.04208858956579</v>
      </c>
      <c r="S276" s="1">
        <f t="shared" si="11"/>
        <v>112.98349306310847</v>
      </c>
    </row>
    <row r="277" spans="1:19" ht="18" x14ac:dyDescent="0.35">
      <c r="A277" s="3">
        <v>44895</v>
      </c>
      <c r="B277" s="19">
        <v>5.1004950700570832</v>
      </c>
      <c r="C277" s="19">
        <v>56.678605371043069</v>
      </c>
      <c r="D277" s="19">
        <v>10.531337830825116</v>
      </c>
      <c r="E277" s="19">
        <v>52.650835651271407</v>
      </c>
      <c r="I277" s="3">
        <v>44895</v>
      </c>
      <c r="J277" s="1">
        <f>(J276*(B277/B276))*(1-Fondo0!$H$4)</f>
        <v>126.17659846146698</v>
      </c>
      <c r="K277" s="1">
        <f>+(K276*(C277/C276))*(1-Fondo0!$I$4)</f>
        <v>539.27751239000327</v>
      </c>
      <c r="L277" s="1">
        <f>(L276*(D277/D276))*(1-Fondo0!$J$5)</f>
        <v>265.67796568842209</v>
      </c>
      <c r="M277" s="1">
        <f>+(M276*(E277/E276))*(1-Fondo0!$K$5)</f>
        <v>530.42192142359795</v>
      </c>
      <c r="N277" s="9"/>
      <c r="O277" s="3">
        <v>44895</v>
      </c>
      <c r="P277" s="1">
        <f t="shared" si="11"/>
        <v>126.17659846146701</v>
      </c>
      <c r="Q277" s="1">
        <f t="shared" si="11"/>
        <v>122.29508299801653</v>
      </c>
      <c r="R277" s="1">
        <f t="shared" si="11"/>
        <v>114.47556644743838</v>
      </c>
      <c r="S277" s="1">
        <f t="shared" si="11"/>
        <v>119.35199667601928</v>
      </c>
    </row>
    <row r="278" spans="1:19" ht="18" x14ac:dyDescent="0.35">
      <c r="A278" s="3">
        <v>44925</v>
      </c>
      <c r="B278" s="19">
        <v>5.029798586387435</v>
      </c>
      <c r="C278" s="19">
        <v>55.909361623036652</v>
      </c>
      <c r="D278" s="19">
        <v>10.410547670157067</v>
      </c>
      <c r="E278" s="19">
        <v>52.060618638743456</v>
      </c>
      <c r="I278" s="3">
        <v>44925</v>
      </c>
      <c r="J278" s="1">
        <f>(J277*(B278/B277))*(1-Fondo0!$H$4)</f>
        <v>124.29808901664106</v>
      </c>
      <c r="K278" s="1">
        <f>+(K277*(C278/C277))*(1-Fondo0!$I$4)</f>
        <v>531.61264869146191</v>
      </c>
      <c r="L278" s="1">
        <f>(L277*(D278/D277))*(1-Fondo0!$J$5)</f>
        <v>262.35717380706296</v>
      </c>
      <c r="M278" s="1">
        <f>+(M277*(E278/E277))*(1-Fondo0!$K$5)</f>
        <v>524.17867715181603</v>
      </c>
      <c r="N278" s="9"/>
      <c r="O278" s="3">
        <v>44925</v>
      </c>
      <c r="P278" s="1">
        <f t="shared" si="11"/>
        <v>124.29808901664109</v>
      </c>
      <c r="Q278" s="1">
        <f t="shared" si="11"/>
        <v>120.55687749037857</v>
      </c>
      <c r="R278" s="1">
        <f t="shared" si="11"/>
        <v>113.04470058437141</v>
      </c>
      <c r="S278" s="1">
        <f t="shared" si="11"/>
        <v>117.94718356502756</v>
      </c>
    </row>
    <row r="279" spans="1:19" ht="18" x14ac:dyDescent="0.35">
      <c r="A279" s="3">
        <v>44957</v>
      </c>
      <c r="B279" s="19">
        <v>5.1180030641391845</v>
      </c>
      <c r="C279" s="19">
        <v>56.869218592573354</v>
      </c>
      <c r="D279" s="19">
        <v>10.61749579330044</v>
      </c>
      <c r="E279" s="19">
        <v>53.097286808621142</v>
      </c>
      <c r="I279" s="3">
        <v>44957</v>
      </c>
      <c r="J279" s="1">
        <f>(J278*(B279/B278))*(1-Fondo0!$H$4)</f>
        <v>126.34608025655385</v>
      </c>
      <c r="K279" s="1">
        <f>+(K278*(C279/C278))*(1-Fondo0!$I$4)</f>
        <v>540.3879420295807</v>
      </c>
      <c r="L279" s="1">
        <f>(L278*(D279/D278))*(1-Fondo0!$J$5)</f>
        <v>267.29377123469914</v>
      </c>
      <c r="M279" s="1">
        <f>+(M278*(E279/E278))*(1-Fondo0!$K$5)</f>
        <v>534.31354748651825</v>
      </c>
      <c r="N279" s="9"/>
      <c r="O279" s="3">
        <v>44957</v>
      </c>
      <c r="P279" s="1">
        <f t="shared" si="11"/>
        <v>126.34608025655389</v>
      </c>
      <c r="Q279" s="1">
        <f t="shared" si="11"/>
        <v>122.54690155491079</v>
      </c>
      <c r="R279" s="1">
        <f t="shared" si="11"/>
        <v>115.17178622878036</v>
      </c>
      <c r="S279" s="1">
        <f t="shared" si="11"/>
        <v>120.22766437029438</v>
      </c>
    </row>
    <row r="280" spans="1:19" ht="18" x14ac:dyDescent="0.35">
      <c r="A280" s="3">
        <v>44985</v>
      </c>
      <c r="B280" s="19">
        <v>5.0637593963254588</v>
      </c>
      <c r="C280" s="19">
        <v>56.752797506561677</v>
      </c>
      <c r="D280" s="19">
        <v>10.581569790026247</v>
      </c>
      <c r="E280" s="19">
        <v>52.665926167979002</v>
      </c>
      <c r="I280" s="3">
        <v>44985</v>
      </c>
      <c r="J280" s="1">
        <f>(J279*(B280/B279))*(1-Fondo0!$H$4)</f>
        <v>124.87677306385662</v>
      </c>
      <c r="K280" s="1">
        <f>+(K279*(C280/C279))*(1-Fondo0!$I$4)</f>
        <v>538.93114174339973</v>
      </c>
      <c r="L280" s="1">
        <f>(L279*(D280/D279))*(1-Fondo0!$J$5)</f>
        <v>266.1118509093331</v>
      </c>
      <c r="M280" s="1">
        <f>+(M279*(E280/E279))*(1-Fondo0!$K$5)</f>
        <v>529.67248358784548</v>
      </c>
      <c r="N280" s="9"/>
      <c r="O280" s="3">
        <v>44985</v>
      </c>
      <c r="P280" s="1">
        <f t="shared" si="11"/>
        <v>124.87677306385666</v>
      </c>
      <c r="Q280" s="1">
        <f t="shared" si="11"/>
        <v>122.21653452158048</v>
      </c>
      <c r="R280" s="1">
        <f t="shared" si="11"/>
        <v>114.66251931087308</v>
      </c>
      <c r="S280" s="1">
        <f t="shared" si="11"/>
        <v>119.18336318168414</v>
      </c>
    </row>
    <row r="281" spans="1:19" ht="18" x14ac:dyDescent="0.35">
      <c r="A281" s="3">
        <v>45016</v>
      </c>
      <c r="B281" s="19">
        <v>5.1923880478087643</v>
      </c>
      <c r="C281" s="19">
        <v>58.100781726427613</v>
      </c>
      <c r="D281" s="19">
        <v>10.832116228419654</v>
      </c>
      <c r="E281" s="19">
        <v>53.751053014608232</v>
      </c>
      <c r="I281" s="3">
        <v>45016</v>
      </c>
      <c r="J281" s="1">
        <f>(J280*(B281/B280))*(1-Fondo0!$H$4)</f>
        <v>127.9154848242116</v>
      </c>
      <c r="K281" s="1">
        <f>+(K280*(C281/C280))*(1-Fondo0!$I$4)</f>
        <v>551.37313046073098</v>
      </c>
      <c r="L281" s="1">
        <f>(L280*(D281/D280))*(1-Fondo0!$J$5)</f>
        <v>272.12898416902806</v>
      </c>
      <c r="M281" s="1">
        <f>+(M280*(E281/E280))*(1-Fondo0!$K$5)</f>
        <v>540.27950439590313</v>
      </c>
      <c r="N281" s="9"/>
      <c r="O281" s="3">
        <v>45016</v>
      </c>
      <c r="P281" s="1">
        <f t="shared" si="11"/>
        <v>127.91548482421165</v>
      </c>
      <c r="Q281" s="1">
        <f t="shared" si="11"/>
        <v>125.03807632128009</v>
      </c>
      <c r="R281" s="1">
        <f t="shared" si="11"/>
        <v>117.25518722937528</v>
      </c>
      <c r="S281" s="1">
        <f t="shared" si="11"/>
        <v>121.57008413173092</v>
      </c>
    </row>
    <row r="282" spans="1:19" ht="18" x14ac:dyDescent="0.35">
      <c r="A282" s="3">
        <v>45044</v>
      </c>
      <c r="B282" s="19">
        <v>5.2402685130411406</v>
      </c>
      <c r="C282" s="19">
        <v>58.671585641301427</v>
      </c>
      <c r="D282" s="19">
        <v>11.032225598279107</v>
      </c>
      <c r="E282" s="19">
        <v>54.229600134444745</v>
      </c>
      <c r="I282" s="3">
        <v>45044</v>
      </c>
      <c r="J282" s="1">
        <f>(J281*(B282/B281))*(1-Fondo0!$H$4)</f>
        <v>128.96055536614327</v>
      </c>
      <c r="K282" s="1">
        <f>+(K281*(C282/C281))*(1-Fondo0!$I$4)</f>
        <v>556.42811379137572</v>
      </c>
      <c r="L282" s="1">
        <f>(L281*(D282/D281))*(1-Fondo0!$J$5)</f>
        <v>276.86751161223049</v>
      </c>
      <c r="M282" s="1">
        <f>+(M281*(E282/E281))*(1-Fondo0!$K$5)</f>
        <v>544.78074372657341</v>
      </c>
      <c r="N282" s="9"/>
      <c r="O282" s="3">
        <v>45044</v>
      </c>
      <c r="P282" s="1">
        <f t="shared" si="11"/>
        <v>128.96055536614332</v>
      </c>
      <c r="Q282" s="1">
        <f t="shared" si="11"/>
        <v>126.18442415105518</v>
      </c>
      <c r="R282" s="1">
        <f t="shared" si="11"/>
        <v>119.29692829654186</v>
      </c>
      <c r="S282" s="1">
        <f t="shared" si="11"/>
        <v>122.58292293030517</v>
      </c>
    </row>
    <row r="283" spans="1:19" ht="18" x14ac:dyDescent="0.35">
      <c r="A283" s="3">
        <v>45077</v>
      </c>
      <c r="B283" s="19">
        <v>5.272869337316676</v>
      </c>
      <c r="C283" s="19">
        <v>59.199866078218363</v>
      </c>
      <c r="D283" s="19">
        <v>11.118332237914176</v>
      </c>
      <c r="E283" s="19">
        <v>54.640600027159159</v>
      </c>
      <c r="I283" s="3">
        <v>45077</v>
      </c>
      <c r="J283" s="1">
        <f>(J282*(B283/B282))*(1-Fondo0!$H$4)</f>
        <v>129.62767676088964</v>
      </c>
      <c r="K283" s="1">
        <f>+(K282*(C283/C282))*(1-Fondo0!$I$4)</f>
        <v>561.07327172780333</v>
      </c>
      <c r="L283" s="1">
        <f>(L282*(D283/D282))*(1-Fondo0!$J$5)</f>
        <v>278.73781087122882</v>
      </c>
      <c r="M283" s="1">
        <f>+(M282*(E283/E282))*(1-Fondo0!$K$5)</f>
        <v>548.59852547128389</v>
      </c>
      <c r="N283" s="9"/>
      <c r="O283" s="3">
        <v>45077</v>
      </c>
      <c r="P283" s="1">
        <f t="shared" si="11"/>
        <v>129.6276767608897</v>
      </c>
      <c r="Q283" s="1">
        <f t="shared" si="11"/>
        <v>127.23783350398119</v>
      </c>
      <c r="R283" s="1">
        <f t="shared" si="11"/>
        <v>120.10280456311622</v>
      </c>
      <c r="S283" s="1">
        <f t="shared" si="11"/>
        <v>123.44197466949709</v>
      </c>
    </row>
    <row r="284" spans="1:19" ht="18" x14ac:dyDescent="0.35">
      <c r="A284" s="3">
        <v>45107</v>
      </c>
      <c r="B284" s="19">
        <v>5.4825539774291219</v>
      </c>
      <c r="C284" s="19">
        <v>60.992547151114778</v>
      </c>
      <c r="D284" s="19">
        <v>11.499196669419213</v>
      </c>
      <c r="E284" s="19">
        <v>56.535592045141755</v>
      </c>
      <c r="I284" s="3">
        <v>45107</v>
      </c>
      <c r="J284" s="1">
        <f>(J283*(B284/B283))*(1-Fondo0!$H$4)</f>
        <v>134.64214387736749</v>
      </c>
      <c r="K284" s="1">
        <f>+(K283*(C284/C283))*(1-Fondo0!$I$4)</f>
        <v>577.68786332581863</v>
      </c>
      <c r="L284" s="1">
        <f>(L283*(D284/D283))*(1-Fondo0!$J$5)</f>
        <v>287.98582597205655</v>
      </c>
      <c r="M284" s="1">
        <f>+(M283*(E284/E283))*(1-Fondo0!$K$5)</f>
        <v>567.30283079782305</v>
      </c>
      <c r="N284" s="9"/>
      <c r="O284" s="3">
        <v>45107</v>
      </c>
      <c r="P284" s="1">
        <f t="shared" si="11"/>
        <v>134.64214387736754</v>
      </c>
      <c r="Q284" s="1">
        <f t="shared" si="11"/>
        <v>131.00562061131376</v>
      </c>
      <c r="R284" s="1">
        <f t="shared" si="11"/>
        <v>124.08759782377861</v>
      </c>
      <c r="S284" s="1">
        <f t="shared" si="11"/>
        <v>127.65069247883807</v>
      </c>
    </row>
    <row r="285" spans="1:19" ht="18" x14ac:dyDescent="0.35">
      <c r="A285" s="3">
        <v>45138</v>
      </c>
      <c r="B285" s="19">
        <v>5.6291926950747095</v>
      </c>
      <c r="C285" s="19">
        <v>62.260653680132819</v>
      </c>
      <c r="D285" s="19">
        <v>11.780855008301051</v>
      </c>
      <c r="E285" s="19">
        <v>57.842167183176535</v>
      </c>
      <c r="I285" s="3">
        <v>45138</v>
      </c>
      <c r="J285" s="1">
        <f>(J284*(B285/B284))*(1-Fondo0!$H$4)</f>
        <v>138.09933637389975</v>
      </c>
      <c r="K285" s="1">
        <f>+(K284*(C285/C284))*(1-Fondo0!$I$4)</f>
        <v>589.31536682825367</v>
      </c>
      <c r="L285" s="1">
        <f>(L284*(D285/D284))*(1-Fondo0!$J$5)</f>
        <v>294.73234305775742</v>
      </c>
      <c r="M285" s="1">
        <f>+(M284*(E285/E284))*(1-Fondo0!$K$5)</f>
        <v>580.08467554458207</v>
      </c>
      <c r="N285" s="9"/>
      <c r="O285" s="3">
        <v>45138</v>
      </c>
      <c r="P285" s="1">
        <f t="shared" si="11"/>
        <v>138.0993363738998</v>
      </c>
      <c r="Q285" s="1">
        <f t="shared" si="11"/>
        <v>133.64245688432646</v>
      </c>
      <c r="R285" s="1">
        <f t="shared" si="11"/>
        <v>126.99454331672425</v>
      </c>
      <c r="S285" s="1">
        <f t="shared" si="11"/>
        <v>130.52677778020382</v>
      </c>
    </row>
    <row r="286" spans="1:19" ht="18" x14ac:dyDescent="0.35">
      <c r="A286" s="3">
        <v>45169</v>
      </c>
      <c r="B286" s="19">
        <v>5.5390611786969455</v>
      </c>
      <c r="C286" s="19">
        <v>61.139484293052185</v>
      </c>
      <c r="D286" s="19">
        <v>11.506158204920249</v>
      </c>
      <c r="E286" s="19">
        <v>56.928694809407951</v>
      </c>
      <c r="I286" s="3">
        <v>45169</v>
      </c>
      <c r="J286" s="1">
        <f>(J285*(B286/B285))*(1-Fondo0!$H$4)</f>
        <v>135.74661609649996</v>
      </c>
      <c r="K286" s="1">
        <f>+(K285*(C286/C285))*(1-Fondo0!$I$4)</f>
        <v>578.32701234376896</v>
      </c>
      <c r="L286" s="1">
        <f>(L285*(D286/D285))*(1-Fondo0!$J$5)</f>
        <v>287.5601496185717</v>
      </c>
      <c r="M286" s="1">
        <f>+(M285*(E286/E285))*(1-Fondo0!$K$5)</f>
        <v>570.60016539857543</v>
      </c>
      <c r="N286" s="9"/>
      <c r="O286" s="3">
        <v>45169</v>
      </c>
      <c r="P286" s="1">
        <f t="shared" si="11"/>
        <v>135.74661609650002</v>
      </c>
      <c r="Q286" s="1">
        <f t="shared" si="11"/>
        <v>131.15056413371639</v>
      </c>
      <c r="R286" s="1">
        <f t="shared" si="11"/>
        <v>123.90418200469782</v>
      </c>
      <c r="S286" s="1">
        <f t="shared" si="11"/>
        <v>128.3926366791315</v>
      </c>
    </row>
    <row r="287" spans="1:19" ht="18" x14ac:dyDescent="0.35">
      <c r="A287" s="3">
        <v>45198</v>
      </c>
      <c r="B287" s="19">
        <v>5.330912062154332</v>
      </c>
      <c r="C287" s="19">
        <v>58.95539533842507</v>
      </c>
      <c r="D287" s="19">
        <v>11.070448327627073</v>
      </c>
      <c r="E287" s="19">
        <v>54.980472662628394</v>
      </c>
      <c r="I287" s="3">
        <v>45198</v>
      </c>
      <c r="J287" s="1">
        <f>(J286*(B287/B286))*(1-Fondo0!$H$4)</f>
        <v>130.50938495369101</v>
      </c>
      <c r="K287" s="1">
        <f>+(K286*(C287/C286))*(1-Fondo0!$I$4)</f>
        <v>557.30492280286103</v>
      </c>
      <c r="L287" s="1">
        <f>(L286*(D287/D286))*(1-Fondo0!$J$5)</f>
        <v>276.38275595837644</v>
      </c>
      <c r="M287" s="1">
        <f>+(M286*(E287/E286))*(1-Fondo0!$K$5)</f>
        <v>550.76072811390475</v>
      </c>
      <c r="N287" s="9"/>
      <c r="O287" s="3">
        <v>45198</v>
      </c>
      <c r="P287" s="1">
        <f t="shared" si="11"/>
        <v>130.50938495369107</v>
      </c>
      <c r="Q287" s="1">
        <f t="shared" si="11"/>
        <v>126.38326320584494</v>
      </c>
      <c r="R287" s="1">
        <f t="shared" si="11"/>
        <v>119.08805633412769</v>
      </c>
      <c r="S287" s="1">
        <f t="shared" si="11"/>
        <v>123.92849906110287</v>
      </c>
    </row>
    <row r="288" spans="1:19" ht="18" x14ac:dyDescent="0.35">
      <c r="A288" s="3">
        <v>45230</v>
      </c>
      <c r="B288" s="19">
        <v>5.2082930765226436</v>
      </c>
      <c r="C288" s="19">
        <v>57.566325039042162</v>
      </c>
      <c r="D288" s="19">
        <v>10.826320822488286</v>
      </c>
      <c r="E288" s="19">
        <v>53.657224986985945</v>
      </c>
      <c r="I288" s="3">
        <v>45230</v>
      </c>
      <c r="J288" s="1">
        <f>(J287*(B288/B287))*(1-Fondo0!$H$4)</f>
        <v>127.37465276153915</v>
      </c>
      <c r="K288" s="1">
        <f>+(K287*(C288/C287))*(1-Fondo0!$I$4)</f>
        <v>543.82033824503435</v>
      </c>
      <c r="L288" s="1">
        <f>(L287*(D288/D287))*(1-Fondo0!$J$5)</f>
        <v>270.00636411573015</v>
      </c>
      <c r="M288" s="1">
        <f>+(M287*(E288/E287))*(1-Fondo0!$K$5)</f>
        <v>537.2006563979337</v>
      </c>
      <c r="N288" s="9"/>
      <c r="O288" s="3">
        <v>45230</v>
      </c>
      <c r="P288" s="1">
        <f t="shared" si="11"/>
        <v>127.3746527615392</v>
      </c>
      <c r="Q288" s="1">
        <f t="shared" si="11"/>
        <v>123.32528591251295</v>
      </c>
      <c r="R288" s="1">
        <f t="shared" si="11"/>
        <v>116.34059074665849</v>
      </c>
      <c r="S288" s="1">
        <f t="shared" si="11"/>
        <v>120.87730232694926</v>
      </c>
    </row>
    <row r="289" spans="1:19" ht="18" x14ac:dyDescent="0.35">
      <c r="A289" s="3">
        <v>45260</v>
      </c>
      <c r="B289" s="19">
        <v>5.4585769724525273</v>
      </c>
      <c r="C289" s="19">
        <v>60.02125434608184</v>
      </c>
      <c r="D289" s="19">
        <v>11.318126290451993</v>
      </c>
      <c r="E289" s="19">
        <v>56.222413238833916</v>
      </c>
      <c r="I289" s="3">
        <v>45260</v>
      </c>
      <c r="J289" s="1">
        <f>(J288*(B289/B288))*(1-Fondo0!$H$4)</f>
        <v>133.35656840080566</v>
      </c>
      <c r="K289" s="1">
        <f>+(K288*(C289/C288))*(1-Fondo0!$I$4)</f>
        <v>566.64312533426869</v>
      </c>
      <c r="L289" s="1">
        <f>(L288*(D289/D288))*(1-Fondo0!$J$5)</f>
        <v>281.97786489904308</v>
      </c>
      <c r="M289" s="1">
        <f>+(M288*(E289/E288))*(1-Fondo0!$K$5)</f>
        <v>562.56361431967809</v>
      </c>
      <c r="N289" s="9"/>
      <c r="O289" s="3">
        <v>45260</v>
      </c>
      <c r="P289" s="1">
        <f t="shared" si="11"/>
        <v>133.35656840080568</v>
      </c>
      <c r="Q289" s="1">
        <f t="shared" si="11"/>
        <v>128.50094144644046</v>
      </c>
      <c r="R289" s="1">
        <f t="shared" si="11"/>
        <v>121.49888202551791</v>
      </c>
      <c r="S289" s="1">
        <f t="shared" si="11"/>
        <v>126.58430565261419</v>
      </c>
    </row>
    <row r="290" spans="1:19" ht="18" x14ac:dyDescent="0.35">
      <c r="A290" s="3">
        <v>45289</v>
      </c>
      <c r="B290" s="19">
        <v>5.7661478588742252</v>
      </c>
      <c r="C290" s="19">
        <v>62.694333557770001</v>
      </c>
      <c r="D290" s="19">
        <v>11.817399676811203</v>
      </c>
      <c r="E290" s="19">
        <v>58.970201131160785</v>
      </c>
      <c r="I290" s="3">
        <v>45289</v>
      </c>
      <c r="J290" s="1">
        <f>(J289*(B290/B289))*(1-Fondo0!$H$4)</f>
        <v>140.72398388796549</v>
      </c>
      <c r="K290" s="1">
        <f>+(K289*(C290/C289))*(1-Fondo0!$I$4)</f>
        <v>591.49416387898816</v>
      </c>
      <c r="L290" s="1">
        <f>(L289*(D290/D289))*(1-Fondo0!$J$5)</f>
        <v>294.1099927165011</v>
      </c>
      <c r="M290" s="1">
        <f>+(M289*(E290/E289))*(1-Fondo0!$K$5)</f>
        <v>589.723718675736</v>
      </c>
      <c r="N290" s="9"/>
      <c r="O290" s="3">
        <v>45289</v>
      </c>
      <c r="P290" s="1">
        <f t="shared" si="11"/>
        <v>140.72398388796552</v>
      </c>
      <c r="Q290" s="1">
        <f t="shared" si="11"/>
        <v>134.13655530310629</v>
      </c>
      <c r="R290" s="1">
        <f t="shared" si="11"/>
        <v>126.72638442872814</v>
      </c>
      <c r="S290" s="1">
        <f t="shared" si="11"/>
        <v>132.69569086106185</v>
      </c>
    </row>
    <row r="291" spans="1:19" ht="18" x14ac:dyDescent="0.35">
      <c r="A291" s="3">
        <v>45322</v>
      </c>
      <c r="B291" s="19">
        <v>5.7125582457983199</v>
      </c>
      <c r="C291" s="19">
        <v>61.967755724789917</v>
      </c>
      <c r="D291" s="19">
        <v>11.701978098739497</v>
      </c>
      <c r="E291" s="19">
        <v>58.551162631302518</v>
      </c>
      <c r="I291" s="3">
        <v>45322</v>
      </c>
      <c r="J291" s="1">
        <f>(J290*(B291/B290))*(1-Fondo0!$H$4)</f>
        <v>139.27089361208209</v>
      </c>
      <c r="K291" s="1">
        <f>+(K290*(C291/C290))*(1-Fondo0!$I$4)</f>
        <v>584.25919797568952</v>
      </c>
      <c r="L291" s="1">
        <f>(L290*(D291/D290))*(1-Fondo0!$J$5)</f>
        <v>290.93402236193515</v>
      </c>
      <c r="M291" s="1">
        <f>+(M290*(E291/E290))*(1-Fondo0!$K$5)</f>
        <v>585.20137729099599</v>
      </c>
      <c r="N291" s="9"/>
      <c r="O291" s="3">
        <v>45322</v>
      </c>
      <c r="P291" s="1">
        <f t="shared" si="11"/>
        <v>139.27089361208212</v>
      </c>
      <c r="Q291" s="1">
        <f t="shared" si="11"/>
        <v>132.49584020688354</v>
      </c>
      <c r="R291" s="1">
        <f t="shared" si="11"/>
        <v>125.35791939845313</v>
      </c>
      <c r="S291" s="1">
        <f t="shared" si="11"/>
        <v>131.67810381927691</v>
      </c>
    </row>
    <row r="292" spans="1:19" ht="18" x14ac:dyDescent="0.35">
      <c r="A292" s="3">
        <v>45351</v>
      </c>
      <c r="B292" s="19">
        <v>5.8021143046007397</v>
      </c>
      <c r="C292" s="19">
        <v>62.991262268640924</v>
      </c>
      <c r="D292" s="19">
        <v>11.907969777895294</v>
      </c>
      <c r="E292" s="19">
        <v>59.44433384452671</v>
      </c>
      <c r="I292" s="3">
        <v>45351</v>
      </c>
      <c r="J292" s="1">
        <f>(J291*(B292/B291))*(1-Fondo0!$H$4)</f>
        <v>141.30690213776629</v>
      </c>
      <c r="K292" s="1">
        <f>+(K291*(C292/C291))*(1-Fondo0!$I$4)</f>
        <v>593.52322585400498</v>
      </c>
      <c r="L292" s="1">
        <f>(L291*(D292/D291))*(1-Fondo0!$J$5)</f>
        <v>295.7469866634637</v>
      </c>
      <c r="M292" s="1">
        <f>+(M291*(E292/E291))*(1-Fondo0!$K$5)</f>
        <v>593.79168398079673</v>
      </c>
      <c r="N292" s="9"/>
      <c r="O292" s="3">
        <v>45351</v>
      </c>
      <c r="P292" s="1">
        <f t="shared" si="11"/>
        <v>141.30690213776631</v>
      </c>
      <c r="Q292" s="1">
        <f t="shared" si="11"/>
        <v>134.59669743205035</v>
      </c>
      <c r="R292" s="1">
        <f t="shared" si="11"/>
        <v>127.43173388766422</v>
      </c>
      <c r="S292" s="1">
        <f t="shared" si="11"/>
        <v>133.61103723336993</v>
      </c>
    </row>
    <row r="293" spans="1:19" ht="18" x14ac:dyDescent="0.35">
      <c r="A293" s="3">
        <v>45380</v>
      </c>
      <c r="B293" s="19">
        <v>5.8342668099973123</v>
      </c>
      <c r="C293" s="19">
        <v>63.460968207471112</v>
      </c>
      <c r="D293" s="19">
        <v>11.978811394786346</v>
      </c>
      <c r="E293" s="19">
        <v>59.970575463585057</v>
      </c>
      <c r="I293" s="3">
        <v>45380</v>
      </c>
      <c r="J293" s="1">
        <f>(J292*(B293/B292))*(1-Fondo0!$H$4)</f>
        <v>141.9419461316005</v>
      </c>
      <c r="K293" s="1">
        <f>+(K292*(C293/C292))*(1-Fondo0!$I$4)</f>
        <v>597.56027419675206</v>
      </c>
      <c r="L293" s="1">
        <f>(L292*(D293/D292))*(1-Fondo0!$J$5)</f>
        <v>297.19651040961423</v>
      </c>
      <c r="M293" s="1">
        <f>+(M292*(E293/E292))*(1-Fondo0!$K$5)</f>
        <v>598.70887056238234</v>
      </c>
      <c r="N293" s="9"/>
      <c r="O293" s="3">
        <v>45380</v>
      </c>
      <c r="P293" s="1">
        <f t="shared" si="11"/>
        <v>141.94194613160053</v>
      </c>
      <c r="Q293" s="1">
        <f t="shared" si="11"/>
        <v>135.51220225248167</v>
      </c>
      <c r="R293" s="1">
        <f t="shared" si="11"/>
        <v>128.05630601388336</v>
      </c>
      <c r="S293" s="1">
        <f t="shared" ref="S293:S308" si="12">+M293/M292*S292</f>
        <v>134.71746970313978</v>
      </c>
    </row>
    <row r="294" spans="1:19" ht="18" x14ac:dyDescent="0.35">
      <c r="A294" s="3">
        <v>45412</v>
      </c>
      <c r="B294" s="19">
        <v>5.7438849147121536</v>
      </c>
      <c r="C294" s="19">
        <v>62.024867244136466</v>
      </c>
      <c r="D294" s="19">
        <v>11.7566111673774</v>
      </c>
      <c r="E294" s="19">
        <v>59.061915165245203</v>
      </c>
      <c r="I294" s="3">
        <v>45412</v>
      </c>
      <c r="J294" s="1">
        <f>(J293*(B294/B293))*(1-Fondo0!$H$4)</f>
        <v>139.597478262902</v>
      </c>
      <c r="K294" s="1">
        <f>+(K293*(C294/C293))*(1-Fondo0!$I$4)</f>
        <v>583.65805605881746</v>
      </c>
      <c r="L294" s="1">
        <f>(L293*(D294/D293))*(1-Fondo0!$J$5)</f>
        <v>291.37984479559304</v>
      </c>
      <c r="M294" s="1">
        <f>+(M293*(E294/E293))*(1-Fondo0!$K$5)</f>
        <v>589.30324429184327</v>
      </c>
      <c r="N294" s="9"/>
      <c r="O294" s="3">
        <v>45412</v>
      </c>
      <c r="P294" s="1">
        <f t="shared" ref="P294:R308" si="13">+J294/J293*P293</f>
        <v>139.59747826290203</v>
      </c>
      <c r="Q294" s="1">
        <f t="shared" si="13"/>
        <v>132.35951577478986</v>
      </c>
      <c r="R294" s="1">
        <f t="shared" si="13"/>
        <v>125.55001577910598</v>
      </c>
      <c r="S294" s="1">
        <f t="shared" si="12"/>
        <v>132.60107852465234</v>
      </c>
    </row>
    <row r="295" spans="1:19" ht="18" x14ac:dyDescent="0.35">
      <c r="A295" s="3">
        <v>45443</v>
      </c>
      <c r="B295" s="19">
        <v>5.880136861801657</v>
      </c>
      <c r="C295" s="19">
        <v>63.408696150761827</v>
      </c>
      <c r="D295" s="19">
        <v>11.965296017107724</v>
      </c>
      <c r="E295" s="19">
        <v>59.984563458968189</v>
      </c>
      <c r="I295" s="3">
        <v>45443</v>
      </c>
      <c r="J295" s="1">
        <f>(J294*(B295/B294))*(1-Fondo0!$H$4)</f>
        <v>142.76003705992613</v>
      </c>
      <c r="K295" s="1">
        <f>+(K294*(C295/C294))*(1-Fondo0!$I$4)</f>
        <v>596.29213456249806</v>
      </c>
      <c r="L295" s="1">
        <f>(L294*(D295/D294))*(1-Fondo0!$J$5)</f>
        <v>296.24305270711397</v>
      </c>
      <c r="M295" s="1">
        <f>+(M294*(E295/E294))*(1-Fondo0!$K$5)</f>
        <v>598.17001530520452</v>
      </c>
      <c r="N295" s="9"/>
      <c r="O295" s="3">
        <v>45443</v>
      </c>
      <c r="P295" s="1">
        <f t="shared" si="13"/>
        <v>142.76003705992616</v>
      </c>
      <c r="Q295" s="1">
        <f t="shared" si="13"/>
        <v>135.22461888721796</v>
      </c>
      <c r="R295" s="1">
        <f t="shared" si="13"/>
        <v>127.64547928124647</v>
      </c>
      <c r="S295" s="1">
        <f t="shared" si="12"/>
        <v>134.59622009360078</v>
      </c>
    </row>
    <row r="296" spans="1:19" ht="18" x14ac:dyDescent="0.35">
      <c r="A296" s="3">
        <v>45471</v>
      </c>
      <c r="B296" s="19">
        <v>5.7658675006515496</v>
      </c>
      <c r="C296" s="19">
        <v>62.313641647120143</v>
      </c>
      <c r="D296" s="19">
        <v>11.760082851185821</v>
      </c>
      <c r="E296" s="19">
        <v>58.934129814959597</v>
      </c>
      <c r="I296" s="3">
        <v>45471</v>
      </c>
      <c r="J296" s="1">
        <f>(J295*(B296/B295))*(1-Fondo0!$H$4)</f>
        <v>139.83994669383708</v>
      </c>
      <c r="K296" s="1">
        <f>+(K295*(C296/C295))*(1-Fondo0!$I$4)</f>
        <v>585.61340174038776</v>
      </c>
      <c r="L296" s="1">
        <f>(L295*(D296/D295))*(1-Fondo0!$J$5)</f>
        <v>290.8589838467442</v>
      </c>
      <c r="M296" s="1">
        <f>+(M295*(E296/E295))*(1-Fondo0!$K$5)</f>
        <v>587.36199468315237</v>
      </c>
      <c r="N296" s="9"/>
      <c r="O296" s="3">
        <v>45471</v>
      </c>
      <c r="P296" s="1">
        <f t="shared" si="13"/>
        <v>139.83994669383711</v>
      </c>
      <c r="Q296" s="1">
        <f t="shared" si="13"/>
        <v>132.80294083317523</v>
      </c>
      <c r="R296" s="1">
        <f t="shared" si="13"/>
        <v>125.32558673394479</v>
      </c>
      <c r="S296" s="1">
        <f t="shared" si="12"/>
        <v>132.16427150841523</v>
      </c>
    </row>
    <row r="297" spans="1:19" ht="18" x14ac:dyDescent="0.35">
      <c r="A297" s="3">
        <v>45504</v>
      </c>
      <c r="B297" s="19">
        <v>5.902741832348199</v>
      </c>
      <c r="C297" s="19">
        <v>64.182468645889315</v>
      </c>
      <c r="D297" s="19">
        <v>12.102820177324022</v>
      </c>
      <c r="E297" s="19">
        <v>60.148672165502418</v>
      </c>
      <c r="I297" s="3">
        <v>45504</v>
      </c>
      <c r="J297" s="1">
        <f>(J296*(B297/B296))*(1-Fondo0!$H$4)</f>
        <v>143.01044390817631</v>
      </c>
      <c r="K297" s="1">
        <f>+(K296*(C297/C296))*(1-Fondo0!$I$4)</f>
        <v>602.78426728064073</v>
      </c>
      <c r="L297" s="1">
        <f>(L296*(D297/D296))*(1-Fondo0!$J$5)</f>
        <v>299.02400632669492</v>
      </c>
      <c r="M297" s="1">
        <f>+(M296*(E297/E296))*(1-Fondo0!$K$5)</f>
        <v>599.12693001323362</v>
      </c>
      <c r="N297" s="9"/>
      <c r="O297" s="3">
        <v>45504</v>
      </c>
      <c r="P297" s="1">
        <f t="shared" si="13"/>
        <v>143.01044390817634</v>
      </c>
      <c r="Q297" s="1">
        <f t="shared" si="13"/>
        <v>136.69687740228323</v>
      </c>
      <c r="R297" s="1">
        <f t="shared" si="13"/>
        <v>128.84373913708615</v>
      </c>
      <c r="S297" s="1">
        <f t="shared" si="12"/>
        <v>134.81153864745201</v>
      </c>
    </row>
    <row r="298" spans="1:19" ht="18" x14ac:dyDescent="0.35">
      <c r="A298" s="3">
        <v>45534</v>
      </c>
      <c r="B298" s="19">
        <v>5.9040456266666661</v>
      </c>
      <c r="C298" s="19">
        <v>64.427630106666669</v>
      </c>
      <c r="D298" s="19">
        <v>11.990823626666668</v>
      </c>
      <c r="E298" s="19">
        <v>60.116357760000007</v>
      </c>
      <c r="I298" s="3">
        <v>45534</v>
      </c>
      <c r="J298" s="1">
        <f>(J297*(B298/B297))*(1-Fondo0!$H$4)</f>
        <v>142.89302985849574</v>
      </c>
      <c r="K298" s="1">
        <f>+(K297*(C298/C297))*(1-Fondo0!$I$4)</f>
        <v>604.69345056559621</v>
      </c>
      <c r="L298" s="1">
        <f>(L297*(D298/D297))*(1-Fondo0!$J$5)</f>
        <v>295.94831004115093</v>
      </c>
      <c r="M298" s="1">
        <f>+(M297*(E298/E297))*(1-Fondo0!$K$5)</f>
        <v>598.46573087409911</v>
      </c>
      <c r="N298" s="9"/>
      <c r="O298" s="3">
        <v>45534</v>
      </c>
      <c r="P298" s="1">
        <f t="shared" si="13"/>
        <v>142.89302985849577</v>
      </c>
      <c r="Q298" s="1">
        <f t="shared" si="13"/>
        <v>137.12983394678531</v>
      </c>
      <c r="R298" s="1">
        <f t="shared" si="13"/>
        <v>127.51848028998683</v>
      </c>
      <c r="S298" s="1">
        <f t="shared" si="12"/>
        <v>134.66276003505158</v>
      </c>
    </row>
    <row r="299" spans="1:19" ht="18" x14ac:dyDescent="0.35">
      <c r="A299" s="3">
        <v>45565</v>
      </c>
      <c r="B299" s="19">
        <v>6.0624864566505119</v>
      </c>
      <c r="C299" s="19">
        <v>65.927185433494884</v>
      </c>
      <c r="D299" s="19">
        <v>12.308720786214325</v>
      </c>
      <c r="E299" s="19">
        <v>61.308935083467965</v>
      </c>
      <c r="I299" s="3">
        <v>45565</v>
      </c>
      <c r="J299" s="1">
        <f>(J298*(B299/B298))*(1-Fondo0!$H$4)</f>
        <v>146.57486249866758</v>
      </c>
      <c r="K299" s="1">
        <f>+(K298*(C299/C298))*(1-Fondo0!$I$4)</f>
        <v>618.36551260211081</v>
      </c>
      <c r="L299" s="1">
        <f>(L298*(D299/D298))*(1-Fondo0!$J$5)</f>
        <v>303.47795135555532</v>
      </c>
      <c r="M299" s="1">
        <f>+(M298*(E299/E298))*(1-Fondo0!$K$5)</f>
        <v>609.99212652691995</v>
      </c>
      <c r="N299" s="9"/>
      <c r="O299" s="3">
        <v>45565</v>
      </c>
      <c r="P299" s="1">
        <f t="shared" si="13"/>
        <v>146.57486249866761</v>
      </c>
      <c r="Q299" s="1">
        <f t="shared" si="13"/>
        <v>140.23032659313986</v>
      </c>
      <c r="R299" s="1">
        <f t="shared" si="13"/>
        <v>130.76285907156537</v>
      </c>
      <c r="S299" s="1">
        <f t="shared" si="12"/>
        <v>137.25635256974493</v>
      </c>
    </row>
    <row r="300" spans="1:19" ht="18" x14ac:dyDescent="0.35">
      <c r="A300" s="3">
        <v>45596</v>
      </c>
      <c r="B300" s="19">
        <v>5.9513296688741724</v>
      </c>
      <c r="C300" s="19">
        <v>64.374501403973511</v>
      </c>
      <c r="D300" s="19">
        <v>12.035075496688741</v>
      </c>
      <c r="E300" s="19">
        <v>59.800177456953641</v>
      </c>
      <c r="I300" s="3">
        <v>45596</v>
      </c>
      <c r="J300" s="1">
        <f>(J299*(B300/B299))*(1-Fondo0!$H$4)</f>
        <v>143.73750314009351</v>
      </c>
      <c r="K300" s="1">
        <f>+(K299*(C300/C299))*(1-Fondo0!$I$4)</f>
        <v>603.40960661500924</v>
      </c>
      <c r="L300" s="1">
        <f>(L299*(D300/D299))*(1-Fondo0!$J$5)</f>
        <v>296.42198868240109</v>
      </c>
      <c r="M300" s="1">
        <f>+(M299*(E300/E299))*(1-Fondo0!$K$5)</f>
        <v>594.64361439029346</v>
      </c>
      <c r="N300" s="9"/>
      <c r="O300" s="3">
        <v>45596</v>
      </c>
      <c r="P300" s="1">
        <f t="shared" si="13"/>
        <v>143.73750314009354</v>
      </c>
      <c r="Q300" s="1">
        <f t="shared" si="13"/>
        <v>136.83868922280507</v>
      </c>
      <c r="R300" s="1">
        <f t="shared" si="13"/>
        <v>127.72257937901233</v>
      </c>
      <c r="S300" s="1">
        <f t="shared" si="12"/>
        <v>133.80273292183159</v>
      </c>
    </row>
    <row r="301" spans="1:19" ht="18" x14ac:dyDescent="0.35">
      <c r="A301" s="3">
        <v>45625</v>
      </c>
      <c r="B301" s="19">
        <v>5.9870118285260654</v>
      </c>
      <c r="C301" s="19">
        <v>64.917682349827999</v>
      </c>
      <c r="D301" s="19">
        <v>12.167934691717386</v>
      </c>
      <c r="E301" s="19">
        <v>59.844750833553853</v>
      </c>
      <c r="I301" s="3">
        <v>45625</v>
      </c>
      <c r="J301" s="1">
        <f>(J300*(B301/B300))*(1-Fondo0!$H$4)</f>
        <v>144.44868031396612</v>
      </c>
      <c r="K301" s="1">
        <f>+(K300*(C301/C300))*(1-Fondo0!$I$4)</f>
        <v>608.10554716143599</v>
      </c>
      <c r="L301" s="1">
        <f>(L300*(D301/D300))*(1-Fondo0!$J$5)</f>
        <v>299.38210790008395</v>
      </c>
      <c r="M301" s="1">
        <f>+(M300*(E301/E300))*(1-Fondo0!$K$5)</f>
        <v>594.74962919892039</v>
      </c>
      <c r="N301" s="9"/>
      <c r="O301" s="3">
        <v>45625</v>
      </c>
      <c r="P301" s="1">
        <f t="shared" si="13"/>
        <v>144.44868031396615</v>
      </c>
      <c r="Q301" s="1">
        <f t="shared" si="13"/>
        <v>137.90361484214682</v>
      </c>
      <c r="R301" s="1">
        <f t="shared" si="13"/>
        <v>128.9980382727077</v>
      </c>
      <c r="S301" s="1">
        <f t="shared" si="12"/>
        <v>133.82658766571717</v>
      </c>
    </row>
    <row r="302" spans="1:19" ht="18" x14ac:dyDescent="0.35">
      <c r="A302" s="3">
        <v>45657</v>
      </c>
      <c r="B302" s="19">
        <v>5.9797326790450924</v>
      </c>
      <c r="C302" s="19">
        <v>64.830305782493369</v>
      </c>
      <c r="D302" s="19">
        <v>12.101424748010611</v>
      </c>
      <c r="E302" s="19">
        <v>59.558132148541105</v>
      </c>
      <c r="I302" s="3">
        <v>45657</v>
      </c>
      <c r="J302" s="1">
        <f>(J301*(B302/B301))*(1-Fondo0!$H$4)</f>
        <v>144.1227717850384</v>
      </c>
      <c r="K302" s="1">
        <f>+(K301*(C302/C301))*(1-Fondo0!$I$4)</f>
        <v>606.89232517001415</v>
      </c>
      <c r="L302" s="1">
        <f>(L301*(D302/D301))*(1-Fondo0!$J$5)</f>
        <v>297.43553323108154</v>
      </c>
      <c r="M302" s="1">
        <f>+(M301*(E302/E301))*(1-Fondo0!$K$5)</f>
        <v>591.5657422088027</v>
      </c>
      <c r="N302" s="9"/>
      <c r="O302" s="3">
        <v>45657</v>
      </c>
      <c r="P302" s="1">
        <f t="shared" si="13"/>
        <v>144.12277178503842</v>
      </c>
      <c r="Q302" s="1">
        <f t="shared" si="13"/>
        <v>137.62848546862929</v>
      </c>
      <c r="R302" s="1">
        <f t="shared" si="13"/>
        <v>128.15929638724921</v>
      </c>
      <c r="S302" s="1">
        <f t="shared" si="12"/>
        <v>133.1101706887539</v>
      </c>
    </row>
    <row r="303" spans="1:19" ht="18" x14ac:dyDescent="0.35">
      <c r="A303" s="3">
        <v>45688</v>
      </c>
      <c r="B303" s="19">
        <v>6.0698340665236046</v>
      </c>
      <c r="C303" s="19">
        <v>65.740417194206003</v>
      </c>
      <c r="D303" s="19">
        <v>12.094290155579399</v>
      </c>
      <c r="E303" s="19">
        <v>60.23063921673819</v>
      </c>
      <c r="I303" s="3">
        <v>45688</v>
      </c>
      <c r="J303" s="1">
        <f>(J302*(B303/B302))*(1-Fondo0!$H$4)</f>
        <v>146.14199421330343</v>
      </c>
      <c r="K303" s="1">
        <f>+(K302*(C303/C302))*(1-Fondo0!$I$4)</f>
        <v>615.01208249558556</v>
      </c>
      <c r="L303" s="1">
        <f>(L302*(D303/D302))*(1-Fondo0!$J$5)</f>
        <v>296.95052924301808</v>
      </c>
      <c r="M303" s="1">
        <f>+(M302*(E303/E302))*(1-Fondo0!$K$5)</f>
        <v>597.90646477793962</v>
      </c>
      <c r="N303" s="9"/>
      <c r="O303" s="3">
        <v>45688</v>
      </c>
      <c r="P303" s="1">
        <f t="shared" si="13"/>
        <v>146.14199421330346</v>
      </c>
      <c r="Q303" s="1">
        <f t="shared" si="13"/>
        <v>139.46984983714086</v>
      </c>
      <c r="R303" s="1">
        <f t="shared" si="13"/>
        <v>127.95031742236228</v>
      </c>
      <c r="S303" s="1">
        <f t="shared" si="12"/>
        <v>134.53691771490259</v>
      </c>
    </row>
    <row r="304" spans="1:19" ht="18" x14ac:dyDescent="0.35">
      <c r="A304" s="3">
        <v>45716</v>
      </c>
      <c r="B304" s="19">
        <v>6.095629948411621</v>
      </c>
      <c r="C304" s="19">
        <v>65.670148357317416</v>
      </c>
      <c r="D304" s="19">
        <v>12.093930953027424</v>
      </c>
      <c r="E304" s="19">
        <v>60.610610562041813</v>
      </c>
      <c r="I304" s="3">
        <v>45716</v>
      </c>
      <c r="J304" s="1">
        <f>(J303*(B304/B303))*(1-Fondo0!$H$4)</f>
        <v>146.61019750529101</v>
      </c>
      <c r="K304" s="1">
        <f>+(K303*(C304/C303))*(1-Fondo0!$I$4)</f>
        <v>613.95537576586491</v>
      </c>
      <c r="L304" s="1">
        <f>(L303*(D304/D303))*(1-Fondo0!$J$5)</f>
        <v>296.63239547889498</v>
      </c>
      <c r="M304" s="1">
        <f>+(M303*(E304/E303))*(1-Fondo0!$K$5)</f>
        <v>601.33746971945959</v>
      </c>
      <c r="N304" s="9"/>
      <c r="O304" s="3">
        <v>45716</v>
      </c>
      <c r="P304" s="1">
        <f t="shared" si="13"/>
        <v>146.61019750529107</v>
      </c>
      <c r="Q304" s="1">
        <f t="shared" si="13"/>
        <v>139.23021433548047</v>
      </c>
      <c r="R304" s="1">
        <f t="shared" si="13"/>
        <v>127.81323965319281</v>
      </c>
      <c r="S304" s="1">
        <f t="shared" si="12"/>
        <v>135.30893952213981</v>
      </c>
    </row>
    <row r="305" spans="1:19" ht="18" x14ac:dyDescent="0.35">
      <c r="A305" s="3">
        <v>45747</v>
      </c>
      <c r="B305" s="19">
        <v>6.0835693228175147</v>
      </c>
      <c r="C305" s="19">
        <v>65.346238237693768</v>
      </c>
      <c r="D305" s="19">
        <v>12.041108403589883</v>
      </c>
      <c r="E305" s="19">
        <v>60.823118765297792</v>
      </c>
      <c r="I305" s="3">
        <v>45747</v>
      </c>
      <c r="J305" s="1">
        <f>(J304*(B305/B304))*(1-Fondo0!$H$4)</f>
        <v>146.16770229522459</v>
      </c>
      <c r="K305" s="1">
        <f>+(K304*(C305/C304))*(1-Fondo0!$I$4)</f>
        <v>610.53001198797551</v>
      </c>
      <c r="L305" s="1">
        <f>(L304*(D305/D304))*(1-Fondo0!$J$5)</f>
        <v>295.02915443470272</v>
      </c>
      <c r="M305" s="1">
        <f>+(M304*(E305/E304))*(1-Fondo0!$K$5)</f>
        <v>603.10387969381577</v>
      </c>
      <c r="N305" s="9"/>
      <c r="O305" s="3">
        <v>45747</v>
      </c>
      <c r="P305" s="1">
        <f t="shared" si="13"/>
        <v>146.16770229522464</v>
      </c>
      <c r="Q305" s="1">
        <f t="shared" si="13"/>
        <v>138.45342476445077</v>
      </c>
      <c r="R305" s="1">
        <f t="shared" si="13"/>
        <v>127.12243367607638</v>
      </c>
      <c r="S305" s="1">
        <f t="shared" si="12"/>
        <v>135.70640529207256</v>
      </c>
    </row>
    <row r="306" spans="1:19" ht="18" x14ac:dyDescent="0.35">
      <c r="A306" s="3">
        <v>45777</v>
      </c>
      <c r="B306" s="19">
        <v>6.1083868678629694</v>
      </c>
      <c r="C306" s="19">
        <v>64.277138417618275</v>
      </c>
      <c r="D306" s="19">
        <v>11.859188553561719</v>
      </c>
      <c r="E306" s="19">
        <v>60.392432735182162</v>
      </c>
      <c r="I306" s="3">
        <v>45777</v>
      </c>
      <c r="J306" s="1">
        <f>(J305*(B306/B305))*(1-Fondo0!$H$4)</f>
        <v>146.61110525213601</v>
      </c>
      <c r="K306" s="1">
        <f>+(K305*(C306/C305))*(1-Fondo0!$I$4)</f>
        <v>600.15105868300259</v>
      </c>
      <c r="L306" s="1">
        <f>(L305*(D306/D305))*(1-Fondo0!$J$5)</f>
        <v>290.26910680639219</v>
      </c>
      <c r="M306" s="1">
        <f>+(M305*(E306/E305))*(1-Fondo0!$K$5)</f>
        <v>598.49398676723911</v>
      </c>
      <c r="N306" s="9"/>
      <c r="O306" s="3">
        <v>45777</v>
      </c>
      <c r="P306" s="1">
        <f t="shared" si="13"/>
        <v>146.61110525213604</v>
      </c>
      <c r="Q306" s="1">
        <f t="shared" si="13"/>
        <v>136.09972944673046</v>
      </c>
      <c r="R306" s="1">
        <f t="shared" si="13"/>
        <v>125.07141997173825</v>
      </c>
      <c r="S306" s="1">
        <f t="shared" si="12"/>
        <v>134.66911798733051</v>
      </c>
    </row>
    <row r="307" spans="1:19" ht="18" x14ac:dyDescent="0.35">
      <c r="A307" s="3">
        <v>45807</v>
      </c>
      <c r="B307" s="19">
        <v>6.2754690803964754</v>
      </c>
      <c r="C307" s="19">
        <v>63.905542142468732</v>
      </c>
      <c r="D307" s="19">
        <v>11.775676753670473</v>
      </c>
      <c r="E307" s="19">
        <v>60.164994643828166</v>
      </c>
      <c r="I307" s="3">
        <v>45807</v>
      </c>
      <c r="J307" s="1">
        <f>(J306*(B307/B306))*(1-Fondo0!$H$4)</f>
        <v>150.46444973376148</v>
      </c>
      <c r="K307" s="1">
        <f>+(K306*(C307/C306))*(1-Fondo0!$I$4)</f>
        <v>596.29364778638069</v>
      </c>
      <c r="L307" s="1">
        <f>(L306*(D307/D306))*(1-Fondo0!$J$5)</f>
        <v>287.92481216299853</v>
      </c>
      <c r="M307" s="1">
        <f>+(M306*(E307/E306))*(1-Fondo0!$K$5)</f>
        <v>595.90218716802667</v>
      </c>
      <c r="N307" s="9"/>
      <c r="O307" s="3">
        <v>45807</v>
      </c>
      <c r="P307" s="1">
        <f t="shared" si="13"/>
        <v>150.46444973376151</v>
      </c>
      <c r="Q307" s="1">
        <f t="shared" si="13"/>
        <v>135.22496204975681</v>
      </c>
      <c r="R307" s="1">
        <f t="shared" si="13"/>
        <v>124.06130813756036</v>
      </c>
      <c r="S307" s="1">
        <f t="shared" si="12"/>
        <v>134.08592855896021</v>
      </c>
    </row>
    <row r="308" spans="1:19" ht="18" x14ac:dyDescent="0.35">
      <c r="A308" s="3">
        <v>45838</v>
      </c>
      <c r="B308" s="19">
        <v>6.5777052127359825</v>
      </c>
      <c r="C308" s="19">
        <v>69.494671287686671</v>
      </c>
      <c r="D308" s="19">
        <v>12.822918765849536</v>
      </c>
      <c r="E308" s="19">
        <v>65.186263539025077</v>
      </c>
      <c r="I308" s="3">
        <v>45838</v>
      </c>
      <c r="J308" s="1">
        <f>(J307*(B308/B307))*(1-Fondo0!$H$4)</f>
        <v>157.54676406398602</v>
      </c>
      <c r="K308" s="1">
        <f>+(K307*(C308/C307))*(1-Fondo0!$I$4)</f>
        <v>648.02353841781894</v>
      </c>
      <c r="L308" s="1">
        <f>(L307*(D308/D307))*(1-Fondo0!$J$5)</f>
        <v>313.20413109664895</v>
      </c>
      <c r="M308" s="1">
        <f>+(M307*(E308/E307))*(1-Fondo0!$K$5)</f>
        <v>645.26931789934213</v>
      </c>
      <c r="N308" s="9"/>
      <c r="O308" s="3">
        <v>45838</v>
      </c>
      <c r="P308" s="1">
        <f t="shared" si="13"/>
        <v>157.54676406398605</v>
      </c>
      <c r="Q308" s="1">
        <f t="shared" si="13"/>
        <v>146.95604877765081</v>
      </c>
      <c r="R308" s="1">
        <f t="shared" si="13"/>
        <v>134.95368435263913</v>
      </c>
      <c r="S308" s="1">
        <f t="shared" si="12"/>
        <v>145.19419046324742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FF30-1DEA-48DF-96C8-F436109F0C38}">
  <dimension ref="A2:AH308"/>
  <sheetViews>
    <sheetView tabSelected="1" topLeftCell="O155" zoomScale="85" zoomScaleNormal="85" workbookViewId="0">
      <selection activeCell="X168" sqref="X168"/>
    </sheetView>
  </sheetViews>
  <sheetFormatPr baseColWidth="10" defaultRowHeight="15" x14ac:dyDescent="0.25"/>
  <cols>
    <col min="1" max="1" width="13.85546875" bestFit="1" customWidth="1"/>
    <col min="9" max="9" width="13.85546875" hidden="1" customWidth="1"/>
    <col min="10" max="13" width="0" hidden="1" customWidth="1"/>
    <col min="15" max="15" width="13.7109375" bestFit="1" customWidth="1"/>
    <col min="16" max="16" width="13.5703125" bestFit="1" customWidth="1"/>
    <col min="21" max="21" width="13.85546875" bestFit="1" customWidth="1"/>
    <col min="22" max="22" width="13.5703125" bestFit="1" customWidth="1"/>
    <col min="25" max="25" width="13.140625" bestFit="1" customWidth="1"/>
    <col min="27" max="27" width="13" bestFit="1" customWidth="1"/>
  </cols>
  <sheetData>
    <row r="2" spans="1:34" ht="18" x14ac:dyDescent="0.35">
      <c r="A2" s="1" t="s">
        <v>1</v>
      </c>
      <c r="B2" s="1" t="s">
        <v>9</v>
      </c>
      <c r="C2" s="1" t="s">
        <v>3</v>
      </c>
      <c r="D2" s="1" t="s">
        <v>4</v>
      </c>
      <c r="E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34" ht="18" x14ac:dyDescent="0.35">
      <c r="A3" s="3">
        <v>38695</v>
      </c>
      <c r="B3" s="19">
        <v>0</v>
      </c>
      <c r="C3" s="19">
        <v>2.9308323563892147</v>
      </c>
      <c r="D3" s="19">
        <v>0</v>
      </c>
      <c r="E3" s="19">
        <v>2.9308323563892147</v>
      </c>
      <c r="I3" s="3">
        <v>38695</v>
      </c>
      <c r="J3" s="1">
        <v>100</v>
      </c>
      <c r="K3" s="1">
        <v>100</v>
      </c>
      <c r="L3" s="1">
        <v>100</v>
      </c>
      <c r="M3" s="1">
        <v>100</v>
      </c>
      <c r="AD3" s="14" t="s">
        <v>1</v>
      </c>
      <c r="AE3" s="1" t="s">
        <v>7</v>
      </c>
      <c r="AF3" s="1" t="s">
        <v>3</v>
      </c>
      <c r="AG3" s="1" t="s">
        <v>4</v>
      </c>
      <c r="AH3" s="1" t="s">
        <v>5</v>
      </c>
    </row>
    <row r="4" spans="1:34" ht="18" x14ac:dyDescent="0.35">
      <c r="A4" s="3">
        <v>38716</v>
      </c>
      <c r="B4" s="19">
        <v>0</v>
      </c>
      <c r="C4" s="19">
        <v>2.7513225590206938</v>
      </c>
      <c r="D4" s="19">
        <v>0</v>
      </c>
      <c r="E4" s="19">
        <v>2.7855420285631012</v>
      </c>
      <c r="I4" s="3">
        <v>38716</v>
      </c>
      <c r="J4" s="1">
        <v>100</v>
      </c>
      <c r="K4" s="1">
        <f>+(K3*(C4/C3))*(1-Fondo0!$I$4)</f>
        <v>93.814106882072096</v>
      </c>
      <c r="L4" s="1">
        <v>100</v>
      </c>
      <c r="M4" s="1">
        <f>+(M3*(E4/E3))*(1-Fondo0!$K$5)</f>
        <v>94.988836487964733</v>
      </c>
      <c r="AD4" s="22">
        <v>42369</v>
      </c>
      <c r="AE4" s="14">
        <f>+VLOOKUP(AD4,$I$2:$M$308,2,0)</f>
        <v>89.768791705639885</v>
      </c>
      <c r="AF4" s="14">
        <f>+VLOOKUP(AD4,$I$2:$M$308,3,0)</f>
        <v>304.61135851751254</v>
      </c>
      <c r="AG4" s="14">
        <f>+VLOOKUP(AD4,$I$2:$M$308,4,0)</f>
        <v>78.992051004987829</v>
      </c>
      <c r="AH4" s="14">
        <f>+VLOOKUP(AD4,$I$2:$M$308,5,0)</f>
        <v>284.14597327277795</v>
      </c>
    </row>
    <row r="5" spans="1:34" ht="18" x14ac:dyDescent="0.35">
      <c r="A5" s="3">
        <v>38748</v>
      </c>
      <c r="B5" s="19">
        <v>0</v>
      </c>
      <c r="C5" s="19">
        <v>3.1864995171997585</v>
      </c>
      <c r="D5" s="19">
        <v>3.1841621907060955</v>
      </c>
      <c r="E5" s="19">
        <v>3.0423958056729026</v>
      </c>
      <c r="I5" s="3">
        <v>38748</v>
      </c>
      <c r="J5" s="1">
        <v>100</v>
      </c>
      <c r="K5" s="1">
        <f>+(K4*(C5/C4))*(1-Fondo0!$I$4)</f>
        <v>108.58206908989192</v>
      </c>
      <c r="L5" s="1">
        <v>100</v>
      </c>
      <c r="M5" s="1">
        <f>+(M4*(E5/E4))*(1-Fondo0!$K$5)</f>
        <v>103.68893080545287</v>
      </c>
      <c r="AD5" s="22">
        <v>42734</v>
      </c>
      <c r="AE5" s="14">
        <f t="shared" ref="AE5:AE14" si="0">+VLOOKUP(AD5,$I$2:$M$308,2,0)</f>
        <v>100.69061785678335</v>
      </c>
      <c r="AF5" s="14">
        <f t="shared" ref="AF5:AF14" si="1">+VLOOKUP(AD5,$I$2:$M$308,3,0)</f>
        <v>340.47205289304281</v>
      </c>
      <c r="AG5" s="14">
        <f t="shared" ref="AG5:AG14" si="2">+VLOOKUP(AD5,$I$2:$M$308,4,0)</f>
        <v>87.129180903716048</v>
      </c>
      <c r="AH5" s="14">
        <f t="shared" ref="AH5:AH14" si="3">+VLOOKUP(AD5,$I$2:$M$308,5,0)</f>
        <v>315.55887467318934</v>
      </c>
    </row>
    <row r="6" spans="1:34" ht="18" x14ac:dyDescent="0.35">
      <c r="A6" s="3">
        <v>38776</v>
      </c>
      <c r="B6" s="19">
        <v>0</v>
      </c>
      <c r="C6" s="19">
        <v>3.3997154570300632</v>
      </c>
      <c r="D6" s="19">
        <v>3.3020314303067111</v>
      </c>
      <c r="E6" s="19">
        <v>3.1329400850288489</v>
      </c>
      <c r="I6" s="3">
        <v>38776</v>
      </c>
      <c r="J6" s="1">
        <v>100</v>
      </c>
      <c r="K6" s="1">
        <f>+(K5*(C6/C5))*(1-Fondo0!$I$4)</f>
        <v>115.772241721626</v>
      </c>
      <c r="L6" s="1">
        <v>100</v>
      </c>
      <c r="M6" s="1">
        <f>+(M5*(E6/E5))*(1-Fondo0!$K$5)</f>
        <v>106.71429560143997</v>
      </c>
      <c r="AD6" s="22">
        <v>43098</v>
      </c>
      <c r="AE6" s="14">
        <f t="shared" si="0"/>
        <v>119.352975503498</v>
      </c>
      <c r="AF6" s="14">
        <f t="shared" si="1"/>
        <v>401.15724576756918</v>
      </c>
      <c r="AG6" s="14">
        <f t="shared" si="2"/>
        <v>101.06867479974501</v>
      </c>
      <c r="AH6" s="14">
        <f t="shared" si="3"/>
        <v>366.07609212266561</v>
      </c>
    </row>
    <row r="7" spans="1:34" ht="18" x14ac:dyDescent="0.35">
      <c r="A7" s="3">
        <v>38807</v>
      </c>
      <c r="B7" s="19">
        <v>0</v>
      </c>
      <c r="C7" s="19">
        <v>3.322922394282311</v>
      </c>
      <c r="D7" s="19">
        <v>3.2036110780226323</v>
      </c>
      <c r="E7" s="19">
        <v>3.056367004169148</v>
      </c>
      <c r="I7" s="3">
        <v>38807</v>
      </c>
      <c r="J7" s="1">
        <v>100</v>
      </c>
      <c r="K7" s="1">
        <f>+(K6*(C7/C6))*(1-Fondo0!$I$4)</f>
        <v>113.08361629045937</v>
      </c>
      <c r="L7" s="1">
        <v>100</v>
      </c>
      <c r="M7" s="1">
        <f>+(M6*(E7/E6))*(1-Fondo0!$K$5)</f>
        <v>104.04706767645946</v>
      </c>
      <c r="AD7" s="22">
        <v>43465</v>
      </c>
      <c r="AE7" s="14">
        <f t="shared" si="0"/>
        <v>104.38111167092359</v>
      </c>
      <c r="AF7" s="14">
        <f t="shared" si="1"/>
        <v>358.54850190540373</v>
      </c>
      <c r="AG7" s="14">
        <f t="shared" si="2"/>
        <v>90.343430363517783</v>
      </c>
      <c r="AH7" s="14">
        <f t="shared" si="3"/>
        <v>333.57831141481324</v>
      </c>
    </row>
    <row r="8" spans="1:34" ht="18" x14ac:dyDescent="0.35">
      <c r="A8" s="3">
        <v>38835</v>
      </c>
      <c r="B8" s="19">
        <v>0</v>
      </c>
      <c r="C8" s="19">
        <v>3.8749217391304347</v>
      </c>
      <c r="D8" s="19">
        <v>3.6346720410628017</v>
      </c>
      <c r="E8" s="19">
        <v>3.4434653683574883</v>
      </c>
      <c r="I8" s="3">
        <v>38835</v>
      </c>
      <c r="J8" s="1">
        <v>100</v>
      </c>
      <c r="K8" s="1">
        <f>+(K7*(C8/C7))*(1-Fondo0!$I$4)</f>
        <v>131.78319790160123</v>
      </c>
      <c r="L8" s="1">
        <v>100</v>
      </c>
      <c r="M8" s="1">
        <f>+(M7*(E8/E7))*(1-Fondo0!$K$5)</f>
        <v>117.1585241560296</v>
      </c>
      <c r="AD8" s="22">
        <v>43830</v>
      </c>
      <c r="AE8" s="14">
        <f t="shared" si="0"/>
        <v>121.25152642650903</v>
      </c>
      <c r="AF8" s="14">
        <f t="shared" si="1"/>
        <v>398.81756478646724</v>
      </c>
      <c r="AG8" s="14">
        <f t="shared" si="2"/>
        <v>98.254535665035149</v>
      </c>
      <c r="AH8" s="14">
        <f t="shared" si="3"/>
        <v>374.25092605829838</v>
      </c>
    </row>
    <row r="9" spans="1:34" ht="18" x14ac:dyDescent="0.35">
      <c r="A9" s="3">
        <v>38868</v>
      </c>
      <c r="B9" s="19">
        <v>0</v>
      </c>
      <c r="C9" s="19">
        <v>3.9441383844518674</v>
      </c>
      <c r="D9" s="19">
        <v>3.682820255086547</v>
      </c>
      <c r="E9" s="19">
        <v>3.4979070148800484</v>
      </c>
      <c r="I9" s="3">
        <v>38868</v>
      </c>
      <c r="J9" s="1">
        <v>100</v>
      </c>
      <c r="K9" s="1">
        <f>+(K8*(C9/C8))*(1-Fondo0!$I$4)</f>
        <v>134.05001519490358</v>
      </c>
      <c r="L9" s="1">
        <v>100</v>
      </c>
      <c r="M9" s="1">
        <f>+(M8*(E9/E8))*(1-Fondo0!$K$5)</f>
        <v>118.94337657893148</v>
      </c>
      <c r="AD9" s="22">
        <v>44196</v>
      </c>
      <c r="AE9" s="14">
        <f t="shared" si="0"/>
        <v>125.98935560642121</v>
      </c>
      <c r="AF9" s="14">
        <f t="shared" si="1"/>
        <v>384.24877838387556</v>
      </c>
      <c r="AG9" s="14">
        <f t="shared" si="2"/>
        <v>92.234643731560524</v>
      </c>
      <c r="AH9" s="14">
        <f t="shared" si="3"/>
        <v>375.98437247872482</v>
      </c>
    </row>
    <row r="10" spans="1:34" ht="18" x14ac:dyDescent="0.35">
      <c r="A10" s="3">
        <v>38898</v>
      </c>
      <c r="B10" s="19">
        <v>0</v>
      </c>
      <c r="C10" s="19">
        <v>4.1767213496932518</v>
      </c>
      <c r="D10" s="19">
        <v>3.8983290490797549</v>
      </c>
      <c r="E10" s="19">
        <v>3.6930856748466261</v>
      </c>
      <c r="I10" s="3">
        <v>38898</v>
      </c>
      <c r="J10" s="1">
        <v>100</v>
      </c>
      <c r="K10" s="1">
        <f>+(K9*(C10/C9))*(1-Fondo0!$I$4)</f>
        <v>141.86257621758466</v>
      </c>
      <c r="L10" s="1">
        <v>100</v>
      </c>
      <c r="M10" s="1">
        <f>+(M9*(E10/E9))*(1-Fondo0!$K$5)</f>
        <v>125.50910007475893</v>
      </c>
      <c r="AD10" s="22">
        <v>44561</v>
      </c>
      <c r="AE10" s="14">
        <f t="shared" si="0"/>
        <v>125.88248497748253</v>
      </c>
      <c r="AF10" s="14">
        <f t="shared" si="1"/>
        <v>412.22033213810016</v>
      </c>
      <c r="AG10" s="14">
        <f t="shared" si="2"/>
        <v>96.746280591440339</v>
      </c>
      <c r="AH10" s="14">
        <f t="shared" si="3"/>
        <v>407.98935461571131</v>
      </c>
    </row>
    <row r="11" spans="1:34" ht="18" x14ac:dyDescent="0.35">
      <c r="A11" s="3">
        <v>38929</v>
      </c>
      <c r="B11" s="19">
        <v>0</v>
      </c>
      <c r="C11" s="19">
        <v>4.4459620296113505</v>
      </c>
      <c r="D11" s="19">
        <v>4.2650026835286861</v>
      </c>
      <c r="E11" s="19">
        <v>3.9527566008636641</v>
      </c>
      <c r="I11" s="3">
        <v>38929</v>
      </c>
      <c r="J11" s="1">
        <v>100</v>
      </c>
      <c r="K11" s="1">
        <f>+(K10*(C11/C10))*(1-Fondo0!$I$4)</f>
        <v>150.90919631849096</v>
      </c>
      <c r="L11" s="1">
        <v>100</v>
      </c>
      <c r="M11" s="1">
        <f>+(M10*(E11/E10))*(1-Fondo0!$K$5)</f>
        <v>134.25786461147814</v>
      </c>
      <c r="AD11" s="22">
        <v>44925</v>
      </c>
      <c r="AE11" s="14">
        <f t="shared" si="0"/>
        <v>124.93074948434879</v>
      </c>
      <c r="AF11" s="14">
        <f t="shared" si="1"/>
        <v>392.05105359783971</v>
      </c>
      <c r="AG11" s="14">
        <f t="shared" si="2"/>
        <v>90.981840701301223</v>
      </c>
      <c r="AH11" s="14">
        <f t="shared" si="3"/>
        <v>380.00284843202564</v>
      </c>
    </row>
    <row r="12" spans="1:34" ht="18" x14ac:dyDescent="0.35">
      <c r="A12" s="3">
        <v>38960</v>
      </c>
      <c r="B12" s="19">
        <v>0</v>
      </c>
      <c r="C12" s="19">
        <v>4.7916039185436592</v>
      </c>
      <c r="D12" s="19">
        <v>4.6280711817340325</v>
      </c>
      <c r="E12" s="19">
        <v>4.2549635606294354</v>
      </c>
      <c r="I12" s="3">
        <v>38960</v>
      </c>
      <c r="J12" s="1">
        <v>100</v>
      </c>
      <c r="K12" s="1">
        <f>+(K11*(C12/C11))*(1-Fondo0!$I$4)</f>
        <v>162.53559488326295</v>
      </c>
      <c r="L12" s="1">
        <v>100</v>
      </c>
      <c r="M12" s="1">
        <f>+(M11*(E12/E11))*(1-Fondo0!$K$5)</f>
        <v>144.44061802576206</v>
      </c>
      <c r="AD12" s="22">
        <v>45289</v>
      </c>
      <c r="AE12" s="14">
        <f t="shared" si="0"/>
        <v>137.46350456196382</v>
      </c>
      <c r="AF12" s="14">
        <f t="shared" si="1"/>
        <v>406.60921076693211</v>
      </c>
      <c r="AG12" s="14">
        <f t="shared" si="2"/>
        <v>97.055083933451783</v>
      </c>
      <c r="AH12" s="14">
        <f t="shared" si="3"/>
        <v>414.35670645439967</v>
      </c>
    </row>
    <row r="13" spans="1:34" ht="18" x14ac:dyDescent="0.35">
      <c r="A13" s="3">
        <v>38989</v>
      </c>
      <c r="B13" s="19">
        <v>0</v>
      </c>
      <c r="C13" s="19">
        <v>4.9787841846153844</v>
      </c>
      <c r="D13" s="19">
        <v>4.8468645230769232</v>
      </c>
      <c r="E13" s="19">
        <v>4.3846978153846159</v>
      </c>
      <c r="I13" s="3">
        <v>38989</v>
      </c>
      <c r="J13" s="1">
        <v>100</v>
      </c>
      <c r="K13" s="1">
        <f>+(K12*(C13/C12))*(1-Fondo0!$I$4)</f>
        <v>168.77514580037106</v>
      </c>
      <c r="L13" s="1">
        <v>100</v>
      </c>
      <c r="M13" s="1">
        <f>+(M12*(E13/E12))*(1-Fondo0!$K$5)</f>
        <v>148.76028129559</v>
      </c>
      <c r="AD13" s="22">
        <v>45657</v>
      </c>
      <c r="AE13" s="14">
        <f t="shared" si="0"/>
        <v>140.17447863922206</v>
      </c>
      <c r="AF13" s="14">
        <f t="shared" si="1"/>
        <v>398.61555259461295</v>
      </c>
      <c r="AG13" s="14">
        <f t="shared" si="2"/>
        <v>93.299731017823149</v>
      </c>
      <c r="AH13" s="14">
        <f t="shared" si="3"/>
        <v>409.98393365097724</v>
      </c>
    </row>
    <row r="14" spans="1:34" ht="18" x14ac:dyDescent="0.35">
      <c r="A14" s="3">
        <v>39021</v>
      </c>
      <c r="B14" s="19">
        <v>0</v>
      </c>
      <c r="C14" s="19">
        <v>5.2190368159203979</v>
      </c>
      <c r="D14" s="19">
        <v>5.0864541044776113</v>
      </c>
      <c r="E14" s="19">
        <v>4.5767881840796019</v>
      </c>
      <c r="I14" s="3">
        <v>39021</v>
      </c>
      <c r="J14" s="1">
        <v>100</v>
      </c>
      <c r="K14" s="1">
        <f>+(K13*(C14/C13))*(1-Fondo0!$I$4)</f>
        <v>176.80444030087384</v>
      </c>
      <c r="L14" s="1">
        <v>100</v>
      </c>
      <c r="M14" s="1">
        <f>+(M13*(E14/E13))*(1-Fondo0!$K$5)</f>
        <v>155.18936870353804</v>
      </c>
      <c r="AD14" s="22">
        <v>45838</v>
      </c>
      <c r="AE14" s="14">
        <f t="shared" si="0"/>
        <v>153.65310428716302</v>
      </c>
      <c r="AF14" s="14">
        <f t="shared" si="1"/>
        <v>418.90189328396292</v>
      </c>
      <c r="AG14" s="14">
        <f t="shared" si="2"/>
        <v>96.470195047959464</v>
      </c>
      <c r="AH14" s="14">
        <f t="shared" si="3"/>
        <v>448.17891297934938</v>
      </c>
    </row>
    <row r="15" spans="1:34" ht="18" x14ac:dyDescent="0.35">
      <c r="A15" s="3">
        <v>39051</v>
      </c>
      <c r="B15" s="19">
        <v>0</v>
      </c>
      <c r="C15" s="19">
        <v>5.4487913124418244</v>
      </c>
      <c r="D15" s="19">
        <v>5.3309615575550735</v>
      </c>
      <c r="E15" s="19">
        <v>4.8033564691281416</v>
      </c>
      <c r="I15" s="3">
        <v>39051</v>
      </c>
      <c r="J15" s="1">
        <v>100</v>
      </c>
      <c r="K15" s="1">
        <f>+(K14*(C15/C14))*(1-Fondo0!$I$4)</f>
        <v>184.46781301711385</v>
      </c>
      <c r="L15" s="1">
        <v>100</v>
      </c>
      <c r="M15" s="1">
        <f>+(M14*(E15/E14))*(1-Fondo0!$K$5)</f>
        <v>162.77953400610548</v>
      </c>
    </row>
    <row r="16" spans="1:34" ht="18" x14ac:dyDescent="0.35">
      <c r="A16" s="3">
        <v>39080</v>
      </c>
      <c r="B16" s="19">
        <v>0</v>
      </c>
      <c r="C16" s="19">
        <v>5.8125648733187356</v>
      </c>
      <c r="D16" s="19">
        <v>5.7245460431654669</v>
      </c>
      <c r="E16" s="19">
        <v>5.1250939005317493</v>
      </c>
      <c r="I16" s="3">
        <v>39080</v>
      </c>
      <c r="J16" s="1">
        <v>100</v>
      </c>
      <c r="K16" s="1">
        <f>+(K15*(C16/C15))*(1-Fondo0!$I$4)</f>
        <v>196.65538988799625</v>
      </c>
      <c r="L16" s="1">
        <v>100</v>
      </c>
      <c r="M16" s="1">
        <f>+(M15*(E16/E15))*(1-Fondo0!$K$5)</f>
        <v>173.58437889562015</v>
      </c>
    </row>
    <row r="17" spans="1:31" ht="18" x14ac:dyDescent="0.35">
      <c r="A17" s="3">
        <v>39113</v>
      </c>
      <c r="B17" s="19">
        <v>0</v>
      </c>
      <c r="C17" s="19">
        <v>6.1529708971553614</v>
      </c>
      <c r="D17" s="19">
        <v>6.1538987183494847</v>
      </c>
      <c r="E17" s="19">
        <v>5.4765991559862464</v>
      </c>
      <c r="I17" s="3">
        <v>39113</v>
      </c>
      <c r="J17" s="1">
        <v>100</v>
      </c>
      <c r="K17" s="1">
        <f>+(K16*(C17/C16))*(1-Fondo0!$I$4)</f>
        <v>208.0369694661446</v>
      </c>
      <c r="L17" s="1">
        <v>100</v>
      </c>
      <c r="M17" s="1">
        <f>+(M16*(E17/E16))*(1-Fondo0!$K$5)</f>
        <v>185.38457607925955</v>
      </c>
    </row>
    <row r="18" spans="1:31" ht="18" x14ac:dyDescent="0.35">
      <c r="A18" s="3">
        <v>39141</v>
      </c>
      <c r="B18" s="19">
        <v>0</v>
      </c>
      <c r="C18" s="19">
        <v>6.6584694984326029</v>
      </c>
      <c r="D18" s="19">
        <v>6.6364900626959251</v>
      </c>
      <c r="E18" s="19">
        <v>5.8626198119122259</v>
      </c>
      <c r="I18" s="3">
        <v>39141</v>
      </c>
      <c r="J18" s="1">
        <v>100</v>
      </c>
      <c r="K18" s="1">
        <f>+(K17*(C18/C17))*(1-Fondo0!$I$4)</f>
        <v>224.98195648811569</v>
      </c>
      <c r="L18" s="1">
        <v>100</v>
      </c>
      <c r="M18" s="1">
        <f>+(M17*(E18/E17))*(1-Fondo0!$K$5)</f>
        <v>198.33903888347709</v>
      </c>
      <c r="P18" s="26" t="s">
        <v>10</v>
      </c>
      <c r="Q18" s="27" t="s">
        <v>7</v>
      </c>
      <c r="R18" s="27" t="s">
        <v>3</v>
      </c>
      <c r="S18" s="27" t="s">
        <v>4</v>
      </c>
      <c r="T18" s="26" t="s">
        <v>5</v>
      </c>
      <c r="U18" s="35"/>
    </row>
    <row r="19" spans="1:31" ht="18" x14ac:dyDescent="0.35">
      <c r="A19" s="3">
        <v>39171</v>
      </c>
      <c r="B19" s="19">
        <v>0</v>
      </c>
      <c r="C19" s="19">
        <v>7.1465173366834165</v>
      </c>
      <c r="D19" s="19">
        <v>7.1635496545226127</v>
      </c>
      <c r="E19" s="19">
        <v>6.3148288944723614</v>
      </c>
      <c r="I19" s="3">
        <v>39171</v>
      </c>
      <c r="J19" s="1">
        <v>100</v>
      </c>
      <c r="K19" s="1">
        <f>+(K18*(C19/C18))*(1-Fondo0!$I$4)</f>
        <v>241.31556936881609</v>
      </c>
      <c r="L19" s="1">
        <v>100</v>
      </c>
      <c r="M19" s="1">
        <f>+(M18*(E19/E18))*(1-Fondo0!$K$5)</f>
        <v>213.51672064425321</v>
      </c>
      <c r="P19" s="2">
        <v>2016</v>
      </c>
      <c r="Q19" s="15">
        <f t="shared" ref="Q19:Q28" si="4">+AE5/AE4-1</f>
        <v>0.12166618201743362</v>
      </c>
      <c r="R19" s="15">
        <f t="shared" ref="R19:R28" si="5">+AF5/AF4-1</f>
        <v>0.11772605772173983</v>
      </c>
      <c r="S19" s="15">
        <f t="shared" ref="S19:S28" si="6">+AG5/AG4-1</f>
        <v>0.10301200937565747</v>
      </c>
      <c r="T19" s="15">
        <f t="shared" ref="T19:T28" si="7">+AH5/AH4-1</f>
        <v>0.11055198508921071</v>
      </c>
      <c r="U19" s="36"/>
    </row>
    <row r="20" spans="1:31" ht="18" x14ac:dyDescent="0.35">
      <c r="A20" s="3">
        <v>39202</v>
      </c>
      <c r="B20" s="19">
        <v>0</v>
      </c>
      <c r="C20" s="19">
        <v>8.0966629571248419</v>
      </c>
      <c r="D20" s="19">
        <v>8.1639046343001258</v>
      </c>
      <c r="E20" s="19">
        <v>7.1708713430012612</v>
      </c>
      <c r="I20" s="3">
        <v>39202</v>
      </c>
      <c r="J20" s="1">
        <v>100</v>
      </c>
      <c r="K20" s="1">
        <f>+(K19*(C20/C19))*(1-Fondo0!$I$4)</f>
        <v>273.22130996909874</v>
      </c>
      <c r="L20" s="1">
        <v>100</v>
      </c>
      <c r="M20" s="1">
        <f>+(M19*(E20/E19))*(1-Fondo0!$K$5)</f>
        <v>242.32379610423732</v>
      </c>
      <c r="P20" s="2">
        <v>2017</v>
      </c>
      <c r="Q20" s="15">
        <f t="shared" si="4"/>
        <v>0.18534356074027603</v>
      </c>
      <c r="R20" s="15">
        <f t="shared" si="5"/>
        <v>0.17823839683426312</v>
      </c>
      <c r="S20" s="15">
        <f t="shared" si="6"/>
        <v>0.1599865137195895</v>
      </c>
      <c r="T20" s="15">
        <f t="shared" si="7"/>
        <v>0.16008808974805344</v>
      </c>
      <c r="U20" s="36"/>
    </row>
    <row r="21" spans="1:31" ht="18" x14ac:dyDescent="0.35">
      <c r="A21" s="3">
        <v>39233</v>
      </c>
      <c r="B21" s="19">
        <v>0</v>
      </c>
      <c r="C21" s="19">
        <v>8.2614541732283477</v>
      </c>
      <c r="D21" s="19">
        <v>8.3942017322834648</v>
      </c>
      <c r="E21" s="19">
        <v>7.311836755905512</v>
      </c>
      <c r="I21" s="3">
        <v>39233</v>
      </c>
      <c r="J21" s="1">
        <v>100</v>
      </c>
      <c r="K21" s="1">
        <f>+(K20*(C21/C20))*(1-Fondo0!$I$4)</f>
        <v>278.60096930534695</v>
      </c>
      <c r="L21" s="1">
        <v>100</v>
      </c>
      <c r="M21" s="1">
        <f>+(M20*(E21/E20))*(1-Fondo0!$K$5)</f>
        <v>246.94739541775454</v>
      </c>
      <c r="P21" s="2">
        <v>2018</v>
      </c>
      <c r="Q21" s="15">
        <f t="shared" si="4"/>
        <v>-0.12544189844798315</v>
      </c>
      <c r="R21" s="15">
        <f t="shared" si="5"/>
        <v>-0.10621456875504875</v>
      </c>
      <c r="S21" s="15">
        <f t="shared" si="6"/>
        <v>-0.10611838393525952</v>
      </c>
      <c r="T21" s="15">
        <f t="shared" si="7"/>
        <v>-8.877329442470927E-2</v>
      </c>
      <c r="U21" s="36"/>
    </row>
    <row r="22" spans="1:31" ht="18" x14ac:dyDescent="0.35">
      <c r="A22" s="3">
        <v>39261</v>
      </c>
      <c r="B22" s="19">
        <v>0</v>
      </c>
      <c r="C22" s="19">
        <v>8.6708614704954243</v>
      </c>
      <c r="D22" s="19">
        <v>8.811150394446198</v>
      </c>
      <c r="E22" s="19">
        <v>7.7018737141053961</v>
      </c>
      <c r="I22" s="3">
        <v>39261</v>
      </c>
      <c r="J22" s="1">
        <v>100</v>
      </c>
      <c r="K22" s="1">
        <f>+(K21*(C22/C21))*(1-Fondo0!$I$4)</f>
        <v>292.21734430831765</v>
      </c>
      <c r="L22" s="1">
        <v>100</v>
      </c>
      <c r="M22" s="1">
        <f>+(M21*(E22/E21))*(1-Fondo0!$K$5)</f>
        <v>259.97296452165068</v>
      </c>
      <c r="P22" s="2">
        <v>2019</v>
      </c>
      <c r="Q22" s="15">
        <f t="shared" si="4"/>
        <v>0.16162325238278585</v>
      </c>
      <c r="R22" s="15">
        <f t="shared" si="5"/>
        <v>0.11231134049386648</v>
      </c>
      <c r="S22" s="15">
        <f t="shared" si="6"/>
        <v>8.7567023630663599E-2</v>
      </c>
      <c r="T22" s="15">
        <f t="shared" si="7"/>
        <v>0.12192823469541358</v>
      </c>
      <c r="U22" s="36"/>
    </row>
    <row r="23" spans="1:31" ht="18" x14ac:dyDescent="0.35">
      <c r="A23" s="3">
        <v>39294</v>
      </c>
      <c r="B23" s="19">
        <v>0</v>
      </c>
      <c r="C23" s="19">
        <v>9.0348661183169874</v>
      </c>
      <c r="D23" s="19">
        <v>9.1916122113255287</v>
      </c>
      <c r="E23" s="19">
        <v>7.9496223663397654</v>
      </c>
      <c r="I23" s="3">
        <v>39294</v>
      </c>
      <c r="J23" s="1">
        <v>100</v>
      </c>
      <c r="K23" s="1">
        <f>+(K22*(C23/C22))*(1-Fondo0!$I$4)</f>
        <v>304.28677684155275</v>
      </c>
      <c r="L23" s="1">
        <v>100</v>
      </c>
      <c r="M23" s="1">
        <f>+(M22*(E23/E22))*(1-Fondo0!$K$5)</f>
        <v>268.1835417593519</v>
      </c>
      <c r="P23" s="2">
        <v>2020</v>
      </c>
      <c r="Q23" s="15">
        <f t="shared" si="4"/>
        <v>3.9074387923551557E-2</v>
      </c>
      <c r="R23" s="15">
        <f t="shared" si="5"/>
        <v>-3.652995175975271E-2</v>
      </c>
      <c r="S23" s="15">
        <f t="shared" si="6"/>
        <v>-6.126833629337336E-2</v>
      </c>
      <c r="T23" s="15">
        <f t="shared" si="7"/>
        <v>4.631775901488222E-3</v>
      </c>
      <c r="U23" s="36"/>
    </row>
    <row r="24" spans="1:31" ht="18" x14ac:dyDescent="0.35">
      <c r="A24" s="3">
        <v>39325</v>
      </c>
      <c r="B24" s="19">
        <v>0</v>
      </c>
      <c r="C24" s="19">
        <v>8.3099020233955105</v>
      </c>
      <c r="D24" s="19">
        <v>8.380255358836548</v>
      </c>
      <c r="E24" s="19">
        <v>7.2557572241542836</v>
      </c>
      <c r="I24" s="3">
        <v>39325</v>
      </c>
      <c r="J24" s="1">
        <v>100</v>
      </c>
      <c r="K24" s="1">
        <f>+(K23*(C24/C23))*(1-Fondo0!$I$4)</f>
        <v>279.68867317230013</v>
      </c>
      <c r="L24" s="1">
        <v>100</v>
      </c>
      <c r="M24" s="1">
        <f>+(M23*(E24/E23))*(1-Fondo0!$K$5)</f>
        <v>244.63703036271821</v>
      </c>
      <c r="P24" s="2">
        <v>2021</v>
      </c>
      <c r="Q24" s="15">
        <f t="shared" si="4"/>
        <v>-8.4825125443555027E-4</v>
      </c>
      <c r="R24" s="15">
        <f t="shared" si="5"/>
        <v>7.2795426629255866E-2</v>
      </c>
      <c r="S24" s="15">
        <f t="shared" si="6"/>
        <v>4.8914775157699708E-2</v>
      </c>
      <c r="T24" s="15">
        <f t="shared" si="7"/>
        <v>8.5123171279672061E-2</v>
      </c>
      <c r="U24" s="36"/>
    </row>
    <row r="25" spans="1:31" ht="18" x14ac:dyDescent="0.35">
      <c r="A25" s="3">
        <v>39353</v>
      </c>
      <c r="B25" s="19">
        <v>0</v>
      </c>
      <c r="C25" s="19">
        <v>9.02614661483641</v>
      </c>
      <c r="D25" s="19">
        <v>9.0835867184969228</v>
      </c>
      <c r="E25" s="19">
        <v>7.8528371882086168</v>
      </c>
      <c r="I25" s="3">
        <v>39353</v>
      </c>
      <c r="J25" s="1">
        <v>100</v>
      </c>
      <c r="K25" s="1">
        <f>+(K24*(C25/C24))*(1-Fondo0!$I$4)</f>
        <v>303.59804860858128</v>
      </c>
      <c r="L25" s="1">
        <v>100</v>
      </c>
      <c r="M25" s="1">
        <f>+(M24*(E25/E24))*(1-Fondo0!$K$5)</f>
        <v>264.61830102089726</v>
      </c>
      <c r="P25" s="2">
        <v>2022</v>
      </c>
      <c r="Q25" s="15">
        <f t="shared" si="4"/>
        <v>-7.5605076695457463E-3</v>
      </c>
      <c r="R25" s="15">
        <f t="shared" si="5"/>
        <v>-4.8928393307643647E-2</v>
      </c>
      <c r="S25" s="15">
        <f t="shared" si="6"/>
        <v>-5.9583064639790684E-2</v>
      </c>
      <c r="T25" s="15">
        <f t="shared" si="7"/>
        <v>-6.8596167686890697E-2</v>
      </c>
      <c r="U25" s="36"/>
    </row>
    <row r="26" spans="1:31" ht="18" x14ac:dyDescent="0.35">
      <c r="A26" s="3">
        <v>39386</v>
      </c>
      <c r="B26" s="19">
        <v>0</v>
      </c>
      <c r="C26" s="19">
        <v>9.5982321214142754</v>
      </c>
      <c r="D26" s="19">
        <v>9.6404926951300851</v>
      </c>
      <c r="E26" s="19">
        <v>8.2971025683789179</v>
      </c>
      <c r="I26" s="3">
        <v>39386</v>
      </c>
      <c r="J26" s="1">
        <v>100</v>
      </c>
      <c r="K26" s="1">
        <f>+(K25*(C26/C25))*(1-Fondo0!$I$4)</f>
        <v>322.63052700855741</v>
      </c>
      <c r="L26" s="1">
        <v>100</v>
      </c>
      <c r="M26" s="1">
        <f>+(M25*(E26/E25))*(1-Fondo0!$K$5)</f>
        <v>279.43034840077496</v>
      </c>
      <c r="P26" s="2">
        <v>2023</v>
      </c>
      <c r="Q26" s="15">
        <f t="shared" si="4"/>
        <v>0.10031761699456632</v>
      </c>
      <c r="R26" s="15">
        <f t="shared" si="5"/>
        <v>3.7133319845700452E-2</v>
      </c>
      <c r="S26" s="15">
        <f t="shared" si="6"/>
        <v>6.6752257212396637E-2</v>
      </c>
      <c r="T26" s="15">
        <f t="shared" si="7"/>
        <v>9.0404211874004492E-2</v>
      </c>
      <c r="U26" s="36"/>
    </row>
    <row r="27" spans="1:31" ht="18" x14ac:dyDescent="0.35">
      <c r="A27" s="3">
        <v>39416</v>
      </c>
      <c r="B27" s="19">
        <v>0</v>
      </c>
      <c r="C27" s="19">
        <v>8.8762300333333339</v>
      </c>
      <c r="D27" s="19">
        <v>8.8853890333333343</v>
      </c>
      <c r="E27" s="19">
        <v>7.6961489999999992</v>
      </c>
      <c r="I27" s="3">
        <v>39416</v>
      </c>
      <c r="J27" s="1">
        <v>100</v>
      </c>
      <c r="K27" s="1">
        <f>+(K26*(C27/C26))*(1-Fondo0!$I$4)</f>
        <v>298.16754840880532</v>
      </c>
      <c r="L27" s="1">
        <v>100</v>
      </c>
      <c r="M27" s="1">
        <f>+(M26*(E27/E26))*(1-Fondo0!$K$5)</f>
        <v>259.04452075044151</v>
      </c>
      <c r="P27" s="2">
        <v>2024</v>
      </c>
      <c r="Q27" s="15">
        <f t="shared" si="4"/>
        <v>1.9721409590836014E-2</v>
      </c>
      <c r="R27" s="15">
        <f t="shared" si="5"/>
        <v>-1.9659314055482935E-2</v>
      </c>
      <c r="S27" s="15">
        <f t="shared" si="6"/>
        <v>-3.8693005697708616E-2</v>
      </c>
      <c r="T27" s="15">
        <f t="shared" si="7"/>
        <v>-1.0553160441976961E-2</v>
      </c>
      <c r="U27" s="36"/>
    </row>
    <row r="28" spans="1:31" ht="18" x14ac:dyDescent="0.35">
      <c r="A28" s="3">
        <v>39447</v>
      </c>
      <c r="B28" s="19">
        <v>0</v>
      </c>
      <c r="C28" s="19">
        <v>8.7772469469469474</v>
      </c>
      <c r="D28" s="19">
        <v>8.7921737070403747</v>
      </c>
      <c r="E28" s="19">
        <v>7.6047132465799141</v>
      </c>
      <c r="I28" s="3">
        <v>39447</v>
      </c>
      <c r="J28" s="1">
        <v>100</v>
      </c>
      <c r="K28" s="1">
        <f>+(K27*(C28/C27))*(1-Fondo0!$I$4)</f>
        <v>294.65089181956512</v>
      </c>
      <c r="L28" s="1">
        <v>100</v>
      </c>
      <c r="M28" s="1">
        <f>+(M27*(E28/E27))*(1-Fondo0!$K$5)</f>
        <v>255.82183870605053</v>
      </c>
      <c r="P28" s="2">
        <v>2025</v>
      </c>
      <c r="Q28" s="15">
        <f t="shared" si="4"/>
        <v>9.6156060495376838E-2</v>
      </c>
      <c r="R28" s="15">
        <f t="shared" si="5"/>
        <v>5.0891994949281205E-2</v>
      </c>
      <c r="S28" s="15">
        <f t="shared" si="6"/>
        <v>3.3981491645786788E-2</v>
      </c>
      <c r="T28" s="15">
        <f t="shared" si="7"/>
        <v>9.3162136838483622E-2</v>
      </c>
      <c r="U28" s="36"/>
    </row>
    <row r="29" spans="1:31" ht="22.5" x14ac:dyDescent="0.4">
      <c r="A29" s="3">
        <v>39478</v>
      </c>
      <c r="B29" s="19">
        <v>0</v>
      </c>
      <c r="C29" s="19">
        <v>8.2538552828902514</v>
      </c>
      <c r="D29" s="19">
        <v>8.2729344580777102</v>
      </c>
      <c r="E29" s="19">
        <v>7.1736389911383771</v>
      </c>
      <c r="I29" s="3">
        <v>39478</v>
      </c>
      <c r="J29" s="1">
        <v>100</v>
      </c>
      <c r="K29" s="1">
        <f>+(K28*(C29/C28))*(1-Fondo0!$I$4)</f>
        <v>276.90060801076118</v>
      </c>
      <c r="L29" s="1">
        <v>100</v>
      </c>
      <c r="M29" s="1">
        <f>+(M28*(E29/E28))*(1-Fondo0!$K$5)</f>
        <v>241.18379297098605</v>
      </c>
      <c r="O29" s="23">
        <f>+(P177-P33)/360</f>
        <v>12.183333333333334</v>
      </c>
      <c r="P29" s="28" t="s">
        <v>11</v>
      </c>
      <c r="Q29" s="29">
        <f>+(Q177/Q33)^(1/$O$29)-1</f>
        <v>3.5884156189020855E-2</v>
      </c>
      <c r="R29" s="29">
        <f>+(R177/R33)^(1/$O$29)-1</f>
        <v>1.6745089332940166E-2</v>
      </c>
      <c r="S29" s="29">
        <f>+(S177/S33)^(1/$O$29)-1</f>
        <v>6.2634449211922405E-3</v>
      </c>
      <c r="T29" s="29">
        <f>+(T177/T33)^(1/$O$29)-1</f>
        <v>3.1449587633067377E-2</v>
      </c>
      <c r="U29" s="37"/>
    </row>
    <row r="30" spans="1:31" ht="18" x14ac:dyDescent="0.35">
      <c r="A30" s="3">
        <v>39507</v>
      </c>
      <c r="B30" s="19">
        <v>0</v>
      </c>
      <c r="C30" s="19">
        <v>9.0316573952199519</v>
      </c>
      <c r="D30" s="19">
        <v>8.985469899549706</v>
      </c>
      <c r="E30" s="19">
        <v>7.8297680637339804</v>
      </c>
      <c r="I30" s="3">
        <v>39507</v>
      </c>
      <c r="J30" s="1">
        <v>100</v>
      </c>
      <c r="K30" s="1">
        <f>+(K29*(C30/C29))*(1-Fondo0!$I$4)</f>
        <v>302.79739249080689</v>
      </c>
      <c r="L30" s="1">
        <v>100</v>
      </c>
      <c r="M30" s="1">
        <f>+(M29*(E30/E29))*(1-Fondo0!$K$5)</f>
        <v>263.09423449317745</v>
      </c>
    </row>
    <row r="31" spans="1:31" ht="18" x14ac:dyDescent="0.35">
      <c r="A31" s="3">
        <v>39538</v>
      </c>
      <c r="B31" s="19">
        <v>0</v>
      </c>
      <c r="C31" s="19">
        <v>9.4383511653313921</v>
      </c>
      <c r="D31" s="19">
        <v>9.3655474144209752</v>
      </c>
      <c r="E31" s="19">
        <v>8.2491808084486529</v>
      </c>
      <c r="I31" s="3">
        <v>39538</v>
      </c>
      <c r="J31" s="1">
        <v>100</v>
      </c>
      <c r="K31" s="1">
        <f>+(K30*(C31/C30))*(1-Fondo0!$I$4)</f>
        <v>316.22661899321088</v>
      </c>
      <c r="L31" s="1">
        <v>100</v>
      </c>
      <c r="M31" s="1">
        <f>+(M30*(E31/E30))*(1-Fondo0!$K$5)</f>
        <v>277.03018134416106</v>
      </c>
    </row>
    <row r="32" spans="1:31" ht="18" x14ac:dyDescent="0.35">
      <c r="A32" s="3">
        <v>39568</v>
      </c>
      <c r="B32" s="19">
        <v>0</v>
      </c>
      <c r="C32" s="19">
        <v>9.3419465801473169</v>
      </c>
      <c r="D32" s="19">
        <v>9.3924838302350047</v>
      </c>
      <c r="E32" s="19">
        <v>8.2368901788846021</v>
      </c>
      <c r="I32" s="3">
        <v>39568</v>
      </c>
      <c r="J32" s="1">
        <v>100</v>
      </c>
      <c r="K32" s="1">
        <f>+(K31*(C32/C31))*(1-Fondo0!$I$4)</f>
        <v>312.79319006280178</v>
      </c>
      <c r="L32" s="1">
        <v>100</v>
      </c>
      <c r="M32" s="1">
        <f>+(M31*(E32/E31))*(1-Fondo0!$K$5)</f>
        <v>276.46067832141239</v>
      </c>
      <c r="P32" s="45" t="s">
        <v>1</v>
      </c>
      <c r="Q32" s="46" t="s">
        <v>2</v>
      </c>
      <c r="R32" s="46" t="s">
        <v>3</v>
      </c>
      <c r="S32" s="46" t="s">
        <v>4</v>
      </c>
      <c r="T32" s="46" t="s">
        <v>5</v>
      </c>
      <c r="U32" s="47" t="s">
        <v>25</v>
      </c>
      <c r="Y32" s="38" t="s">
        <v>1</v>
      </c>
      <c r="Z32" s="39" t="s">
        <v>2</v>
      </c>
      <c r="AA32" s="39" t="s">
        <v>3</v>
      </c>
      <c r="AB32" s="39" t="s">
        <v>4</v>
      </c>
      <c r="AC32" s="39" t="s">
        <v>5</v>
      </c>
      <c r="AD32" s="40" t="s">
        <v>25</v>
      </c>
      <c r="AE32" s="55" t="s">
        <v>26</v>
      </c>
    </row>
    <row r="33" spans="1:31" ht="18" x14ac:dyDescent="0.35">
      <c r="A33" s="3">
        <v>39598</v>
      </c>
      <c r="B33" s="19">
        <v>0</v>
      </c>
      <c r="C33" s="19">
        <v>9.5973885764499123</v>
      </c>
      <c r="D33" s="19">
        <v>9.5901919507908602</v>
      </c>
      <c r="E33" s="19">
        <v>8.4440913532513182</v>
      </c>
      <c r="I33" s="3">
        <v>39598</v>
      </c>
      <c r="J33" s="1">
        <v>100</v>
      </c>
      <c r="K33" s="1">
        <f>+(K32*(C33/C32))*(1-Fondo0!$I$4)</f>
        <v>321.13719178319644</v>
      </c>
      <c r="L33" s="1">
        <v>100</v>
      </c>
      <c r="M33" s="1">
        <f>+(M32*(E33/E32))*(1-Fondo0!$K$5)</f>
        <v>283.2545186874425</v>
      </c>
      <c r="P33" s="48">
        <v>41452</v>
      </c>
      <c r="Q33" s="45">
        <v>100</v>
      </c>
      <c r="R33" s="45">
        <v>100</v>
      </c>
      <c r="S33" s="45">
        <v>100</v>
      </c>
      <c r="T33" s="45">
        <v>100</v>
      </c>
      <c r="U33" s="49">
        <v>100</v>
      </c>
      <c r="Y33" s="41">
        <v>41452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56">
        <f>+AVERAGE(Z33:AC33)</f>
        <v>0</v>
      </c>
    </row>
    <row r="34" spans="1:31" ht="18" x14ac:dyDescent="0.35">
      <c r="A34" s="3">
        <v>39629</v>
      </c>
      <c r="B34" s="19">
        <v>0</v>
      </c>
      <c r="C34" s="19">
        <v>8.9936421638018196</v>
      </c>
      <c r="D34" s="19">
        <v>8.87297050893158</v>
      </c>
      <c r="E34" s="19">
        <v>7.8808861476238627</v>
      </c>
      <c r="I34" s="3">
        <v>39629</v>
      </c>
      <c r="J34" s="1">
        <v>100</v>
      </c>
      <c r="K34" s="1">
        <f>+(K33*(C34/C33))*(1-Fondo0!$I$4)</f>
        <v>300.7396897554259</v>
      </c>
      <c r="L34" s="1">
        <v>100</v>
      </c>
      <c r="M34" s="1">
        <f>+(M33*(E34/E33))*(1-Fondo0!$K$5)</f>
        <v>264.21216341249465</v>
      </c>
      <c r="P34" s="48">
        <v>41486</v>
      </c>
      <c r="Q34" s="45">
        <f t="shared" ref="Q34:Q65" si="8">+J95/J94*Q33</f>
        <v>99.502542650918627</v>
      </c>
      <c r="R34" s="45">
        <f t="shared" ref="R34:R65" si="9">+K95/K94*R33</f>
        <v>100.14350318488164</v>
      </c>
      <c r="S34" s="45">
        <f t="shared" ref="S34:S65" si="10">+L95/L94*S33</f>
        <v>99.838799664482053</v>
      </c>
      <c r="T34" s="45">
        <f t="shared" ref="T34:T65" si="11">+M95/M94*T33</f>
        <v>100.10704363367743</v>
      </c>
      <c r="U34" s="49">
        <v>103.84512442874481</v>
      </c>
      <c r="Y34" s="41">
        <v>41486</v>
      </c>
      <c r="Z34" s="43">
        <f t="shared" ref="Z34:Z65" si="12">+Q34/Q$33-1</f>
        <v>-4.9745734908137607E-3</v>
      </c>
      <c r="AA34" s="43">
        <f t="shared" ref="AA34:AA65" si="13">+R34/R$33-1</f>
        <v>1.4350318488163261E-3</v>
      </c>
      <c r="AB34" s="43">
        <f t="shared" ref="AB34:AB65" si="14">+S34/S$33-1</f>
        <v>-1.6120033551794144E-3</v>
      </c>
      <c r="AC34" s="43">
        <f t="shared" ref="AC34:AC65" si="15">+T34/T$33-1</f>
        <v>1.0704363367743941E-3</v>
      </c>
      <c r="AD34" s="43">
        <f t="shared" ref="AD34:AD65" si="16">+U34/U$33-1</f>
        <v>3.8451244287448061E-2</v>
      </c>
      <c r="AE34" s="56">
        <f t="shared" ref="AE34:AE97" si="17">+AVERAGE(Z34:AC34)</f>
        <v>-1.0202771651006137E-3</v>
      </c>
    </row>
    <row r="35" spans="1:31" ht="18" x14ac:dyDescent="0.35">
      <c r="A35" s="3">
        <v>39660</v>
      </c>
      <c r="B35" s="19">
        <v>0</v>
      </c>
      <c r="C35" s="19">
        <v>8.3903007102272742</v>
      </c>
      <c r="D35" s="19">
        <v>8.3497224431818182</v>
      </c>
      <c r="E35" s="19">
        <v>7.3587398082386377</v>
      </c>
      <c r="I35" s="3">
        <v>39660</v>
      </c>
      <c r="J35" s="1">
        <v>100</v>
      </c>
      <c r="K35" s="1">
        <f>+(K34*(C35/C34))*(1-Fondo0!$I$4)</f>
        <v>280.38210148238335</v>
      </c>
      <c r="L35" s="1">
        <v>100</v>
      </c>
      <c r="M35" s="1">
        <f>+(M34*(E35/E34))*(1-Fondo0!$K$5)</f>
        <v>246.56704539800722</v>
      </c>
      <c r="P35" s="48">
        <v>41515</v>
      </c>
      <c r="Q35" s="45">
        <f t="shared" si="8"/>
        <v>98.903315636809026</v>
      </c>
      <c r="R35" s="45">
        <f t="shared" si="9"/>
        <v>100.21386653552555</v>
      </c>
      <c r="S35" s="45">
        <f t="shared" si="10"/>
        <v>99.148113158722566</v>
      </c>
      <c r="T35" s="45">
        <f t="shared" si="11"/>
        <v>99.426404902946928</v>
      </c>
      <c r="U35" s="49">
        <v>101.47089919677813</v>
      </c>
      <c r="Y35" s="41">
        <v>41515</v>
      </c>
      <c r="Z35" s="43">
        <f t="shared" si="12"/>
        <v>-1.0966843631909695E-2</v>
      </c>
      <c r="AA35" s="43">
        <f t="shared" si="13"/>
        <v>2.1386653552555313E-3</v>
      </c>
      <c r="AB35" s="43">
        <f t="shared" si="14"/>
        <v>-8.518868412774383E-3</v>
      </c>
      <c r="AC35" s="43">
        <f t="shared" si="15"/>
        <v>-5.735950970530701E-3</v>
      </c>
      <c r="AD35" s="43">
        <f t="shared" si="16"/>
        <v>1.4708991967781415E-2</v>
      </c>
      <c r="AE35" s="56">
        <f t="shared" si="17"/>
        <v>-5.770749414989812E-3</v>
      </c>
    </row>
    <row r="36" spans="1:31" ht="18" x14ac:dyDescent="0.35">
      <c r="A36" s="3">
        <v>39689</v>
      </c>
      <c r="B36" s="19">
        <v>0</v>
      </c>
      <c r="C36" s="19">
        <v>7.8531318320352179</v>
      </c>
      <c r="D36" s="19">
        <v>7.8610984422621062</v>
      </c>
      <c r="E36" s="19">
        <v>6.8993795123603121</v>
      </c>
      <c r="I36" s="3">
        <v>39689</v>
      </c>
      <c r="J36" s="1">
        <v>100</v>
      </c>
      <c r="K36" s="1">
        <f>+(K35*(C36/C35))*(1-Fondo0!$I$4)</f>
        <v>262.26072960149526</v>
      </c>
      <c r="L36" s="1">
        <v>100</v>
      </c>
      <c r="M36" s="1">
        <f>+(M35*(E36/E35))*(1-Fondo0!$K$5)</f>
        <v>231.04440098379129</v>
      </c>
      <c r="P36" s="48">
        <v>41547</v>
      </c>
      <c r="Q36" s="45">
        <f t="shared" si="8"/>
        <v>98.690918356057253</v>
      </c>
      <c r="R36" s="45">
        <f t="shared" si="9"/>
        <v>101.06096919190432</v>
      </c>
      <c r="S36" s="45">
        <f t="shared" si="10"/>
        <v>100.37203262289889</v>
      </c>
      <c r="T36" s="45">
        <f t="shared" si="11"/>
        <v>101.10967074246602</v>
      </c>
      <c r="U36" s="49">
        <v>103.96923120964773</v>
      </c>
      <c r="Y36" s="41">
        <v>41547</v>
      </c>
      <c r="Z36" s="43">
        <f t="shared" si="12"/>
        <v>-1.3090816439427444E-2</v>
      </c>
      <c r="AA36" s="43">
        <f t="shared" si="13"/>
        <v>1.0609691919043263E-2</v>
      </c>
      <c r="AB36" s="43">
        <f t="shared" si="14"/>
        <v>3.7203262289888794E-3</v>
      </c>
      <c r="AC36" s="43">
        <f t="shared" si="15"/>
        <v>1.1096707424660179E-2</v>
      </c>
      <c r="AD36" s="43">
        <f t="shared" si="16"/>
        <v>3.9692312096477389E-2</v>
      </c>
      <c r="AE36" s="56">
        <f t="shared" si="17"/>
        <v>3.0839772833162193E-3</v>
      </c>
    </row>
    <row r="37" spans="1:31" ht="18" x14ac:dyDescent="0.35">
      <c r="A37" s="3">
        <v>39721</v>
      </c>
      <c r="B37" s="19">
        <v>0</v>
      </c>
      <c r="C37" s="19">
        <v>6.7886949277796438</v>
      </c>
      <c r="D37" s="19">
        <v>6.9687836748404433</v>
      </c>
      <c r="E37" s="19">
        <v>6.0987315082297613</v>
      </c>
      <c r="I37" s="3">
        <v>39721</v>
      </c>
      <c r="J37" s="1">
        <v>100</v>
      </c>
      <c r="K37" s="1">
        <f>+(K36*(C37/C36))*(1-Fondo0!$I$4)</f>
        <v>226.56576479313068</v>
      </c>
      <c r="L37" s="1">
        <v>100</v>
      </c>
      <c r="M37" s="1">
        <f>+(M36*(E37/E36))*(1-Fondo0!$K$5)</f>
        <v>204.11680327992681</v>
      </c>
      <c r="P37" s="48">
        <v>41578</v>
      </c>
      <c r="Q37" s="45">
        <f t="shared" si="8"/>
        <v>102.86333967412939</v>
      </c>
      <c r="R37" s="45">
        <f t="shared" si="9"/>
        <v>104.5886709097026</v>
      </c>
      <c r="S37" s="45">
        <f t="shared" si="10"/>
        <v>103.90209528518307</v>
      </c>
      <c r="T37" s="45">
        <f t="shared" si="11"/>
        <v>104.10744223438613</v>
      </c>
      <c r="U37" s="49">
        <v>107.99391052349706</v>
      </c>
      <c r="Y37" s="41">
        <v>41578</v>
      </c>
      <c r="Z37" s="43">
        <f t="shared" si="12"/>
        <v>2.8633396741293948E-2</v>
      </c>
      <c r="AA37" s="43">
        <f t="shared" si="13"/>
        <v>4.5886709097026079E-2</v>
      </c>
      <c r="AB37" s="43">
        <f t="shared" si="14"/>
        <v>3.9020952851830604E-2</v>
      </c>
      <c r="AC37" s="43">
        <f t="shared" si="15"/>
        <v>4.1074422343861272E-2</v>
      </c>
      <c r="AD37" s="43">
        <f t="shared" si="16"/>
        <v>7.993910523497072E-2</v>
      </c>
      <c r="AE37" s="56">
        <f t="shared" si="17"/>
        <v>3.8653870258502976E-2</v>
      </c>
    </row>
    <row r="38" spans="1:31" ht="18" x14ac:dyDescent="0.35">
      <c r="A38" s="3">
        <v>39752</v>
      </c>
      <c r="B38" s="19">
        <v>0</v>
      </c>
      <c r="C38" s="19">
        <v>5.0841694822006476</v>
      </c>
      <c r="D38" s="19">
        <v>5.0524379935275086</v>
      </c>
      <c r="E38" s="19">
        <v>4.5062611003236253</v>
      </c>
      <c r="I38" s="3">
        <v>39752</v>
      </c>
      <c r="J38" s="1">
        <v>100</v>
      </c>
      <c r="K38" s="1">
        <f>+(K37*(C38/C37))*(1-Fondo0!$I$4)</f>
        <v>169.56867632636283</v>
      </c>
      <c r="L38" s="1">
        <v>100</v>
      </c>
      <c r="M38" s="1">
        <f>+(M37*(E38/E37))*(1-Fondo0!$K$5)</f>
        <v>150.73337582680429</v>
      </c>
      <c r="P38" s="48">
        <v>41607</v>
      </c>
      <c r="Q38" s="45">
        <f t="shared" si="8"/>
        <v>100.59602323025895</v>
      </c>
      <c r="R38" s="45">
        <f t="shared" si="9"/>
        <v>101.985735386757</v>
      </c>
      <c r="S38" s="45">
        <f t="shared" si="10"/>
        <v>101.15869333764536</v>
      </c>
      <c r="T38" s="45">
        <f t="shared" si="11"/>
        <v>102.82586279509952</v>
      </c>
      <c r="U38" s="49">
        <v>110.50036229754792</v>
      </c>
      <c r="Y38" s="41">
        <v>41607</v>
      </c>
      <c r="Z38" s="43">
        <f t="shared" si="12"/>
        <v>5.9602323025895743E-3</v>
      </c>
      <c r="AA38" s="43">
        <f t="shared" si="13"/>
        <v>1.9857353867569927E-2</v>
      </c>
      <c r="AB38" s="43">
        <f t="shared" si="14"/>
        <v>1.1586933376453556E-2</v>
      </c>
      <c r="AC38" s="43">
        <f t="shared" si="15"/>
        <v>2.8258627950995319E-2</v>
      </c>
      <c r="AD38" s="43">
        <f t="shared" si="16"/>
        <v>0.10500362297547916</v>
      </c>
      <c r="AE38" s="56">
        <f t="shared" si="17"/>
        <v>1.6415786874402094E-2</v>
      </c>
    </row>
    <row r="39" spans="1:31" ht="18" x14ac:dyDescent="0.35">
      <c r="A39" s="3">
        <v>39780</v>
      </c>
      <c r="B39" s="19">
        <v>0</v>
      </c>
      <c r="C39" s="19">
        <v>5.1088084625322994</v>
      </c>
      <c r="D39" s="19">
        <v>5.2397339470284239</v>
      </c>
      <c r="E39" s="19">
        <v>4.6393881459948316</v>
      </c>
      <c r="I39" s="3">
        <v>39780</v>
      </c>
      <c r="J39" s="1">
        <v>100</v>
      </c>
      <c r="K39" s="1">
        <f>+(K38*(C39/C38))*(1-Fondo0!$I$4)</f>
        <v>170.27968886556661</v>
      </c>
      <c r="L39" s="1">
        <v>100</v>
      </c>
      <c r="M39" s="1">
        <f>+(M38*(E39/E38))*(1-Fondo0!$K$5)</f>
        <v>155.09850526389232</v>
      </c>
      <c r="P39" s="48">
        <v>41638</v>
      </c>
      <c r="Q39" s="45">
        <f t="shared" si="8"/>
        <v>102.1305892696456</v>
      </c>
      <c r="R39" s="45">
        <f t="shared" si="9"/>
        <v>104.28013983955043</v>
      </c>
      <c r="S39" s="45">
        <f t="shared" si="10"/>
        <v>103.65815584245918</v>
      </c>
      <c r="T39" s="45">
        <f t="shared" si="11"/>
        <v>105.09535998662567</v>
      </c>
      <c r="U39" s="49">
        <v>112.26267676155477</v>
      </c>
      <c r="Y39" s="41">
        <v>41638</v>
      </c>
      <c r="Z39" s="43">
        <f t="shared" si="12"/>
        <v>2.1305892696455997E-2</v>
      </c>
      <c r="AA39" s="43">
        <f t="shared" si="13"/>
        <v>4.2801398395504231E-2</v>
      </c>
      <c r="AB39" s="43">
        <f t="shared" si="14"/>
        <v>3.6581558424591876E-2</v>
      </c>
      <c r="AC39" s="43">
        <f t="shared" si="15"/>
        <v>5.0953599866256694E-2</v>
      </c>
      <c r="AD39" s="43">
        <f t="shared" si="16"/>
        <v>0.12262676761554769</v>
      </c>
      <c r="AE39" s="56">
        <f t="shared" si="17"/>
        <v>3.7910612345702199E-2</v>
      </c>
    </row>
    <row r="40" spans="1:31" ht="18" x14ac:dyDescent="0.35">
      <c r="A40" s="3">
        <v>39813</v>
      </c>
      <c r="B40" s="19">
        <v>0</v>
      </c>
      <c r="C40" s="19">
        <v>5.2159807129217057</v>
      </c>
      <c r="D40" s="19">
        <v>5.3693619350732016</v>
      </c>
      <c r="E40" s="19">
        <v>4.6987285168682362</v>
      </c>
      <c r="I40" s="3">
        <v>39813</v>
      </c>
      <c r="J40" s="1">
        <v>100</v>
      </c>
      <c r="K40" s="1">
        <f>+(K39*(C40/C39))*(1-Fondo0!$I$4)</f>
        <v>173.73880138828778</v>
      </c>
      <c r="L40" s="1">
        <v>100</v>
      </c>
      <c r="M40" s="1">
        <f>+(M39*(E40/E39))*(1-Fondo0!$K$5)</f>
        <v>156.99328864441526</v>
      </c>
      <c r="P40" s="48">
        <v>41670</v>
      </c>
      <c r="Q40" s="45">
        <f t="shared" si="8"/>
        <v>99.003818728213943</v>
      </c>
      <c r="R40" s="45">
        <f t="shared" si="9"/>
        <v>101.04277648104147</v>
      </c>
      <c r="S40" s="45">
        <f t="shared" si="10"/>
        <v>100.96777014834508</v>
      </c>
      <c r="T40" s="45">
        <f t="shared" si="11"/>
        <v>102.2091856393946</v>
      </c>
      <c r="U40" s="49">
        <v>109.83167483409881</v>
      </c>
      <c r="Y40" s="41">
        <v>41670</v>
      </c>
      <c r="Z40" s="43">
        <f t="shared" si="12"/>
        <v>-9.9618127178605631E-3</v>
      </c>
      <c r="AA40" s="43">
        <f t="shared" si="13"/>
        <v>1.0427764810414741E-2</v>
      </c>
      <c r="AB40" s="43">
        <f t="shared" si="14"/>
        <v>9.6777014834508179E-3</v>
      </c>
      <c r="AC40" s="43">
        <f t="shared" si="15"/>
        <v>2.2091856393946063E-2</v>
      </c>
      <c r="AD40" s="43">
        <f t="shared" si="16"/>
        <v>9.8316748340988136E-2</v>
      </c>
      <c r="AE40" s="56">
        <f t="shared" si="17"/>
        <v>8.0588774924877649E-3</v>
      </c>
    </row>
    <row r="41" spans="1:31" ht="18" x14ac:dyDescent="0.35">
      <c r="A41" s="3">
        <v>39843</v>
      </c>
      <c r="B41" s="19">
        <v>0</v>
      </c>
      <c r="C41" s="19">
        <v>5.0493779143037179</v>
      </c>
      <c r="D41" s="19">
        <v>5.1656644297416507</v>
      </c>
      <c r="E41" s="19">
        <v>4.512095715185886</v>
      </c>
      <c r="I41" s="3">
        <v>39843</v>
      </c>
      <c r="J41" s="1">
        <v>100</v>
      </c>
      <c r="K41" s="1">
        <f>+(K40*(C41/C40))*(1-Fondo0!$I$4)</f>
        <v>168.08011522213965</v>
      </c>
      <c r="L41" s="1">
        <v>100</v>
      </c>
      <c r="M41" s="1">
        <f>+(M40*(E41/E40))*(1-Fondo0!$K$5)</f>
        <v>150.6721091691787</v>
      </c>
      <c r="P41" s="48">
        <v>41698</v>
      </c>
      <c r="Q41" s="45">
        <f t="shared" si="8"/>
        <v>100.98476297209386</v>
      </c>
      <c r="R41" s="45">
        <f t="shared" si="9"/>
        <v>102.68146518322995</v>
      </c>
      <c r="S41" s="45">
        <f t="shared" si="10"/>
        <v>103.29591599033884</v>
      </c>
      <c r="T41" s="45">
        <f t="shared" si="11"/>
        <v>104.41062243984585</v>
      </c>
      <c r="U41" s="49">
        <v>113.91357221116753</v>
      </c>
      <c r="Y41" s="41">
        <v>41698</v>
      </c>
      <c r="Z41" s="43">
        <f t="shared" si="12"/>
        <v>9.8476297209386665E-3</v>
      </c>
      <c r="AA41" s="43">
        <f t="shared" si="13"/>
        <v>2.6814651832299363E-2</v>
      </c>
      <c r="AB41" s="43">
        <f t="shared" si="14"/>
        <v>3.2959159903388491E-2</v>
      </c>
      <c r="AC41" s="43">
        <f t="shared" si="15"/>
        <v>4.410622439845846E-2</v>
      </c>
      <c r="AD41" s="43">
        <f t="shared" si="16"/>
        <v>0.13913572211167535</v>
      </c>
      <c r="AE41" s="56">
        <f t="shared" si="17"/>
        <v>2.8431916463771245E-2</v>
      </c>
    </row>
    <row r="42" spans="1:31" ht="18" x14ac:dyDescent="0.35">
      <c r="A42" s="3">
        <v>39871</v>
      </c>
      <c r="B42" s="19">
        <v>0</v>
      </c>
      <c r="C42" s="19">
        <v>4.8611202091664101</v>
      </c>
      <c r="D42" s="19">
        <v>4.8890310673638879</v>
      </c>
      <c r="E42" s="19">
        <v>4.301486588741926</v>
      </c>
      <c r="I42" s="3">
        <v>39871</v>
      </c>
      <c r="J42" s="1">
        <v>100</v>
      </c>
      <c r="K42" s="1">
        <f>+(K41*(C42/C41))*(1-Fondo0!$I$4)</f>
        <v>161.70834729624193</v>
      </c>
      <c r="L42" s="1">
        <v>100</v>
      </c>
      <c r="M42" s="1">
        <f>+(M41*(E42/E41))*(1-Fondo0!$K$5)</f>
        <v>143.55785717851492</v>
      </c>
      <c r="P42" s="48">
        <v>41729</v>
      </c>
      <c r="Q42" s="45">
        <f t="shared" si="8"/>
        <v>99.577057891085659</v>
      </c>
      <c r="R42" s="45">
        <f t="shared" si="9"/>
        <v>101.10227238135673</v>
      </c>
      <c r="S42" s="45">
        <f t="shared" si="10"/>
        <v>101.72684764041631</v>
      </c>
      <c r="T42" s="45">
        <f t="shared" si="11"/>
        <v>102.61406078363447</v>
      </c>
      <c r="U42" s="49">
        <v>114.63586054230571</v>
      </c>
      <c r="Y42" s="41">
        <v>41729</v>
      </c>
      <c r="Z42" s="43">
        <f t="shared" si="12"/>
        <v>-4.2294210891433703E-3</v>
      </c>
      <c r="AA42" s="43">
        <f t="shared" si="13"/>
        <v>1.102272381356717E-2</v>
      </c>
      <c r="AB42" s="43">
        <f t="shared" si="14"/>
        <v>1.7268476404163069E-2</v>
      </c>
      <c r="AC42" s="43">
        <f t="shared" si="15"/>
        <v>2.6140607836344643E-2</v>
      </c>
      <c r="AD42" s="43">
        <f t="shared" si="16"/>
        <v>0.14635860542305701</v>
      </c>
      <c r="AE42" s="56">
        <f t="shared" si="17"/>
        <v>1.2550596741232878E-2</v>
      </c>
    </row>
    <row r="43" spans="1:31" ht="18" x14ac:dyDescent="0.35">
      <c r="A43" s="3">
        <v>39903</v>
      </c>
      <c r="B43" s="19">
        <v>0</v>
      </c>
      <c r="C43" s="19">
        <v>5.5235028788358118</v>
      </c>
      <c r="D43" s="19">
        <v>5.50070677000949</v>
      </c>
      <c r="E43" s="19">
        <v>4.8884001581777916</v>
      </c>
      <c r="I43" s="3">
        <v>39903</v>
      </c>
      <c r="J43" s="1">
        <v>100</v>
      </c>
      <c r="K43" s="1">
        <f>+(K42*(C43/C42))*(1-Fondo0!$I$4)</f>
        <v>183.62350768454985</v>
      </c>
      <c r="L43" s="1">
        <v>100</v>
      </c>
      <c r="M43" s="1">
        <f>+(M42*(E43/E42))*(1-Fondo0!$K$5)</f>
        <v>163.05306749038695</v>
      </c>
      <c r="P43" s="48">
        <v>41759</v>
      </c>
      <c r="Q43" s="45">
        <f t="shared" si="8"/>
        <v>102.23184277914467</v>
      </c>
      <c r="R43" s="45">
        <f t="shared" si="9"/>
        <v>103.61040923287715</v>
      </c>
      <c r="S43" s="45">
        <f t="shared" si="10"/>
        <v>104.06322556044447</v>
      </c>
      <c r="T43" s="45">
        <f t="shared" si="11"/>
        <v>103.67851301297075</v>
      </c>
      <c r="U43" s="49">
        <v>115.46173358068245</v>
      </c>
      <c r="Y43" s="41">
        <v>41759</v>
      </c>
      <c r="Z43" s="43">
        <f t="shared" si="12"/>
        <v>2.2318427791446771E-2</v>
      </c>
      <c r="AA43" s="43">
        <f t="shared" si="13"/>
        <v>3.6104092328771431E-2</v>
      </c>
      <c r="AB43" s="43">
        <f t="shared" si="14"/>
        <v>4.0632255604444723E-2</v>
      </c>
      <c r="AC43" s="43">
        <f t="shared" si="15"/>
        <v>3.6785130129707522E-2</v>
      </c>
      <c r="AD43" s="43">
        <f t="shared" si="16"/>
        <v>0.15461733580682457</v>
      </c>
      <c r="AE43" s="56">
        <f t="shared" si="17"/>
        <v>3.3959976463592612E-2</v>
      </c>
    </row>
    <row r="44" spans="1:31" ht="18" x14ac:dyDescent="0.35">
      <c r="A44" s="3">
        <v>39933</v>
      </c>
      <c r="B44" s="19">
        <v>0</v>
      </c>
      <c r="C44" s="19">
        <v>6.2343036393989983</v>
      </c>
      <c r="D44" s="19">
        <v>6.1163684474123539</v>
      </c>
      <c r="E44" s="19">
        <v>5.5257064106844735</v>
      </c>
      <c r="I44" s="3">
        <v>39933</v>
      </c>
      <c r="J44" s="1">
        <v>100</v>
      </c>
      <c r="K44" s="1">
        <f>+(K43*(C44/C43))*(1-Fondo0!$I$4)</f>
        <v>207.11867636822342</v>
      </c>
      <c r="L44" s="1">
        <v>100</v>
      </c>
      <c r="M44" s="1">
        <f>+(M43*(E44/E43))*(1-Fondo0!$K$5)</f>
        <v>184.20603754341928</v>
      </c>
      <c r="P44" s="48">
        <v>41789</v>
      </c>
      <c r="Q44" s="45">
        <f t="shared" si="8"/>
        <v>103.90530687751512</v>
      </c>
      <c r="R44" s="45">
        <f t="shared" si="9"/>
        <v>105.25568923924212</v>
      </c>
      <c r="S44" s="45">
        <f t="shared" si="10"/>
        <v>106.00690472741938</v>
      </c>
      <c r="T44" s="45">
        <f t="shared" si="11"/>
        <v>105.45986701192412</v>
      </c>
      <c r="U44" s="49">
        <v>117.87755921644224</v>
      </c>
      <c r="Y44" s="41">
        <v>41789</v>
      </c>
      <c r="Z44" s="43">
        <f t="shared" si="12"/>
        <v>3.9053068775151134E-2</v>
      </c>
      <c r="AA44" s="43">
        <f t="shared" si="13"/>
        <v>5.2556892392421117E-2</v>
      </c>
      <c r="AB44" s="43">
        <f t="shared" si="14"/>
        <v>6.0069047274193821E-2</v>
      </c>
      <c r="AC44" s="43">
        <f t="shared" si="15"/>
        <v>5.4598670119241133E-2</v>
      </c>
      <c r="AD44" s="43">
        <f t="shared" si="16"/>
        <v>0.17877559216442229</v>
      </c>
      <c r="AE44" s="56">
        <f t="shared" si="17"/>
        <v>5.1569419640251801E-2</v>
      </c>
    </row>
    <row r="45" spans="1:31" ht="18" x14ac:dyDescent="0.35">
      <c r="A45" s="3">
        <v>39962</v>
      </c>
      <c r="B45" s="19">
        <v>0</v>
      </c>
      <c r="C45" s="19">
        <v>6.9786587312186974</v>
      </c>
      <c r="D45" s="19">
        <v>6.8393843405676122</v>
      </c>
      <c r="E45" s="19">
        <v>6.1385716193656092</v>
      </c>
      <c r="I45" s="3">
        <v>39962</v>
      </c>
      <c r="J45" s="1">
        <v>100</v>
      </c>
      <c r="K45" s="1">
        <f>+(K44*(C45/C44))*(1-Fondo0!$I$4)</f>
        <v>231.69725536680934</v>
      </c>
      <c r="L45" s="1">
        <v>100</v>
      </c>
      <c r="M45" s="1">
        <f>+(M44*(E45/E44))*(1-Fondo0!$K$5)</f>
        <v>204.52067212388724</v>
      </c>
      <c r="P45" s="48">
        <v>41820</v>
      </c>
      <c r="Q45" s="45">
        <f t="shared" si="8"/>
        <v>104.84232350003289</v>
      </c>
      <c r="R45" s="45">
        <f t="shared" si="9"/>
        <v>106.38598392516464</v>
      </c>
      <c r="S45" s="45">
        <f t="shared" si="10"/>
        <v>106.84381581124102</v>
      </c>
      <c r="T45" s="45">
        <f t="shared" si="11"/>
        <v>106.71547926415295</v>
      </c>
      <c r="U45" s="49">
        <v>119.81085049680031</v>
      </c>
      <c r="Y45" s="41">
        <v>41820</v>
      </c>
      <c r="Z45" s="43">
        <f t="shared" si="12"/>
        <v>4.8423235000328857E-2</v>
      </c>
      <c r="AA45" s="43">
        <f t="shared" si="13"/>
        <v>6.3859839251646289E-2</v>
      </c>
      <c r="AB45" s="43">
        <f t="shared" si="14"/>
        <v>6.8438158112410052E-2</v>
      </c>
      <c r="AC45" s="43">
        <f t="shared" si="15"/>
        <v>6.7154792641529459E-2</v>
      </c>
      <c r="AD45" s="43">
        <f t="shared" si="16"/>
        <v>0.19810850496800314</v>
      </c>
      <c r="AE45" s="56">
        <f t="shared" si="17"/>
        <v>6.1969006251478664E-2</v>
      </c>
    </row>
    <row r="46" spans="1:31" ht="18" x14ac:dyDescent="0.35">
      <c r="A46" s="3">
        <v>39994</v>
      </c>
      <c r="B46" s="19">
        <v>0</v>
      </c>
      <c r="C46" s="19">
        <v>6.8750572899368976</v>
      </c>
      <c r="D46" s="19">
        <v>6.8489319163068743</v>
      </c>
      <c r="E46" s="19">
        <v>6.0763986715376941</v>
      </c>
      <c r="I46" s="3">
        <v>39994</v>
      </c>
      <c r="J46" s="1">
        <v>100</v>
      </c>
      <c r="K46" s="1">
        <f>+(K45*(C46/C45))*(1-Fondo0!$I$4)</f>
        <v>228.10923418689487</v>
      </c>
      <c r="L46" s="1">
        <v>100</v>
      </c>
      <c r="M46" s="1">
        <f>+(M45*(E46/E45))*(1-Fondo0!$K$5)</f>
        <v>202.33451573072188</v>
      </c>
      <c r="P46" s="48">
        <v>41851</v>
      </c>
      <c r="Q46" s="45">
        <f t="shared" si="8"/>
        <v>104.43002511390651</v>
      </c>
      <c r="R46" s="45">
        <f t="shared" si="9"/>
        <v>105.62461390177323</v>
      </c>
      <c r="S46" s="45">
        <f t="shared" si="10"/>
        <v>106.3751735489372</v>
      </c>
      <c r="T46" s="45">
        <f t="shared" si="11"/>
        <v>105.819397024747</v>
      </c>
      <c r="U46" s="49">
        <v>118.46275527483066</v>
      </c>
      <c r="Y46" s="41">
        <v>41851</v>
      </c>
      <c r="Z46" s="43">
        <f t="shared" si="12"/>
        <v>4.4300251139065105E-2</v>
      </c>
      <c r="AA46" s="43">
        <f t="shared" si="13"/>
        <v>5.6246139017732233E-2</v>
      </c>
      <c r="AB46" s="43">
        <f t="shared" si="14"/>
        <v>6.3751735489371963E-2</v>
      </c>
      <c r="AC46" s="43">
        <f t="shared" si="15"/>
        <v>5.8193970247470084E-2</v>
      </c>
      <c r="AD46" s="43">
        <f t="shared" si="16"/>
        <v>0.18462755274830656</v>
      </c>
      <c r="AE46" s="56">
        <f t="shared" si="17"/>
        <v>5.5623023973409846E-2</v>
      </c>
    </row>
    <row r="47" spans="1:31" ht="18" x14ac:dyDescent="0.35">
      <c r="A47" s="3">
        <v>40025</v>
      </c>
      <c r="B47" s="19">
        <v>0</v>
      </c>
      <c r="C47" s="19">
        <v>7.2076627385336458</v>
      </c>
      <c r="D47" s="19">
        <v>7.214721593572146</v>
      </c>
      <c r="E47" s="19">
        <v>6.3774499832607967</v>
      </c>
      <c r="I47" s="3">
        <v>40025</v>
      </c>
      <c r="J47" s="1">
        <v>100</v>
      </c>
      <c r="K47" s="1">
        <f>+(K46*(C47/C46))*(1-Fondo0!$I$4)</f>
        <v>238.9893888726404</v>
      </c>
      <c r="L47" s="1">
        <v>100</v>
      </c>
      <c r="M47" s="1">
        <f>+(M46*(E47/E46))*(1-Fondo0!$K$5)</f>
        <v>212.23871396998126</v>
      </c>
      <c r="P47" s="48">
        <v>41880</v>
      </c>
      <c r="Q47" s="45">
        <f t="shared" si="8"/>
        <v>104.85752644566814</v>
      </c>
      <c r="R47" s="45">
        <f t="shared" si="9"/>
        <v>106.37339429989449</v>
      </c>
      <c r="S47" s="45">
        <f t="shared" si="10"/>
        <v>107.0974918247843</v>
      </c>
      <c r="T47" s="45">
        <f t="shared" si="11"/>
        <v>105.97056692218106</v>
      </c>
      <c r="U47" s="49">
        <v>122.47509086108843</v>
      </c>
      <c r="Y47" s="41">
        <v>41880</v>
      </c>
      <c r="Z47" s="43">
        <f t="shared" si="12"/>
        <v>4.8575264456681477E-2</v>
      </c>
      <c r="AA47" s="43">
        <f t="shared" si="13"/>
        <v>6.3733942998944748E-2</v>
      </c>
      <c r="AB47" s="43">
        <f t="shared" si="14"/>
        <v>7.0974918247842966E-2</v>
      </c>
      <c r="AC47" s="43">
        <f t="shared" si="15"/>
        <v>5.9705669221810531E-2</v>
      </c>
      <c r="AD47" s="43">
        <f t="shared" si="16"/>
        <v>0.22475090861088431</v>
      </c>
      <c r="AE47" s="56">
        <f t="shared" si="17"/>
        <v>6.0747448731319931E-2</v>
      </c>
    </row>
    <row r="48" spans="1:31" ht="18" x14ac:dyDescent="0.35">
      <c r="A48" s="3">
        <v>40056</v>
      </c>
      <c r="B48" s="19">
        <v>0</v>
      </c>
      <c r="C48" s="19">
        <v>7.394156614654003</v>
      </c>
      <c r="D48" s="19">
        <v>7.5206888059701491</v>
      </c>
      <c r="E48" s="19">
        <v>6.5996625848032568</v>
      </c>
      <c r="I48" s="3">
        <v>40056</v>
      </c>
      <c r="J48" s="1">
        <v>100</v>
      </c>
      <c r="K48" s="1">
        <f>+(K47*(C48/C47))*(1-Fondo0!$I$4)</f>
        <v>245.01373099668115</v>
      </c>
      <c r="L48" s="1">
        <v>100</v>
      </c>
      <c r="M48" s="1">
        <f>+(M47*(E48/E47))*(1-Fondo0!$K$5)</f>
        <v>219.50939185710044</v>
      </c>
      <c r="P48" s="48">
        <v>41912</v>
      </c>
      <c r="Q48" s="45">
        <f t="shared" si="8"/>
        <v>101.51131231282326</v>
      </c>
      <c r="R48" s="45">
        <f t="shared" si="9"/>
        <v>103.46798069567045</v>
      </c>
      <c r="S48" s="45">
        <f t="shared" si="10"/>
        <v>104.23447755524147</v>
      </c>
      <c r="T48" s="45">
        <f t="shared" si="11"/>
        <v>103.65779396977184</v>
      </c>
      <c r="U48" s="49">
        <v>120.97273612070407</v>
      </c>
      <c r="Y48" s="41">
        <v>41912</v>
      </c>
      <c r="Z48" s="43">
        <f t="shared" si="12"/>
        <v>1.5113123128232653E-2</v>
      </c>
      <c r="AA48" s="43">
        <f t="shared" si="13"/>
        <v>3.4679806956704473E-2</v>
      </c>
      <c r="AB48" s="43">
        <f t="shared" si="14"/>
        <v>4.2344775552414671E-2</v>
      </c>
      <c r="AC48" s="43">
        <f t="shared" si="15"/>
        <v>3.6577939697718387E-2</v>
      </c>
      <c r="AD48" s="43">
        <f t="shared" si="16"/>
        <v>0.20972736120704072</v>
      </c>
      <c r="AE48" s="56">
        <f t="shared" si="17"/>
        <v>3.2178911333767546E-2</v>
      </c>
    </row>
    <row r="49" spans="1:31" ht="18" x14ac:dyDescent="0.35">
      <c r="A49" s="3">
        <v>40086</v>
      </c>
      <c r="B49" s="19">
        <v>0</v>
      </c>
      <c r="C49" s="19">
        <v>8.3399403466204518</v>
      </c>
      <c r="D49" s="19">
        <v>8.3561612131715783</v>
      </c>
      <c r="E49" s="19">
        <v>7.3796697053726179</v>
      </c>
      <c r="I49" s="3">
        <v>40086</v>
      </c>
      <c r="J49" s="1">
        <v>100</v>
      </c>
      <c r="K49" s="1">
        <f>+(K48*(C49/C48))*(1-Fondo0!$I$4)</f>
        <v>276.17371352843412</v>
      </c>
      <c r="L49" s="1">
        <v>100</v>
      </c>
      <c r="M49" s="1">
        <f>+(M48*(E49/E48))*(1-Fondo0!$K$5)</f>
        <v>245.31388402624418</v>
      </c>
      <c r="P49" s="48">
        <v>41943</v>
      </c>
      <c r="Q49" s="45">
        <f t="shared" si="8"/>
        <v>101.04219069071397</v>
      </c>
      <c r="R49" s="45">
        <f t="shared" si="9"/>
        <v>102.66961720502132</v>
      </c>
      <c r="S49" s="45">
        <f t="shared" si="10"/>
        <v>103.23930581841883</v>
      </c>
      <c r="T49" s="45">
        <f t="shared" si="11"/>
        <v>103.22106896745694</v>
      </c>
      <c r="U49" s="49">
        <v>123.50940512971337</v>
      </c>
      <c r="Y49" s="41">
        <v>41943</v>
      </c>
      <c r="Z49" s="43">
        <f t="shared" si="12"/>
        <v>1.0421906907139622E-2</v>
      </c>
      <c r="AA49" s="43">
        <f t="shared" si="13"/>
        <v>2.669617205021324E-2</v>
      </c>
      <c r="AB49" s="43">
        <f t="shared" si="14"/>
        <v>3.239305818418825E-2</v>
      </c>
      <c r="AC49" s="43">
        <f t="shared" si="15"/>
        <v>3.2210689674569526E-2</v>
      </c>
      <c r="AD49" s="43">
        <f t="shared" si="16"/>
        <v>0.23509405129713379</v>
      </c>
      <c r="AE49" s="56">
        <f t="shared" si="17"/>
        <v>2.543045670402766E-2</v>
      </c>
    </row>
    <row r="50" spans="1:31" ht="18" x14ac:dyDescent="0.35">
      <c r="A50" s="3">
        <v>40116</v>
      </c>
      <c r="B50" s="19">
        <v>0</v>
      </c>
      <c r="C50" s="19">
        <v>8.2078702684101845</v>
      </c>
      <c r="D50" s="19">
        <v>8.2205759807295244</v>
      </c>
      <c r="E50" s="19">
        <v>7.2351365106675845</v>
      </c>
      <c r="I50" s="3">
        <v>40116</v>
      </c>
      <c r="J50" s="1">
        <v>100</v>
      </c>
      <c r="K50" s="1">
        <f>+(K49*(C50/C49))*(1-Fondo0!$I$4)</f>
        <v>271.62359673190105</v>
      </c>
      <c r="L50" s="1">
        <v>100</v>
      </c>
      <c r="M50" s="1">
        <f>+(M49*(E50/E49))*(1-Fondo0!$K$5)</f>
        <v>240.37304441757712</v>
      </c>
      <c r="P50" s="48">
        <v>41971</v>
      </c>
      <c r="Q50" s="45">
        <f t="shared" si="8"/>
        <v>101.68941051477991</v>
      </c>
      <c r="R50" s="45">
        <f t="shared" si="9"/>
        <v>103.34026016679459</v>
      </c>
      <c r="S50" s="45">
        <f t="shared" si="10"/>
        <v>104.04045596883397</v>
      </c>
      <c r="T50" s="45">
        <f t="shared" si="11"/>
        <v>104.05583038855289</v>
      </c>
      <c r="U50" s="49">
        <v>126.3861175456675</v>
      </c>
      <c r="Y50" s="41">
        <v>41971</v>
      </c>
      <c r="Z50" s="43">
        <f t="shared" si="12"/>
        <v>1.6894105147799099E-2</v>
      </c>
      <c r="AA50" s="43">
        <f t="shared" si="13"/>
        <v>3.3402601667945842E-2</v>
      </c>
      <c r="AB50" s="43">
        <f t="shared" si="14"/>
        <v>4.0404559688339781E-2</v>
      </c>
      <c r="AC50" s="43">
        <f t="shared" si="15"/>
        <v>4.0558303885528835E-2</v>
      </c>
      <c r="AD50" s="43">
        <f t="shared" si="16"/>
        <v>0.26386117545667509</v>
      </c>
      <c r="AE50" s="56">
        <f t="shared" si="17"/>
        <v>3.2814892597403389E-2</v>
      </c>
    </row>
    <row r="51" spans="1:31" ht="18" x14ac:dyDescent="0.35">
      <c r="A51" s="3">
        <v>40147</v>
      </c>
      <c r="B51" s="19">
        <v>0</v>
      </c>
      <c r="C51" s="19">
        <v>8.5171609163484909</v>
      </c>
      <c r="D51" s="19">
        <v>8.4956406108989952</v>
      </c>
      <c r="E51" s="19">
        <v>7.454452898299202</v>
      </c>
      <c r="I51" s="3">
        <v>40147</v>
      </c>
      <c r="J51" s="1">
        <v>100</v>
      </c>
      <c r="K51" s="1">
        <f>+(K50*(C51/C50))*(1-Fondo0!$I$4)</f>
        <v>281.67576438405814</v>
      </c>
      <c r="L51" s="1">
        <v>100</v>
      </c>
      <c r="M51" s="1">
        <f>+(M50*(E51/E50))*(1-Fondo0!$K$5)</f>
        <v>247.51905559577514</v>
      </c>
      <c r="P51" s="48">
        <v>42004</v>
      </c>
      <c r="Q51" s="45">
        <f t="shared" si="8"/>
        <v>99.558221524240068</v>
      </c>
      <c r="R51" s="45">
        <f t="shared" si="9"/>
        <v>101.3866881127686</v>
      </c>
      <c r="S51" s="45">
        <f t="shared" si="10"/>
        <v>101.69856439392473</v>
      </c>
      <c r="T51" s="45">
        <f t="shared" si="11"/>
        <v>102.37471320719354</v>
      </c>
      <c r="U51" s="49">
        <v>126.1669502096683</v>
      </c>
      <c r="Y51" s="41">
        <v>42004</v>
      </c>
      <c r="Z51" s="43">
        <f t="shared" si="12"/>
        <v>-4.4177847575993523E-3</v>
      </c>
      <c r="AA51" s="43">
        <f t="shared" si="13"/>
        <v>1.3866881127685859E-2</v>
      </c>
      <c r="AB51" s="43">
        <f t="shared" si="14"/>
        <v>1.6985643939247286E-2</v>
      </c>
      <c r="AC51" s="43">
        <f t="shared" si="15"/>
        <v>2.3747132071935351E-2</v>
      </c>
      <c r="AD51" s="43">
        <f t="shared" si="16"/>
        <v>0.26166950209668305</v>
      </c>
      <c r="AE51" s="56">
        <f t="shared" si="17"/>
        <v>1.2545468095317286E-2</v>
      </c>
    </row>
    <row r="52" spans="1:31" ht="18" x14ac:dyDescent="0.35">
      <c r="A52" s="3">
        <v>40177</v>
      </c>
      <c r="B52" s="19">
        <v>0</v>
      </c>
      <c r="C52" s="19">
        <v>8.4956927014873749</v>
      </c>
      <c r="D52" s="19">
        <v>8.5170123832583879</v>
      </c>
      <c r="E52" s="19">
        <v>7.4276097198201319</v>
      </c>
      <c r="I52" s="3">
        <v>40177</v>
      </c>
      <c r="J52" s="1">
        <v>100</v>
      </c>
      <c r="K52" s="1">
        <f>+(K51*(C52/C51))*(1-Fondo0!$I$4)</f>
        <v>280.78314935848613</v>
      </c>
      <c r="L52" s="1">
        <v>100</v>
      </c>
      <c r="M52" s="1">
        <f>+(M51*(E52/E51))*(1-Fondo0!$K$5)</f>
        <v>246.48799392579178</v>
      </c>
      <c r="P52" s="48">
        <v>42034</v>
      </c>
      <c r="Q52" s="45">
        <f t="shared" si="8"/>
        <v>97.195606986627496</v>
      </c>
      <c r="R52" s="45">
        <f t="shared" si="9"/>
        <v>98.577390769263573</v>
      </c>
      <c r="S52" s="45">
        <f t="shared" si="10"/>
        <v>99.02974882615483</v>
      </c>
      <c r="T52" s="45">
        <f t="shared" si="11"/>
        <v>99.80552740166209</v>
      </c>
      <c r="U52" s="49">
        <v>123.69424391651734</v>
      </c>
      <c r="Y52" s="41">
        <v>42034</v>
      </c>
      <c r="Z52" s="43">
        <f t="shared" si="12"/>
        <v>-2.8043930133725081E-2</v>
      </c>
      <c r="AA52" s="43">
        <f t="shared" si="13"/>
        <v>-1.4226092307364269E-2</v>
      </c>
      <c r="AB52" s="43">
        <f t="shared" si="14"/>
        <v>-9.7025117384517134E-3</v>
      </c>
      <c r="AC52" s="43">
        <f t="shared" si="15"/>
        <v>-1.9447259833791364E-3</v>
      </c>
      <c r="AD52" s="43">
        <f t="shared" si="16"/>
        <v>0.23694243916517332</v>
      </c>
      <c r="AE52" s="56">
        <f t="shared" si="17"/>
        <v>-1.347931504073005E-2</v>
      </c>
    </row>
    <row r="53" spans="1:31" ht="18" x14ac:dyDescent="0.35">
      <c r="A53" s="3">
        <v>40207</v>
      </c>
      <c r="B53" s="19">
        <v>0</v>
      </c>
      <c r="C53" s="19">
        <v>8.2356144207210349</v>
      </c>
      <c r="D53" s="19">
        <v>8.3265033601680081</v>
      </c>
      <c r="E53" s="19">
        <v>7.2758236611830593</v>
      </c>
      <c r="I53" s="3">
        <v>40207</v>
      </c>
      <c r="J53" s="1">
        <v>100</v>
      </c>
      <c r="K53" s="1">
        <f>+(K52*(C53/C52))*(1-Fondo0!$I$4)</f>
        <v>272.01062479667678</v>
      </c>
      <c r="L53" s="1">
        <v>100</v>
      </c>
      <c r="M53" s="1">
        <f>+(M52*(E53/E52))*(1-Fondo0!$K$5)</f>
        <v>241.31409487211613</v>
      </c>
      <c r="P53" s="48">
        <v>42062</v>
      </c>
      <c r="Q53" s="45">
        <f t="shared" si="8"/>
        <v>99.305062816827487</v>
      </c>
      <c r="R53" s="45">
        <f t="shared" si="9"/>
        <v>100.04453034949375</v>
      </c>
      <c r="S53" s="45">
        <f t="shared" si="10"/>
        <v>100.45328358974389</v>
      </c>
      <c r="T53" s="45">
        <f t="shared" si="11"/>
        <v>102.10552436497555</v>
      </c>
      <c r="U53" s="49">
        <v>129.03460811548217</v>
      </c>
      <c r="Y53" s="41">
        <v>42062</v>
      </c>
      <c r="Z53" s="43">
        <f t="shared" si="12"/>
        <v>-6.9493718317251707E-3</v>
      </c>
      <c r="AA53" s="43">
        <f t="shared" si="13"/>
        <v>4.4530349493765442E-4</v>
      </c>
      <c r="AB53" s="43">
        <f t="shared" si="14"/>
        <v>4.5328358974388028E-3</v>
      </c>
      <c r="AC53" s="43">
        <f t="shared" si="15"/>
        <v>2.1055243649755528E-2</v>
      </c>
      <c r="AD53" s="43">
        <f t="shared" si="16"/>
        <v>0.29034608115482174</v>
      </c>
      <c r="AE53" s="56">
        <f t="shared" si="17"/>
        <v>4.7710028026017037E-3</v>
      </c>
    </row>
    <row r="54" spans="1:31" ht="18" x14ac:dyDescent="0.35">
      <c r="A54" s="3">
        <v>40235</v>
      </c>
      <c r="B54" s="19">
        <v>0</v>
      </c>
      <c r="C54" s="19">
        <v>8.3741581958581968</v>
      </c>
      <c r="D54" s="19">
        <v>8.3419278694278685</v>
      </c>
      <c r="E54" s="19">
        <v>7.2641728676728681</v>
      </c>
      <c r="I54" s="3">
        <v>40235</v>
      </c>
      <c r="J54" s="1">
        <v>100</v>
      </c>
      <c r="K54" s="1">
        <f>+(K53*(C54/C53))*(1-Fondo0!$I$4)</f>
        <v>276.40674729407129</v>
      </c>
      <c r="L54" s="1">
        <v>100</v>
      </c>
      <c r="M54" s="1">
        <f>+(M53*(E54/E53))*(1-Fondo0!$K$5)</f>
        <v>240.79115236123562</v>
      </c>
      <c r="P54" s="48">
        <v>42094</v>
      </c>
      <c r="Q54" s="45">
        <f t="shared" si="8"/>
        <v>98.190607290741937</v>
      </c>
      <c r="R54" s="45">
        <f t="shared" si="9"/>
        <v>98.593656904203158</v>
      </c>
      <c r="S54" s="45">
        <f t="shared" si="10"/>
        <v>99.231034987544604</v>
      </c>
      <c r="T54" s="45">
        <f t="shared" si="11"/>
        <v>101.50588686208786</v>
      </c>
      <c r="U54" s="49">
        <v>127.51010460913159</v>
      </c>
      <c r="Y54" s="41">
        <v>42094</v>
      </c>
      <c r="Z54" s="43">
        <f t="shared" si="12"/>
        <v>-1.8093927092580619E-2</v>
      </c>
      <c r="AA54" s="43">
        <f t="shared" si="13"/>
        <v>-1.406343095796847E-2</v>
      </c>
      <c r="AB54" s="43">
        <f t="shared" si="14"/>
        <v>-7.6896501245539151E-3</v>
      </c>
      <c r="AC54" s="43">
        <f t="shared" si="15"/>
        <v>1.5058868620878574E-2</v>
      </c>
      <c r="AD54" s="43">
        <f t="shared" si="16"/>
        <v>0.27510104609131592</v>
      </c>
      <c r="AE54" s="56">
        <f t="shared" si="17"/>
        <v>-6.1970348885561077E-3</v>
      </c>
    </row>
    <row r="55" spans="1:31" ht="18" x14ac:dyDescent="0.35">
      <c r="A55" s="3">
        <v>40268</v>
      </c>
      <c r="B55" s="19">
        <v>0</v>
      </c>
      <c r="C55" s="19">
        <v>8.9946720971147069</v>
      </c>
      <c r="D55" s="19">
        <v>9.0182233990147775</v>
      </c>
      <c r="E55" s="19">
        <v>7.8406988036593939</v>
      </c>
      <c r="I55" s="3">
        <v>40268</v>
      </c>
      <c r="J55" s="1">
        <v>100</v>
      </c>
      <c r="K55" s="1">
        <f>+(K54*(C55/C54))*(1-Fondo0!$I$4)</f>
        <v>296.69513961794991</v>
      </c>
      <c r="L55" s="1">
        <v>100</v>
      </c>
      <c r="M55" s="1">
        <f>+(M54*(E55/E54))*(1-Fondo0!$K$5)</f>
        <v>259.75442551357963</v>
      </c>
      <c r="P55" s="48">
        <v>42124</v>
      </c>
      <c r="Q55" s="45">
        <f t="shared" si="8"/>
        <v>99.459762135932081</v>
      </c>
      <c r="R55" s="45">
        <f t="shared" si="9"/>
        <v>99.9231648045957</v>
      </c>
      <c r="S55" s="45">
        <f t="shared" si="10"/>
        <v>99.927745845559983</v>
      </c>
      <c r="T55" s="45">
        <f t="shared" si="11"/>
        <v>102.77752485926698</v>
      </c>
      <c r="U55" s="49">
        <v>128.43091490724248</v>
      </c>
      <c r="Y55" s="41">
        <v>42124</v>
      </c>
      <c r="Z55" s="43">
        <f t="shared" si="12"/>
        <v>-5.4023786406791618E-3</v>
      </c>
      <c r="AA55" s="43">
        <f t="shared" si="13"/>
        <v>-7.6835195404301171E-4</v>
      </c>
      <c r="AB55" s="43">
        <f t="shared" si="14"/>
        <v>-7.2254154440021257E-4</v>
      </c>
      <c r="AC55" s="43">
        <f t="shared" si="15"/>
        <v>2.7775248592669666E-2</v>
      </c>
      <c r="AD55" s="43">
        <f t="shared" si="16"/>
        <v>0.28430914907242477</v>
      </c>
      <c r="AE55" s="56">
        <f t="shared" si="17"/>
        <v>5.2204941133868199E-3</v>
      </c>
    </row>
    <row r="56" spans="1:31" ht="18" x14ac:dyDescent="0.35">
      <c r="A56" s="3">
        <v>40298</v>
      </c>
      <c r="B56" s="19">
        <v>0</v>
      </c>
      <c r="C56" s="19">
        <v>9.1674076518076504</v>
      </c>
      <c r="D56" s="19">
        <v>9.2695265707265708</v>
      </c>
      <c r="E56" s="19">
        <v>8.0499223587223572</v>
      </c>
      <c r="I56" s="3">
        <v>40298</v>
      </c>
      <c r="J56" s="1">
        <v>100</v>
      </c>
      <c r="K56" s="1">
        <f>+(K55*(C56/C55))*(1-Fondo0!$I$4)</f>
        <v>302.19637941210618</v>
      </c>
      <c r="L56" s="1">
        <v>100</v>
      </c>
      <c r="M56" s="1">
        <f>+(M55*(E56/E55))*(1-Fondo0!$K$5)</f>
        <v>266.53466844912464</v>
      </c>
      <c r="P56" s="48">
        <v>42153</v>
      </c>
      <c r="Q56" s="45">
        <f t="shared" si="8"/>
        <v>99.846841180548637</v>
      </c>
      <c r="R56" s="45">
        <f t="shared" si="9"/>
        <v>100.29952112386621</v>
      </c>
      <c r="S56" s="45">
        <f t="shared" si="10"/>
        <v>100.06519966299446</v>
      </c>
      <c r="T56" s="45">
        <f t="shared" si="11"/>
        <v>103.32717105540148</v>
      </c>
      <c r="U56" s="49">
        <v>129.63941761445204</v>
      </c>
      <c r="Y56" s="41">
        <v>42153</v>
      </c>
      <c r="Z56" s="43">
        <f t="shared" si="12"/>
        <v>-1.5315881945136001E-3</v>
      </c>
      <c r="AA56" s="43">
        <f t="shared" si="13"/>
        <v>2.9952112386621987E-3</v>
      </c>
      <c r="AB56" s="43">
        <f t="shared" si="14"/>
        <v>6.51996629944529E-4</v>
      </c>
      <c r="AC56" s="43">
        <f t="shared" si="15"/>
        <v>3.3271710554014788E-2</v>
      </c>
      <c r="AD56" s="43">
        <f t="shared" si="16"/>
        <v>0.29639417614452035</v>
      </c>
      <c r="AE56" s="56">
        <f t="shared" si="17"/>
        <v>8.846832557026979E-3</v>
      </c>
    </row>
    <row r="57" spans="1:31" ht="18" x14ac:dyDescent="0.35">
      <c r="A57" s="3">
        <v>40329</v>
      </c>
      <c r="B57" s="19">
        <v>0</v>
      </c>
      <c r="C57" s="19">
        <v>8.7290617574692444</v>
      </c>
      <c r="D57" s="19">
        <v>8.8023835852372585</v>
      </c>
      <c r="E57" s="19">
        <v>7.6399540246045694</v>
      </c>
      <c r="I57" s="3">
        <v>40329</v>
      </c>
      <c r="J57" s="1">
        <v>100</v>
      </c>
      <c r="K57" s="1">
        <f>+(K56*(C57/C56))*(1-Fondo0!$I$4)</f>
        <v>287.55961661570416</v>
      </c>
      <c r="L57" s="1">
        <v>100</v>
      </c>
      <c r="M57" s="1">
        <f>+(M56*(E57/E56))*(1-Fondo0!$K$5)</f>
        <v>252.81718403516291</v>
      </c>
      <c r="P57" s="48">
        <v>42185</v>
      </c>
      <c r="Q57" s="45">
        <f t="shared" si="8"/>
        <v>97.927072720580625</v>
      </c>
      <c r="R57" s="45">
        <f t="shared" si="9"/>
        <v>98.72859003710721</v>
      </c>
      <c r="S57" s="45">
        <f t="shared" si="10"/>
        <v>98.493486994735449</v>
      </c>
      <c r="T57" s="45">
        <f t="shared" si="11"/>
        <v>101.728149463308</v>
      </c>
      <c r="U57" s="49">
        <v>127.25369044898811</v>
      </c>
      <c r="Y57" s="41">
        <v>42185</v>
      </c>
      <c r="Z57" s="43">
        <f t="shared" si="12"/>
        <v>-2.0729272794193787E-2</v>
      </c>
      <c r="AA57" s="43">
        <f t="shared" si="13"/>
        <v>-1.2714099628927888E-2</v>
      </c>
      <c r="AB57" s="43">
        <f t="shared" si="14"/>
        <v>-1.5065130052645537E-2</v>
      </c>
      <c r="AC57" s="43">
        <f t="shared" si="15"/>
        <v>1.728149463307993E-2</v>
      </c>
      <c r="AD57" s="43">
        <f t="shared" si="16"/>
        <v>0.2725369044898811</v>
      </c>
      <c r="AE57" s="56">
        <f t="shared" si="17"/>
        <v>-7.8067519606718205E-3</v>
      </c>
    </row>
    <row r="58" spans="1:31" ht="18" x14ac:dyDescent="0.35">
      <c r="A58" s="3">
        <v>40359</v>
      </c>
      <c r="B58" s="19">
        <v>0</v>
      </c>
      <c r="C58" s="19">
        <v>8.4664817120622562</v>
      </c>
      <c r="D58" s="19">
        <v>8.6450849663954727</v>
      </c>
      <c r="E58" s="19">
        <v>7.4793596745666786</v>
      </c>
      <c r="I58" s="3">
        <v>40359</v>
      </c>
      <c r="J58" s="1">
        <v>100</v>
      </c>
      <c r="K58" s="1">
        <f>+(K57*(C58/C57))*(1-Fondo0!$I$4)</f>
        <v>278.72820710309685</v>
      </c>
      <c r="L58" s="1">
        <v>100</v>
      </c>
      <c r="M58" s="1">
        <f>+(M57*(E58/E57))*(1-Fondo0!$K$5)</f>
        <v>247.36263192004907</v>
      </c>
      <c r="P58" s="48">
        <v>42216</v>
      </c>
      <c r="Q58" s="45">
        <f t="shared" si="8"/>
        <v>97.512515084859402</v>
      </c>
      <c r="R58" s="45">
        <f t="shared" si="9"/>
        <v>98.005511094536686</v>
      </c>
      <c r="S58" s="45">
        <f t="shared" si="10"/>
        <v>97.287687392308754</v>
      </c>
      <c r="T58" s="45">
        <f t="shared" si="11"/>
        <v>101.04395496811701</v>
      </c>
      <c r="U58" s="49">
        <v>129.77275713144817</v>
      </c>
      <c r="Y58" s="41">
        <v>42216</v>
      </c>
      <c r="Z58" s="43">
        <f t="shared" si="12"/>
        <v>-2.4874849151406031E-2</v>
      </c>
      <c r="AA58" s="43">
        <f t="shared" si="13"/>
        <v>-1.9944889054633097E-2</v>
      </c>
      <c r="AB58" s="43">
        <f t="shared" si="14"/>
        <v>-2.7123126076912474E-2</v>
      </c>
      <c r="AC58" s="43">
        <f t="shared" si="15"/>
        <v>1.0439549681170002E-2</v>
      </c>
      <c r="AD58" s="43">
        <f t="shared" si="16"/>
        <v>0.2977275713144818</v>
      </c>
      <c r="AE58" s="56">
        <f t="shared" si="17"/>
        <v>-1.53758286504454E-2</v>
      </c>
    </row>
    <row r="59" spans="1:31" ht="18" x14ac:dyDescent="0.35">
      <c r="A59" s="3">
        <v>40386</v>
      </c>
      <c r="B59" s="19">
        <v>0</v>
      </c>
      <c r="C59" s="19">
        <v>8.9129498937677063</v>
      </c>
      <c r="D59" s="19">
        <v>9.0838892705382435</v>
      </c>
      <c r="E59" s="19">
        <v>7.8459947592067998</v>
      </c>
      <c r="I59" s="3">
        <v>40386</v>
      </c>
      <c r="J59" s="1">
        <v>100</v>
      </c>
      <c r="K59" s="1">
        <f>+(K58*(C59/C58))*(1-Fondo0!$I$4)</f>
        <v>293.23582563215086</v>
      </c>
      <c r="L59" s="1">
        <v>100</v>
      </c>
      <c r="M59" s="1">
        <f>+(M58*(E59/E58))*(1-Fondo0!$K$5)</f>
        <v>259.34120139274336</v>
      </c>
      <c r="P59" s="48">
        <v>42247</v>
      </c>
      <c r="Q59" s="45">
        <f t="shared" si="8"/>
        <v>89.936696429566283</v>
      </c>
      <c r="R59" s="45">
        <f t="shared" si="9"/>
        <v>90.012916508962235</v>
      </c>
      <c r="S59" s="45">
        <f t="shared" si="10"/>
        <v>89.937737470198869</v>
      </c>
      <c r="T59" s="45">
        <f t="shared" si="11"/>
        <v>93.209273830713812</v>
      </c>
      <c r="U59" s="49">
        <v>123.35785693773389</v>
      </c>
      <c r="Y59" s="41">
        <v>42247</v>
      </c>
      <c r="Z59" s="43">
        <f t="shared" si="12"/>
        <v>-0.10063303570433713</v>
      </c>
      <c r="AA59" s="43">
        <f t="shared" si="13"/>
        <v>-9.9870834910377626E-2</v>
      </c>
      <c r="AB59" s="43">
        <f t="shared" si="14"/>
        <v>-0.10062262529801136</v>
      </c>
      <c r="AC59" s="43">
        <f t="shared" si="15"/>
        <v>-6.7907261692861876E-2</v>
      </c>
      <c r="AD59" s="43">
        <f t="shared" si="16"/>
        <v>0.2335785693773389</v>
      </c>
      <c r="AE59" s="56">
        <f t="shared" si="17"/>
        <v>-9.2258439401396997E-2</v>
      </c>
    </row>
    <row r="60" spans="1:31" ht="18" x14ac:dyDescent="0.35">
      <c r="A60" s="3">
        <v>40421</v>
      </c>
      <c r="B60" s="19">
        <v>0</v>
      </c>
      <c r="C60" s="19">
        <v>9.3276056111508208</v>
      </c>
      <c r="D60" s="19">
        <v>9.4721335596854885</v>
      </c>
      <c r="E60" s="19">
        <v>8.1598168691922801</v>
      </c>
      <c r="I60" s="3">
        <v>40421</v>
      </c>
      <c r="J60" s="1">
        <v>100</v>
      </c>
      <c r="K60" s="1">
        <f>+(K59*(C60/C59))*(1-Fondo0!$I$4)</f>
        <v>306.67851753346474</v>
      </c>
      <c r="L60" s="1">
        <v>100</v>
      </c>
      <c r="M60" s="1">
        <f>+(M59*(E60/E59))*(1-Fondo0!$K$5)</f>
        <v>269.56142695825378</v>
      </c>
      <c r="P60" s="48">
        <v>42277</v>
      </c>
      <c r="Q60" s="45">
        <f t="shared" si="8"/>
        <v>87.355807759264081</v>
      </c>
      <c r="R60" s="45">
        <f t="shared" si="9"/>
        <v>87.684212299195778</v>
      </c>
      <c r="S60" s="45">
        <f t="shared" si="10"/>
        <v>87.700954904814253</v>
      </c>
      <c r="T60" s="45">
        <f t="shared" si="11"/>
        <v>90.265189906146162</v>
      </c>
      <c r="U60" s="49">
        <v>121.04000787387518</v>
      </c>
      <c r="Y60" s="41">
        <v>42277</v>
      </c>
      <c r="Z60" s="43">
        <f t="shared" si="12"/>
        <v>-0.12644192240735919</v>
      </c>
      <c r="AA60" s="43">
        <f t="shared" si="13"/>
        <v>-0.12315787700804226</v>
      </c>
      <c r="AB60" s="43">
        <f t="shared" si="14"/>
        <v>-0.12299045095185746</v>
      </c>
      <c r="AC60" s="43">
        <f t="shared" si="15"/>
        <v>-9.7348100938538407E-2</v>
      </c>
      <c r="AD60" s="43">
        <f t="shared" si="16"/>
        <v>0.21040007873875188</v>
      </c>
      <c r="AE60" s="56">
        <f t="shared" si="17"/>
        <v>-0.11748458782644933</v>
      </c>
    </row>
    <row r="61" spans="1:31" ht="18" x14ac:dyDescent="0.35">
      <c r="A61" s="3">
        <v>40451</v>
      </c>
      <c r="B61" s="19">
        <v>0</v>
      </c>
      <c r="C61" s="19">
        <v>10.485322632711622</v>
      </c>
      <c r="D61" s="19">
        <v>10.59130631276901</v>
      </c>
      <c r="E61" s="19">
        <v>9.1623761836441897</v>
      </c>
      <c r="I61" s="3">
        <v>40451</v>
      </c>
      <c r="J61" s="1">
        <v>100</v>
      </c>
      <c r="K61" s="1">
        <f>+(K60*(C61/C60))*(1-Fondo0!$I$4)</f>
        <v>344.51853774111783</v>
      </c>
      <c r="L61" s="1">
        <v>100</v>
      </c>
      <c r="M61" s="1">
        <f>+(M60*(E61/E60))*(1-Fondo0!$K$5)</f>
        <v>302.50968514158603</v>
      </c>
      <c r="P61" s="48">
        <v>42307</v>
      </c>
      <c r="Q61" s="45">
        <f t="shared" si="8"/>
        <v>91.677310068142461</v>
      </c>
      <c r="R61" s="45">
        <f t="shared" si="9"/>
        <v>91.695857101516737</v>
      </c>
      <c r="S61" s="45">
        <f t="shared" si="10"/>
        <v>91.60251560573991</v>
      </c>
      <c r="T61" s="45">
        <f t="shared" si="11"/>
        <v>94.754294853702334</v>
      </c>
      <c r="U61" s="49">
        <v>129.29310672305431</v>
      </c>
      <c r="Y61" s="41">
        <v>42307</v>
      </c>
      <c r="Z61" s="43">
        <f t="shared" si="12"/>
        <v>-8.3226899318575409E-2</v>
      </c>
      <c r="AA61" s="43">
        <f t="shared" si="13"/>
        <v>-8.3041428984832688E-2</v>
      </c>
      <c r="AB61" s="43">
        <f t="shared" si="14"/>
        <v>-8.3974843942600907E-2</v>
      </c>
      <c r="AC61" s="43">
        <f t="shared" si="15"/>
        <v>-5.2457051462976634E-2</v>
      </c>
      <c r="AD61" s="43">
        <f t="shared" si="16"/>
        <v>0.29293106723054319</v>
      </c>
      <c r="AE61" s="56">
        <f t="shared" si="17"/>
        <v>-7.567505592724641E-2</v>
      </c>
    </row>
    <row r="62" spans="1:31" ht="18" x14ac:dyDescent="0.35">
      <c r="A62" s="3">
        <v>40480</v>
      </c>
      <c r="B62" s="19">
        <v>0</v>
      </c>
      <c r="C62" s="19">
        <v>11.12514156540386</v>
      </c>
      <c r="D62" s="19">
        <v>11.251644067190851</v>
      </c>
      <c r="E62" s="19">
        <v>9.7295231593995712</v>
      </c>
      <c r="I62" s="3">
        <v>40480</v>
      </c>
      <c r="J62" s="1">
        <v>100</v>
      </c>
      <c r="K62" s="1">
        <f>+(K61*(C62/C61))*(1-Fondo0!$I$4)</f>
        <v>365.30360648592875</v>
      </c>
      <c r="L62" s="1">
        <v>100</v>
      </c>
      <c r="M62" s="1">
        <f>+(M61*(E62/E61))*(1-Fondo0!$K$5)</f>
        <v>321.05286584418434</v>
      </c>
      <c r="P62" s="48">
        <v>42338</v>
      </c>
      <c r="Q62" s="45">
        <f t="shared" si="8"/>
        <v>92.148241021447859</v>
      </c>
      <c r="R62" s="45">
        <f t="shared" si="9"/>
        <v>91.613806687691067</v>
      </c>
      <c r="S62" s="45">
        <f t="shared" si="10"/>
        <v>91.384973914451763</v>
      </c>
      <c r="T62" s="45">
        <f t="shared" si="11"/>
        <v>95.204223941170639</v>
      </c>
      <c r="U62" s="49">
        <v>129.57055427575528</v>
      </c>
      <c r="Y62" s="41">
        <v>42338</v>
      </c>
      <c r="Z62" s="43">
        <f t="shared" si="12"/>
        <v>-7.8517589785521369E-2</v>
      </c>
      <c r="AA62" s="43">
        <f t="shared" si="13"/>
        <v>-8.3861933123089316E-2</v>
      </c>
      <c r="AB62" s="43">
        <f t="shared" si="14"/>
        <v>-8.6150260855482386E-2</v>
      </c>
      <c r="AC62" s="43">
        <f t="shared" si="15"/>
        <v>-4.7957760588293596E-2</v>
      </c>
      <c r="AD62" s="43">
        <f t="shared" si="16"/>
        <v>0.29570554275755279</v>
      </c>
      <c r="AE62" s="56">
        <f t="shared" si="17"/>
        <v>-7.4121886088096667E-2</v>
      </c>
    </row>
    <row r="63" spans="1:31" ht="18" x14ac:dyDescent="0.35">
      <c r="A63" s="3">
        <v>40512</v>
      </c>
      <c r="B63" s="19">
        <v>0</v>
      </c>
      <c r="C63" s="19">
        <v>11.232057168079097</v>
      </c>
      <c r="D63" s="19">
        <v>11.330746468926554</v>
      </c>
      <c r="E63" s="19">
        <v>9.8248433262711874</v>
      </c>
      <c r="I63" s="3">
        <v>40512</v>
      </c>
      <c r="J63" s="1">
        <v>100</v>
      </c>
      <c r="K63" s="1">
        <f>+(K62*(C63/C62))*(1-Fondo0!$I$4)</f>
        <v>368.57454311970616</v>
      </c>
      <c r="L63" s="1">
        <v>100</v>
      </c>
      <c r="M63" s="1">
        <f>+(M62*(E63/E62))*(1-Fondo0!$K$5)</f>
        <v>324.01450938496743</v>
      </c>
      <c r="P63" s="48">
        <v>42369</v>
      </c>
      <c r="Q63" s="45">
        <f t="shared" si="8"/>
        <v>89.76879170563987</v>
      </c>
      <c r="R63" s="45">
        <f t="shared" si="9"/>
        <v>89.022746316976935</v>
      </c>
      <c r="S63" s="45">
        <f t="shared" si="10"/>
        <v>88.354308344411805</v>
      </c>
      <c r="T63" s="45">
        <f t="shared" si="11"/>
        <v>92.455262012958741</v>
      </c>
      <c r="U63" s="49">
        <v>127.72941675130791</v>
      </c>
      <c r="Y63" s="41">
        <v>42369</v>
      </c>
      <c r="Z63" s="43">
        <f t="shared" si="12"/>
        <v>-0.10231208294360128</v>
      </c>
      <c r="AA63" s="43">
        <f t="shared" si="13"/>
        <v>-0.10977253683023069</v>
      </c>
      <c r="AB63" s="43">
        <f t="shared" si="14"/>
        <v>-0.11645691655588197</v>
      </c>
      <c r="AC63" s="43">
        <f t="shared" si="15"/>
        <v>-7.5447379870412612E-2</v>
      </c>
      <c r="AD63" s="43">
        <f t="shared" si="16"/>
        <v>0.27729416751307912</v>
      </c>
      <c r="AE63" s="56">
        <f t="shared" si="17"/>
        <v>-0.10099722905003164</v>
      </c>
    </row>
    <row r="64" spans="1:31" ht="18" x14ac:dyDescent="0.35">
      <c r="A64" s="3">
        <v>40542</v>
      </c>
      <c r="B64" s="19">
        <v>0</v>
      </c>
      <c r="C64" s="19">
        <v>11.852963901744392</v>
      </c>
      <c r="D64" s="19">
        <v>11.993122249911</v>
      </c>
      <c r="E64" s="19">
        <v>10.40861498754005</v>
      </c>
      <c r="I64" s="3">
        <v>40542</v>
      </c>
      <c r="J64" s="1">
        <v>100</v>
      </c>
      <c r="K64" s="1">
        <f>+(K63*(C64/C63))*(1-Fondo0!$I$4)</f>
        <v>388.69648131927221</v>
      </c>
      <c r="L64" s="1">
        <v>100</v>
      </c>
      <c r="M64" s="1">
        <f>+(M63*(E64/E63))*(1-Fondo0!$K$5)</f>
        <v>343.07225665988034</v>
      </c>
      <c r="P64" s="48">
        <v>42398</v>
      </c>
      <c r="Q64" s="45">
        <f t="shared" si="8"/>
        <v>84.845100784828759</v>
      </c>
      <c r="R64" s="45">
        <f t="shared" si="9"/>
        <v>84.175425428787335</v>
      </c>
      <c r="S64" s="45">
        <f t="shared" si="10"/>
        <v>83.144265615937925</v>
      </c>
      <c r="T64" s="45">
        <f t="shared" si="11"/>
        <v>87.432432896857009</v>
      </c>
      <c r="U64" s="49">
        <v>122.95897907704831</v>
      </c>
      <c r="Y64" s="41">
        <v>42398</v>
      </c>
      <c r="Z64" s="43">
        <f t="shared" si="12"/>
        <v>-0.15154899215171236</v>
      </c>
      <c r="AA64" s="43">
        <f t="shared" si="13"/>
        <v>-0.15824574571212668</v>
      </c>
      <c r="AB64" s="43">
        <f t="shared" si="14"/>
        <v>-0.16855734384062071</v>
      </c>
      <c r="AC64" s="43">
        <f t="shared" si="15"/>
        <v>-0.12567567103142996</v>
      </c>
      <c r="AD64" s="43">
        <f t="shared" si="16"/>
        <v>0.22958979077048314</v>
      </c>
      <c r="AE64" s="56">
        <f t="shared" si="17"/>
        <v>-0.15100693818397243</v>
      </c>
    </row>
    <row r="65" spans="1:31" ht="18" x14ac:dyDescent="0.35">
      <c r="A65" s="3">
        <v>40574</v>
      </c>
      <c r="B65" s="19">
        <v>0</v>
      </c>
      <c r="C65" s="19">
        <v>11.679189397764155</v>
      </c>
      <c r="D65" s="19">
        <v>11.720029751172016</v>
      </c>
      <c r="E65" s="19">
        <v>10.243578290659935</v>
      </c>
      <c r="I65" s="3">
        <v>40574</v>
      </c>
      <c r="J65" s="1">
        <v>100</v>
      </c>
      <c r="K65" s="1">
        <f>+(K64*(C65/C64))*(1-Fondo0!$I$4)</f>
        <v>382.74891261748388</v>
      </c>
      <c r="L65" s="1">
        <v>100</v>
      </c>
      <c r="M65" s="1">
        <f>+(M64*(E65/E64))*(1-Fondo0!$K$5)</f>
        <v>337.44125371708373</v>
      </c>
      <c r="P65" s="48">
        <v>42429</v>
      </c>
      <c r="Q65" s="45">
        <f t="shared" si="8"/>
        <v>85.098290144397083</v>
      </c>
      <c r="R65" s="45">
        <f t="shared" si="9"/>
        <v>83.894088733932918</v>
      </c>
      <c r="S65" s="45">
        <f t="shared" si="10"/>
        <v>82.986815473617625</v>
      </c>
      <c r="T65" s="45">
        <f t="shared" si="11"/>
        <v>87.004437305093688</v>
      </c>
      <c r="U65" s="49">
        <v>123.09587148444542</v>
      </c>
      <c r="Y65" s="41">
        <v>42429</v>
      </c>
      <c r="Z65" s="43">
        <f t="shared" si="12"/>
        <v>-0.14901709855602918</v>
      </c>
      <c r="AA65" s="43">
        <f t="shared" si="13"/>
        <v>-0.16105911266067086</v>
      </c>
      <c r="AB65" s="43">
        <f t="shared" si="14"/>
        <v>-0.17013184526382374</v>
      </c>
      <c r="AC65" s="43">
        <f t="shared" si="15"/>
        <v>-0.12995562694906315</v>
      </c>
      <c r="AD65" s="43">
        <f t="shared" si="16"/>
        <v>0.23095871484445429</v>
      </c>
      <c r="AE65" s="56">
        <f t="shared" si="17"/>
        <v>-0.15254092085739673</v>
      </c>
    </row>
    <row r="66" spans="1:31" ht="18" x14ac:dyDescent="0.35">
      <c r="A66" s="3">
        <v>40602</v>
      </c>
      <c r="B66" s="19">
        <v>0</v>
      </c>
      <c r="C66" s="19">
        <v>11.638359351351353</v>
      </c>
      <c r="D66" s="19">
        <v>11.681977045045045</v>
      </c>
      <c r="E66" s="19">
        <v>10.160979315315316</v>
      </c>
      <c r="I66" s="3">
        <v>40602</v>
      </c>
      <c r="J66" s="1">
        <v>100</v>
      </c>
      <c r="K66" s="1">
        <f>+(K65*(C66/C65))*(1-Fondo0!$I$4)</f>
        <v>381.16291847551753</v>
      </c>
      <c r="L66" s="1">
        <v>100</v>
      </c>
      <c r="M66" s="1">
        <f>+(M65*(E66/E65))*(1-Fondo0!$K$5)</f>
        <v>334.53062522481747</v>
      </c>
      <c r="P66" s="48">
        <v>42460</v>
      </c>
      <c r="Q66" s="45">
        <f t="shared" ref="Q66:Q97" si="18">+J127/J126*Q65</f>
        <v>91.317802268760829</v>
      </c>
      <c r="R66" s="45">
        <f t="shared" ref="R66:R97" si="19">+K127/K126*R65</f>
        <v>90.170593428616868</v>
      </c>
      <c r="S66" s="45">
        <f t="shared" ref="S66:S97" si="20">+L127/L126*S65</f>
        <v>89.776416974001236</v>
      </c>
      <c r="T66" s="45">
        <f t="shared" ref="T66:T97" si="21">+M127/M126*T65</f>
        <v>93.459277179104873</v>
      </c>
      <c r="U66" s="49">
        <v>129.93533517548923</v>
      </c>
      <c r="Y66" s="41">
        <v>42460</v>
      </c>
      <c r="Z66" s="43">
        <f t="shared" ref="Z66:Z97" si="22">+Q66/Q$33-1</f>
        <v>-8.6821977312391718E-2</v>
      </c>
      <c r="AA66" s="43">
        <f t="shared" ref="AA66:AA97" si="23">+R66/R$33-1</f>
        <v>-9.8294065713831369E-2</v>
      </c>
      <c r="AB66" s="43">
        <f t="shared" ref="AB66:AB97" si="24">+S66/S$33-1</f>
        <v>-0.10223583025998761</v>
      </c>
      <c r="AC66" s="43">
        <f t="shared" ref="AC66:AC97" si="25">+T66/T$33-1</f>
        <v>-6.5407228208951285E-2</v>
      </c>
      <c r="AD66" s="43">
        <f t="shared" ref="AD66:AD97" si="26">+U66/U$33-1</f>
        <v>0.29935335175489231</v>
      </c>
      <c r="AE66" s="56">
        <f t="shared" si="17"/>
        <v>-8.8189775373790497E-2</v>
      </c>
    </row>
    <row r="67" spans="1:31" ht="18" x14ac:dyDescent="0.35">
      <c r="A67" s="3">
        <v>40633</v>
      </c>
      <c r="B67" s="19">
        <v>0</v>
      </c>
      <c r="C67" s="19">
        <v>11.249360713012477</v>
      </c>
      <c r="D67" s="19">
        <v>11.274295401069518</v>
      </c>
      <c r="E67" s="19">
        <v>9.8387209269162206</v>
      </c>
      <c r="I67" s="3">
        <v>40633</v>
      </c>
      <c r="J67" s="1">
        <v>100</v>
      </c>
      <c r="K67" s="1">
        <f>+(K66*(C67/C66))*(1-Fondo0!$I$4)</f>
        <v>368.18351586676926</v>
      </c>
      <c r="L67" s="1">
        <v>100</v>
      </c>
      <c r="M67" s="1">
        <f>+(M66*(E67/E66))*(1-Fondo0!$K$5)</f>
        <v>323.7373348295165</v>
      </c>
      <c r="P67" s="48">
        <v>42489</v>
      </c>
      <c r="Q67" s="45">
        <f t="shared" si="18"/>
        <v>95.064969406908943</v>
      </c>
      <c r="R67" s="45">
        <f t="shared" si="19"/>
        <v>94.059011058274777</v>
      </c>
      <c r="S67" s="45">
        <f t="shared" si="20"/>
        <v>93.260213223301676</v>
      </c>
      <c r="T67" s="45">
        <f t="shared" si="21"/>
        <v>97.979951926399963</v>
      </c>
      <c r="U67" s="49">
        <v>130.41128618176671</v>
      </c>
      <c r="Y67" s="41">
        <v>42489</v>
      </c>
      <c r="Z67" s="43">
        <f t="shared" si="22"/>
        <v>-4.935030593091061E-2</v>
      </c>
      <c r="AA67" s="43">
        <f t="shared" si="23"/>
        <v>-5.9409889417252226E-2</v>
      </c>
      <c r="AB67" s="43">
        <f t="shared" si="24"/>
        <v>-6.7397867766983199E-2</v>
      </c>
      <c r="AC67" s="43">
        <f t="shared" si="25"/>
        <v>-2.0200480736000337E-2</v>
      </c>
      <c r="AD67" s="43">
        <f t="shared" si="26"/>
        <v>0.30411286181766717</v>
      </c>
      <c r="AE67" s="56">
        <f t="shared" si="17"/>
        <v>-4.9089635962786593E-2</v>
      </c>
    </row>
    <row r="68" spans="1:31" ht="18" x14ac:dyDescent="0.35">
      <c r="A68" s="3">
        <v>40662</v>
      </c>
      <c r="B68" s="19">
        <v>0</v>
      </c>
      <c r="C68" s="19">
        <v>10.847857922722438</v>
      </c>
      <c r="D68" s="19">
        <v>10.893647713576746</v>
      </c>
      <c r="E68" s="19">
        <v>9.4270985466146744</v>
      </c>
      <c r="I68" s="3">
        <v>40662</v>
      </c>
      <c r="J68" s="1">
        <v>100</v>
      </c>
      <c r="K68" s="1">
        <f>+(K67*(C68/C67))*(1-Fondo0!$I$4)</f>
        <v>354.81183951981444</v>
      </c>
      <c r="L68" s="1">
        <v>100</v>
      </c>
      <c r="M68" s="1">
        <f>+(M67*(E68/E67))*(1-Fondo0!$K$5)</f>
        <v>310.01736599539504</v>
      </c>
      <c r="P68" s="48">
        <v>42521</v>
      </c>
      <c r="Q68" s="45">
        <f t="shared" si="18"/>
        <v>95.033867973687691</v>
      </c>
      <c r="R68" s="45">
        <f t="shared" si="19"/>
        <v>93.801958815546683</v>
      </c>
      <c r="S68" s="45">
        <f t="shared" si="20"/>
        <v>93.148923494046599</v>
      </c>
      <c r="T68" s="45">
        <f t="shared" si="21"/>
        <v>96.692307127329116</v>
      </c>
      <c r="U68" s="49">
        <v>132.18961659943437</v>
      </c>
      <c r="Y68" s="41">
        <v>42521</v>
      </c>
      <c r="Z68" s="43">
        <f t="shared" si="22"/>
        <v>-4.9661320263123088E-2</v>
      </c>
      <c r="AA68" s="43">
        <f t="shared" si="23"/>
        <v>-6.1980411844533179E-2</v>
      </c>
      <c r="AB68" s="43">
        <f t="shared" si="24"/>
        <v>-6.8510765059534018E-2</v>
      </c>
      <c r="AC68" s="43">
        <f t="shared" si="25"/>
        <v>-3.3076928726708865E-2</v>
      </c>
      <c r="AD68" s="43">
        <f t="shared" si="26"/>
        <v>0.32189616599434379</v>
      </c>
      <c r="AE68" s="56">
        <f t="shared" si="17"/>
        <v>-5.3307356473474787E-2</v>
      </c>
    </row>
    <row r="69" spans="1:31" ht="18" x14ac:dyDescent="0.35">
      <c r="A69" s="3">
        <v>40694</v>
      </c>
      <c r="B69" s="19">
        <v>0</v>
      </c>
      <c r="C69" s="19">
        <v>11.227219768702566</v>
      </c>
      <c r="D69" s="19">
        <v>11.195242753885074</v>
      </c>
      <c r="E69" s="19">
        <v>9.7405975063245389</v>
      </c>
      <c r="I69" s="3">
        <v>40694</v>
      </c>
      <c r="J69" s="1">
        <v>100</v>
      </c>
      <c r="K69" s="1">
        <f>+(K68*(C69/C68))*(1-Fondo0!$I$4)</f>
        <v>366.98131735885249</v>
      </c>
      <c r="L69" s="1">
        <v>100</v>
      </c>
      <c r="M69" s="1">
        <f>+(M68*(E69/E68))*(1-Fondo0!$K$5)</f>
        <v>320.14550108484531</v>
      </c>
      <c r="P69" s="48">
        <v>42551</v>
      </c>
      <c r="Q69" s="45">
        <f t="shared" si="18"/>
        <v>93.677314049748887</v>
      </c>
      <c r="R69" s="45">
        <f t="shared" si="19"/>
        <v>92.802882211368598</v>
      </c>
      <c r="S69" s="45">
        <f t="shared" si="20"/>
        <v>91.266648931431988</v>
      </c>
      <c r="T69" s="45">
        <f t="shared" si="21"/>
        <v>95.634789423141143</v>
      </c>
      <c r="U69" s="49">
        <v>133.06882073567354</v>
      </c>
      <c r="Y69" s="41">
        <v>42551</v>
      </c>
      <c r="Z69" s="43">
        <f t="shared" si="22"/>
        <v>-6.3226859502511168E-2</v>
      </c>
      <c r="AA69" s="43">
        <f t="shared" si="23"/>
        <v>-7.1971177886314019E-2</v>
      </c>
      <c r="AB69" s="43">
        <f t="shared" si="24"/>
        <v>-8.7333510685680071E-2</v>
      </c>
      <c r="AC69" s="43">
        <f t="shared" si="25"/>
        <v>-4.3652105768588578E-2</v>
      </c>
      <c r="AD69" s="43">
        <f t="shared" si="26"/>
        <v>0.33068820735673543</v>
      </c>
      <c r="AE69" s="56">
        <f t="shared" si="17"/>
        <v>-6.6545913460773459E-2</v>
      </c>
    </row>
    <row r="70" spans="1:31" ht="18" x14ac:dyDescent="0.35">
      <c r="A70" s="3">
        <v>40724</v>
      </c>
      <c r="B70" s="19">
        <v>0</v>
      </c>
      <c r="C70" s="19">
        <v>10.572987309090909</v>
      </c>
      <c r="D70" s="19">
        <v>10.463195054545453</v>
      </c>
      <c r="E70" s="19">
        <v>9.2032077090909095</v>
      </c>
      <c r="I70" s="3">
        <v>40724</v>
      </c>
      <c r="J70" s="1">
        <v>100</v>
      </c>
      <c r="K70" s="1">
        <f>+(K69*(C70/C69))*(1-Fondo0!$I$4)</f>
        <v>345.37194721979574</v>
      </c>
      <c r="L70" s="1">
        <v>100</v>
      </c>
      <c r="M70" s="1">
        <f>+(M69*(E70/E69))*(1-Fondo0!$K$5)</f>
        <v>302.31163278858992</v>
      </c>
      <c r="P70" s="48">
        <v>42578</v>
      </c>
      <c r="Q70" s="45">
        <f t="shared" si="18"/>
        <v>97.944287328929462</v>
      </c>
      <c r="R70" s="45">
        <f t="shared" si="19"/>
        <v>96.108930816242278</v>
      </c>
      <c r="S70" s="45">
        <f t="shared" si="20"/>
        <v>94.517330143499294</v>
      </c>
      <c r="T70" s="45">
        <f t="shared" si="21"/>
        <v>98.92322087422562</v>
      </c>
      <c r="U70" s="49">
        <v>136.72270401589557</v>
      </c>
      <c r="Y70" s="41">
        <v>42578</v>
      </c>
      <c r="Z70" s="43">
        <f t="shared" si="22"/>
        <v>-2.055712671070542E-2</v>
      </c>
      <c r="AA70" s="43">
        <f t="shared" si="23"/>
        <v>-3.8910691837577227E-2</v>
      </c>
      <c r="AB70" s="43">
        <f t="shared" si="24"/>
        <v>-5.4826698565007104E-2</v>
      </c>
      <c r="AC70" s="43">
        <f t="shared" si="25"/>
        <v>-1.0767791257743742E-2</v>
      </c>
      <c r="AD70" s="43">
        <f t="shared" si="26"/>
        <v>0.36722704015895569</v>
      </c>
      <c r="AE70" s="56">
        <f t="shared" si="17"/>
        <v>-3.1265577092758373E-2</v>
      </c>
    </row>
    <row r="71" spans="1:31" ht="18" x14ac:dyDescent="0.35">
      <c r="A71" s="3">
        <v>40751</v>
      </c>
      <c r="B71" s="19">
        <v>0</v>
      </c>
      <c r="C71" s="19">
        <v>11.188288093498905</v>
      </c>
      <c r="D71" s="19">
        <v>11.084181592403214</v>
      </c>
      <c r="E71" s="19">
        <v>9.7476276844411984</v>
      </c>
      <c r="I71" s="3">
        <v>40751</v>
      </c>
      <c r="J71" s="1">
        <v>100</v>
      </c>
      <c r="K71" s="1">
        <f>+(K70*(C71/C70))*(1-Fondo0!$I$4)</f>
        <v>365.23350056783653</v>
      </c>
      <c r="L71" s="1">
        <v>100</v>
      </c>
      <c r="M71" s="1">
        <f>+(M70*(E71/E70))*(1-Fondo0!$K$5)</f>
        <v>320.01357231343479</v>
      </c>
      <c r="P71" s="48">
        <v>42613</v>
      </c>
      <c r="Q71" s="45">
        <f t="shared" si="18"/>
        <v>99.210297128867424</v>
      </c>
      <c r="R71" s="45">
        <f t="shared" si="19"/>
        <v>97.562522384408368</v>
      </c>
      <c r="S71" s="45">
        <f t="shared" si="20"/>
        <v>95.91182974488386</v>
      </c>
      <c r="T71" s="45">
        <f t="shared" si="21"/>
        <v>100.17164792874382</v>
      </c>
      <c r="U71" s="49">
        <v>137.16844055694412</v>
      </c>
      <c r="Y71" s="41">
        <v>42613</v>
      </c>
      <c r="Z71" s="43">
        <f t="shared" si="22"/>
        <v>-7.8970287113258042E-3</v>
      </c>
      <c r="AA71" s="43">
        <f t="shared" si="23"/>
        <v>-2.4374776155916322E-2</v>
      </c>
      <c r="AB71" s="43">
        <f t="shared" si="24"/>
        <v>-4.0881702551161414E-2</v>
      </c>
      <c r="AC71" s="43">
        <f t="shared" si="25"/>
        <v>1.7164792874382329E-3</v>
      </c>
      <c r="AD71" s="43">
        <f t="shared" si="26"/>
        <v>0.37168440556944127</v>
      </c>
      <c r="AE71" s="56">
        <f t="shared" si="17"/>
        <v>-1.7859257032741327E-2</v>
      </c>
    </row>
    <row r="72" spans="1:31" ht="18" x14ac:dyDescent="0.35">
      <c r="A72" s="3">
        <v>40786</v>
      </c>
      <c r="B72" s="19">
        <v>0</v>
      </c>
      <c r="C72" s="19">
        <v>10.878728236156951</v>
      </c>
      <c r="D72" s="19">
        <v>10.735755408874221</v>
      </c>
      <c r="E72" s="19">
        <v>9.3985673634030071</v>
      </c>
      <c r="I72" s="3">
        <v>40786</v>
      </c>
      <c r="J72" s="1">
        <v>100</v>
      </c>
      <c r="K72" s="1">
        <f>+(K71*(C72/C71))*(1-Fondo0!$I$4)</f>
        <v>354.89731162070882</v>
      </c>
      <c r="L72" s="1">
        <f>(L71*(D72/D71))*(1-Fondo0!$J$5)</f>
        <v>96.755653459102746</v>
      </c>
      <c r="M72" s="1">
        <f>+(M71*(E72/E71))*(1-Fondo0!$K$5)</f>
        <v>308.37911213580009</v>
      </c>
      <c r="P72" s="48">
        <v>42643</v>
      </c>
      <c r="Q72" s="45">
        <f t="shared" si="18"/>
        <v>99.147066904168</v>
      </c>
      <c r="R72" s="45">
        <f t="shared" si="19"/>
        <v>97.236891620073152</v>
      </c>
      <c r="S72" s="45">
        <f t="shared" si="20"/>
        <v>95.848519389170022</v>
      </c>
      <c r="T72" s="45">
        <f t="shared" si="21"/>
        <v>100.35555886510845</v>
      </c>
      <c r="U72" s="49">
        <v>137.1889656601586</v>
      </c>
      <c r="Y72" s="41">
        <v>42643</v>
      </c>
      <c r="Z72" s="43">
        <f t="shared" si="22"/>
        <v>-8.5293309583199806E-3</v>
      </c>
      <c r="AA72" s="43">
        <f t="shared" si="23"/>
        <v>-2.7631083799268485E-2</v>
      </c>
      <c r="AB72" s="43">
        <f t="shared" si="24"/>
        <v>-4.1514806108299829E-2</v>
      </c>
      <c r="AC72" s="43">
        <f t="shared" si="25"/>
        <v>3.555588651084518E-3</v>
      </c>
      <c r="AD72" s="43">
        <f t="shared" si="26"/>
        <v>0.37188965660158591</v>
      </c>
      <c r="AE72" s="56">
        <f t="shared" si="17"/>
        <v>-1.8529908053700944E-2</v>
      </c>
    </row>
    <row r="73" spans="1:31" ht="18" x14ac:dyDescent="0.35">
      <c r="A73" s="3">
        <v>40816</v>
      </c>
      <c r="B73" s="19">
        <v>0</v>
      </c>
      <c r="C73" s="19">
        <v>9.4614139199423004</v>
      </c>
      <c r="D73" s="19">
        <v>9.3121134871979798</v>
      </c>
      <c r="E73" s="19">
        <v>8.2995389830508479</v>
      </c>
      <c r="I73" s="3">
        <v>40816</v>
      </c>
      <c r="J73" s="1">
        <v>100</v>
      </c>
      <c r="K73" s="1">
        <f>+(K72*(C73/C72))*(1-Fondo0!$I$4)</f>
        <v>308.45956454988101</v>
      </c>
      <c r="L73" s="1">
        <f>(L72*(D73/D72))*(1-Fondo0!$J$5)</f>
        <v>83.837704007169066</v>
      </c>
      <c r="M73" s="1">
        <f>+(M72*(E73/E72))*(1-Fondo0!$K$5)</f>
        <v>272.16426021422456</v>
      </c>
      <c r="P73" s="48">
        <v>42674</v>
      </c>
      <c r="Q73" s="45">
        <f t="shared" si="18"/>
        <v>99.505701419124506</v>
      </c>
      <c r="R73" s="45">
        <f t="shared" si="19"/>
        <v>97.820759100052541</v>
      </c>
      <c r="S73" s="45">
        <f t="shared" si="20"/>
        <v>96.476366578322541</v>
      </c>
      <c r="T73" s="45">
        <f t="shared" si="21"/>
        <v>100.76037757179353</v>
      </c>
      <c r="U73" s="49">
        <v>135.06199353780303</v>
      </c>
      <c r="Y73" s="41">
        <v>42674</v>
      </c>
      <c r="Z73" s="43">
        <f t="shared" si="22"/>
        <v>-4.9429858087549627E-3</v>
      </c>
      <c r="AA73" s="43">
        <f t="shared" si="23"/>
        <v>-2.1792408999474544E-2</v>
      </c>
      <c r="AB73" s="43">
        <f t="shared" si="24"/>
        <v>-3.5236334216774634E-2</v>
      </c>
      <c r="AC73" s="43">
        <f t="shared" si="25"/>
        <v>7.6037757179352461E-3</v>
      </c>
      <c r="AD73" s="43">
        <f t="shared" si="26"/>
        <v>0.35061993537803038</v>
      </c>
      <c r="AE73" s="56">
        <f t="shared" si="17"/>
        <v>-1.3591988326767224E-2</v>
      </c>
    </row>
    <row r="74" spans="1:31" ht="18" x14ac:dyDescent="0.35">
      <c r="A74" s="3">
        <v>40844</v>
      </c>
      <c r="B74" s="19">
        <v>0</v>
      </c>
      <c r="C74" s="19">
        <v>10.69642640324963</v>
      </c>
      <c r="D74" s="19">
        <v>10.407976957163958</v>
      </c>
      <c r="E74" s="19">
        <v>9.2871882939438688</v>
      </c>
      <c r="I74" s="3">
        <v>40844</v>
      </c>
      <c r="J74" s="1">
        <v>100</v>
      </c>
      <c r="K74" s="1">
        <f>+(K73*(C74/C73))*(1-Fondo0!$I$4)</f>
        <v>348.49658187625914</v>
      </c>
      <c r="L74" s="1">
        <f>(L73*(D74/D73))*(1-Fondo0!$J$5)</f>
        <v>93.606242473086837</v>
      </c>
      <c r="M74" s="1">
        <f>+(M73*(E74/E73))*(1-Fondo0!$K$5)</f>
        <v>304.37936455296688</v>
      </c>
      <c r="P74" s="48">
        <v>42704</v>
      </c>
      <c r="Q74" s="45">
        <f t="shared" si="18"/>
        <v>97.945828039083494</v>
      </c>
      <c r="R74" s="45">
        <f t="shared" si="19"/>
        <v>96.586083147383377</v>
      </c>
      <c r="S74" s="45">
        <f t="shared" si="20"/>
        <v>95.1591356185873</v>
      </c>
      <c r="T74" s="45">
        <f t="shared" si="21"/>
        <v>100.25361827635412</v>
      </c>
      <c r="U74" s="49">
        <v>138.34935334991462</v>
      </c>
      <c r="Y74" s="41">
        <v>42704</v>
      </c>
      <c r="Z74" s="43">
        <f t="shared" si="22"/>
        <v>-2.0541719609165066E-2</v>
      </c>
      <c r="AA74" s="43">
        <f t="shared" si="23"/>
        <v>-3.4139168526166275E-2</v>
      </c>
      <c r="AB74" s="43">
        <f t="shared" si="24"/>
        <v>-4.8408643814127017E-2</v>
      </c>
      <c r="AC74" s="43">
        <f t="shared" si="25"/>
        <v>2.5361827635412837E-3</v>
      </c>
      <c r="AD74" s="43">
        <f t="shared" si="26"/>
        <v>0.38349353349914628</v>
      </c>
      <c r="AE74" s="56">
        <f t="shared" si="17"/>
        <v>-2.5138337296479268E-2</v>
      </c>
    </row>
    <row r="75" spans="1:31" ht="18" x14ac:dyDescent="0.35">
      <c r="A75" s="3">
        <v>40877</v>
      </c>
      <c r="B75" s="19">
        <v>0</v>
      </c>
      <c r="C75" s="19">
        <v>10.407447777777778</v>
      </c>
      <c r="D75" s="19">
        <v>10.090836407407407</v>
      </c>
      <c r="E75" s="19">
        <v>9.1016090740740729</v>
      </c>
      <c r="I75" s="3">
        <v>40877</v>
      </c>
      <c r="J75" s="1">
        <v>100</v>
      </c>
      <c r="K75" s="1">
        <f>+(K74*(C75/C74))*(1-Fondo0!$I$4)</f>
        <v>338.86106592807988</v>
      </c>
      <c r="L75" s="1">
        <f>(L74*(D75/D74))*(1-Fondo0!$J$5)</f>
        <v>90.659439507347827</v>
      </c>
      <c r="M75" s="1">
        <f>+(M74*(E75/E74))*(1-Fondo0!$K$5)</f>
        <v>298.12813504844519</v>
      </c>
      <c r="P75" s="48">
        <v>42734</v>
      </c>
      <c r="Q75" s="45">
        <f t="shared" si="18"/>
        <v>100.69061785678333</v>
      </c>
      <c r="R75" s="45">
        <f t="shared" si="19"/>
        <v>99.503043288437141</v>
      </c>
      <c r="S75" s="45">
        <f t="shared" si="20"/>
        <v>97.455863183966088</v>
      </c>
      <c r="T75" s="45">
        <f t="shared" si="21"/>
        <v>102.67637476043443</v>
      </c>
      <c r="U75" s="49">
        <v>140.66329627469551</v>
      </c>
      <c r="Y75" s="41">
        <v>42734</v>
      </c>
      <c r="Z75" s="43">
        <f t="shared" si="22"/>
        <v>6.9061785678332654E-3</v>
      </c>
      <c r="AA75" s="43">
        <f t="shared" si="23"/>
        <v>-4.9695671156285703E-3</v>
      </c>
      <c r="AB75" s="43">
        <f t="shared" si="24"/>
        <v>-2.5441368160339151E-2</v>
      </c>
      <c r="AC75" s="43">
        <f t="shared" si="25"/>
        <v>2.6763747604344301E-2</v>
      </c>
      <c r="AD75" s="43">
        <f t="shared" si="26"/>
        <v>0.40663296274695515</v>
      </c>
      <c r="AE75" s="56">
        <f t="shared" si="17"/>
        <v>8.1474772405246143E-4</v>
      </c>
    </row>
    <row r="76" spans="1:31" ht="18" x14ac:dyDescent="0.35">
      <c r="A76" s="3">
        <v>40906</v>
      </c>
      <c r="B76" s="19">
        <v>0</v>
      </c>
      <c r="C76" s="19">
        <v>10.159511049314052</v>
      </c>
      <c r="D76" s="19">
        <v>9.8243371153133108</v>
      </c>
      <c r="E76" s="19">
        <v>8.9070208750463475</v>
      </c>
      <c r="I76" s="3">
        <v>40906</v>
      </c>
      <c r="J76" s="1">
        <v>100</v>
      </c>
      <c r="K76" s="1">
        <f>+(K75*(C76/C75))*(1-Fondo0!$I$4)</f>
        <v>330.57336305270525</v>
      </c>
      <c r="L76" s="1">
        <f>(L75*(D76/D75))*(1-Fondo0!$J$5)</f>
        <v>88.173178157162681</v>
      </c>
      <c r="M76" s="1">
        <f>+(M75*(E76/E75))*(1-Fondo0!$K$5)</f>
        <v>291.58896575905538</v>
      </c>
      <c r="P76" s="48">
        <v>42766</v>
      </c>
      <c r="Q76" s="45">
        <f t="shared" si="18"/>
        <v>101.76640372977333</v>
      </c>
      <c r="R76" s="45">
        <f t="shared" si="19"/>
        <v>100.17536798801585</v>
      </c>
      <c r="S76" s="45">
        <f t="shared" si="20"/>
        <v>97.894129014783502</v>
      </c>
      <c r="T76" s="45">
        <f t="shared" si="21"/>
        <v>103.29580193756834</v>
      </c>
      <c r="U76" s="49">
        <v>142.73693544621898</v>
      </c>
      <c r="Y76" s="41">
        <v>42766</v>
      </c>
      <c r="Z76" s="43">
        <f t="shared" si="22"/>
        <v>1.7664037297733248E-2</v>
      </c>
      <c r="AA76" s="43">
        <f t="shared" si="23"/>
        <v>1.7536798801585096E-3</v>
      </c>
      <c r="AB76" s="43">
        <f t="shared" si="24"/>
        <v>-2.1058709852164958E-2</v>
      </c>
      <c r="AC76" s="43">
        <f t="shared" si="25"/>
        <v>3.2958019375683323E-2</v>
      </c>
      <c r="AD76" s="43">
        <f t="shared" si="26"/>
        <v>0.42736935446218971</v>
      </c>
      <c r="AE76" s="56">
        <f t="shared" si="17"/>
        <v>7.8292566753525306E-3</v>
      </c>
    </row>
    <row r="77" spans="1:31" ht="18" x14ac:dyDescent="0.35">
      <c r="A77" s="3">
        <v>40939</v>
      </c>
      <c r="B77" s="19">
        <v>0</v>
      </c>
      <c r="C77" s="19">
        <v>11.231236194723152</v>
      </c>
      <c r="D77" s="19">
        <v>10.86762894834634</v>
      </c>
      <c r="E77" s="19">
        <v>9.8146621330360464</v>
      </c>
      <c r="I77" s="3">
        <v>40939</v>
      </c>
      <c r="J77" s="1">
        <v>100</v>
      </c>
      <c r="K77" s="1">
        <f>+(K76*(C77/C76))*(1-Fondo0!$I$4)</f>
        <v>365.20795304330414</v>
      </c>
      <c r="L77" s="1">
        <f>(L76*(D77/D76))*(1-Fondo0!$J$5)</f>
        <v>97.435095355394765</v>
      </c>
      <c r="M77" s="1">
        <f>+(M76*(E77/E76))*(1-Fondo0!$K$5)</f>
        <v>321.12032826343807</v>
      </c>
      <c r="P77" s="48">
        <v>42794</v>
      </c>
      <c r="Q77" s="45">
        <f t="shared" si="18"/>
        <v>103.66936203162957</v>
      </c>
      <c r="R77" s="45">
        <f t="shared" si="19"/>
        <v>101.27990967552272</v>
      </c>
      <c r="S77" s="45">
        <f t="shared" si="20"/>
        <v>98.719659678891048</v>
      </c>
      <c r="T77" s="45">
        <f t="shared" si="21"/>
        <v>104.08485009169165</v>
      </c>
      <c r="U77" s="49">
        <v>147.40797335810794</v>
      </c>
      <c r="Y77" s="41">
        <v>42794</v>
      </c>
      <c r="Z77" s="43">
        <f t="shared" si="22"/>
        <v>3.669362031629575E-2</v>
      </c>
      <c r="AA77" s="43">
        <f t="shared" si="23"/>
        <v>1.2799096755227168E-2</v>
      </c>
      <c r="AB77" s="43">
        <f t="shared" si="24"/>
        <v>-1.2803403211089526E-2</v>
      </c>
      <c r="AC77" s="43">
        <f t="shared" si="25"/>
        <v>4.0848500916916386E-2</v>
      </c>
      <c r="AD77" s="43">
        <f t="shared" si="26"/>
        <v>0.47407973358107935</v>
      </c>
      <c r="AE77" s="56">
        <f t="shared" si="17"/>
        <v>1.9384453694337445E-2</v>
      </c>
    </row>
    <row r="78" spans="1:31" ht="18" x14ac:dyDescent="0.35">
      <c r="A78" s="3">
        <v>40968</v>
      </c>
      <c r="B78" s="19">
        <v>0</v>
      </c>
      <c r="C78" s="19">
        <v>11.540781441374161</v>
      </c>
      <c r="D78" s="19">
        <v>11.218732001493652</v>
      </c>
      <c r="E78" s="19">
        <v>10.069124122479463</v>
      </c>
      <c r="I78" s="3">
        <v>40968</v>
      </c>
      <c r="J78" s="1">
        <v>100</v>
      </c>
      <c r="K78" s="1">
        <f>+(K77*(C78/C77))*(1-Fondo0!$I$4)</f>
        <v>375.0295589318132</v>
      </c>
      <c r="L78" s="1">
        <f>(L77*(D78/D77))*(1-Fondo0!$J$5)</f>
        <v>100.47818006490859</v>
      </c>
      <c r="M78" s="1">
        <f>+(M77*(E78/E77))*(1-Fondo0!$K$5)</f>
        <v>329.25923882872621</v>
      </c>
      <c r="P78" s="48">
        <v>42825</v>
      </c>
      <c r="Q78" s="45">
        <f t="shared" si="18"/>
        <v>104.92075965965935</v>
      </c>
      <c r="R78" s="45">
        <f t="shared" si="19"/>
        <v>102.9872825335305</v>
      </c>
      <c r="S78" s="45">
        <f t="shared" si="20"/>
        <v>99.911117163935359</v>
      </c>
      <c r="T78" s="45">
        <f t="shared" si="21"/>
        <v>105.69269286999432</v>
      </c>
      <c r="U78" s="49">
        <v>147.53907293340487</v>
      </c>
      <c r="Y78" s="41">
        <v>42825</v>
      </c>
      <c r="Z78" s="43">
        <f t="shared" si="22"/>
        <v>4.9207596596593461E-2</v>
      </c>
      <c r="AA78" s="43">
        <f t="shared" si="23"/>
        <v>2.9872825335305109E-2</v>
      </c>
      <c r="AB78" s="43">
        <f t="shared" si="24"/>
        <v>-8.888283606464098E-4</v>
      </c>
      <c r="AC78" s="43">
        <f t="shared" si="25"/>
        <v>5.6926928699943202E-2</v>
      </c>
      <c r="AD78" s="43">
        <f t="shared" si="26"/>
        <v>0.47539072933404869</v>
      </c>
      <c r="AE78" s="56">
        <f t="shared" si="17"/>
        <v>3.3779630567798841E-2</v>
      </c>
    </row>
    <row r="79" spans="1:31" ht="18" x14ac:dyDescent="0.35">
      <c r="A79" s="3">
        <v>40998</v>
      </c>
      <c r="B79" s="19">
        <v>0</v>
      </c>
      <c r="C79" s="19">
        <v>11.673739505247374</v>
      </c>
      <c r="D79" s="19">
        <v>11.44814576461769</v>
      </c>
      <c r="E79" s="19">
        <v>10.247058395802098</v>
      </c>
      <c r="I79" s="3">
        <v>40998</v>
      </c>
      <c r="J79" s="1">
        <v>100</v>
      </c>
      <c r="K79" s="1">
        <f>+(K78*(C79/C78))*(1-Fondo0!$I$4)</f>
        <v>379.10359031297338</v>
      </c>
      <c r="L79" s="1">
        <f>(L78*(D79/D78))*(1-Fondo0!$J$5)</f>
        <v>102.42607041864389</v>
      </c>
      <c r="M79" s="1">
        <f>+(M78*(E79/E78))*(1-Fondo0!$K$5)</f>
        <v>334.88779242875904</v>
      </c>
      <c r="P79" s="48">
        <v>42853</v>
      </c>
      <c r="Q79" s="45">
        <f t="shared" si="18"/>
        <v>105.74567672978428</v>
      </c>
      <c r="R79" s="45">
        <f t="shared" si="19"/>
        <v>103.99750841619779</v>
      </c>
      <c r="S79" s="45">
        <f t="shared" si="20"/>
        <v>101.0799626457075</v>
      </c>
      <c r="T79" s="45">
        <f t="shared" si="21"/>
        <v>106.488606367554</v>
      </c>
      <c r="U79" s="49">
        <v>148.97831399920338</v>
      </c>
      <c r="Y79" s="41">
        <v>42853</v>
      </c>
      <c r="Z79" s="43">
        <f t="shared" si="22"/>
        <v>5.745676729784277E-2</v>
      </c>
      <c r="AA79" s="43">
        <f t="shared" si="23"/>
        <v>3.9975084161977925E-2</v>
      </c>
      <c r="AB79" s="43">
        <f t="shared" si="24"/>
        <v>1.0799626457074885E-2</v>
      </c>
      <c r="AC79" s="43">
        <f t="shared" si="25"/>
        <v>6.4886063675539951E-2</v>
      </c>
      <c r="AD79" s="43">
        <f t="shared" si="26"/>
        <v>0.48978313999203382</v>
      </c>
      <c r="AE79" s="56">
        <f t="shared" si="17"/>
        <v>4.3279385398108883E-2</v>
      </c>
    </row>
    <row r="80" spans="1:31" ht="18" x14ac:dyDescent="0.35">
      <c r="A80" s="3">
        <v>41026</v>
      </c>
      <c r="B80" s="19">
        <v>0</v>
      </c>
      <c r="C80" s="19">
        <v>11.811397576675501</v>
      </c>
      <c r="D80" s="19">
        <v>11.598832979931844</v>
      </c>
      <c r="E80" s="19">
        <v>10.382034040136311</v>
      </c>
      <c r="I80" s="3">
        <v>41026</v>
      </c>
      <c r="J80" s="1">
        <v>100</v>
      </c>
      <c r="K80" s="1">
        <f>+(K79*(C80/C79))*(1-Fondo0!$I$4)</f>
        <v>383.32470009477527</v>
      </c>
      <c r="L80" s="1">
        <f>(L79*(D80/D79))*(1-Fondo0!$J$5)</f>
        <v>103.66616429775708</v>
      </c>
      <c r="M80" s="1">
        <f>+(M79*(E80/E79))*(1-Fondo0!$K$5)</f>
        <v>339.10671047318948</v>
      </c>
      <c r="P80" s="48">
        <v>42886</v>
      </c>
      <c r="Q80" s="45">
        <f t="shared" si="18"/>
        <v>107.91851292357148</v>
      </c>
      <c r="R80" s="45">
        <f t="shared" si="19"/>
        <v>105.31189826985688</v>
      </c>
      <c r="S80" s="45">
        <f t="shared" si="20"/>
        <v>102.44364630068867</v>
      </c>
      <c r="T80" s="45">
        <f t="shared" si="21"/>
        <v>108.43455362401546</v>
      </c>
      <c r="U80" s="49">
        <v>150.86505432997782</v>
      </c>
      <c r="Y80" s="41">
        <v>42886</v>
      </c>
      <c r="Z80" s="43">
        <f t="shared" si="22"/>
        <v>7.9185129235714857E-2</v>
      </c>
      <c r="AA80" s="43">
        <f t="shared" si="23"/>
        <v>5.311898269856874E-2</v>
      </c>
      <c r="AB80" s="43">
        <f t="shared" si="24"/>
        <v>2.4436463006886733E-2</v>
      </c>
      <c r="AC80" s="43">
        <f t="shared" si="25"/>
        <v>8.4345536240154617E-2</v>
      </c>
      <c r="AD80" s="43">
        <f t="shared" si="26"/>
        <v>0.50865054329977832</v>
      </c>
      <c r="AE80" s="56">
        <f t="shared" si="17"/>
        <v>6.0271527795331237E-2</v>
      </c>
    </row>
    <row r="81" spans="1:31" ht="18" x14ac:dyDescent="0.35">
      <c r="A81" s="3">
        <v>41060</v>
      </c>
      <c r="B81" s="19">
        <v>0</v>
      </c>
      <c r="C81" s="19">
        <v>10.788780848708488</v>
      </c>
      <c r="D81" s="19">
        <v>10.61569741697417</v>
      </c>
      <c r="E81" s="19">
        <v>9.4925021402214025</v>
      </c>
      <c r="I81" s="3">
        <v>41060</v>
      </c>
      <c r="J81" s="1">
        <v>100</v>
      </c>
      <c r="K81" s="1">
        <f>+(K80*(C81/C80))*(1-Fondo0!$I$4)</f>
        <v>349.90931533469018</v>
      </c>
      <c r="L81" s="1">
        <f>(L80*(D81/D80))*(1-Fondo0!$J$5)</f>
        <v>94.780422490762746</v>
      </c>
      <c r="M81" s="1">
        <f>+(M80*(E81/E80))*(1-Fondo0!$K$5)</f>
        <v>309.87637671260774</v>
      </c>
      <c r="P81" s="48">
        <v>42914</v>
      </c>
      <c r="Q81" s="45">
        <f t="shared" si="18"/>
        <v>108.42813113810386</v>
      </c>
      <c r="R81" s="45">
        <f t="shared" si="19"/>
        <v>106.05341099639564</v>
      </c>
      <c r="S81" s="45">
        <f t="shared" si="20"/>
        <v>103.40868194534218</v>
      </c>
      <c r="T81" s="45">
        <f t="shared" si="21"/>
        <v>109.28765596293999</v>
      </c>
      <c r="U81" s="49">
        <v>152.57432463522727</v>
      </c>
      <c r="Y81" s="41">
        <v>42914</v>
      </c>
      <c r="Z81" s="43">
        <f t="shared" si="22"/>
        <v>8.4281311381038559E-2</v>
      </c>
      <c r="AA81" s="43">
        <f t="shared" si="23"/>
        <v>6.0534109963956473E-2</v>
      </c>
      <c r="AB81" s="43">
        <f t="shared" si="24"/>
        <v>3.4086819453421846E-2</v>
      </c>
      <c r="AC81" s="43">
        <f t="shared" si="25"/>
        <v>9.2876559629399891E-2</v>
      </c>
      <c r="AD81" s="43">
        <f t="shared" si="26"/>
        <v>0.52574324635227265</v>
      </c>
      <c r="AE81" s="56">
        <f t="shared" si="17"/>
        <v>6.7944700106954192E-2</v>
      </c>
    </row>
    <row r="82" spans="1:31" ht="18" x14ac:dyDescent="0.35">
      <c r="A82" s="3">
        <v>41088</v>
      </c>
      <c r="B82" s="19">
        <v>0</v>
      </c>
      <c r="C82" s="19">
        <v>10.8127312991389</v>
      </c>
      <c r="D82" s="19">
        <v>10.694423399475852</v>
      </c>
      <c r="E82" s="19">
        <v>9.5012940846125051</v>
      </c>
      <c r="I82" s="3">
        <v>41088</v>
      </c>
      <c r="J82" s="1">
        <v>100</v>
      </c>
      <c r="K82" s="1">
        <f>+(K81*(C82/C81))*(1-Fondo0!$I$4)</f>
        <v>350.45814719821021</v>
      </c>
      <c r="L82" s="1">
        <f>(L81*(D82/D81))*(1-Fondo0!$J$5)</f>
        <v>95.383852054938046</v>
      </c>
      <c r="M82" s="1">
        <f>+(M81*(E82/E81))*(1-Fondo0!$K$5)</f>
        <v>309.9876245998064</v>
      </c>
      <c r="P82" s="48">
        <v>42947</v>
      </c>
      <c r="Q82" s="45">
        <f t="shared" si="18"/>
        <v>110.16409407647286</v>
      </c>
      <c r="R82" s="45">
        <f t="shared" si="19"/>
        <v>107.83374455895647</v>
      </c>
      <c r="S82" s="45">
        <f t="shared" si="20"/>
        <v>105.106710014613</v>
      </c>
      <c r="T82" s="45">
        <f t="shared" si="21"/>
        <v>110.58780108131366</v>
      </c>
      <c r="U82" s="49">
        <v>154.22292833448276</v>
      </c>
      <c r="Y82" s="41">
        <v>42947</v>
      </c>
      <c r="Z82" s="43">
        <f t="shared" si="22"/>
        <v>0.10164094076472874</v>
      </c>
      <c r="AA82" s="43">
        <f t="shared" si="23"/>
        <v>7.833744558956468E-2</v>
      </c>
      <c r="AB82" s="43">
        <f t="shared" si="24"/>
        <v>5.1067100146130029E-2</v>
      </c>
      <c r="AC82" s="43">
        <f t="shared" si="25"/>
        <v>0.10587801081313652</v>
      </c>
      <c r="AD82" s="43">
        <f t="shared" si="26"/>
        <v>0.54222928334482767</v>
      </c>
      <c r="AE82" s="56">
        <f t="shared" si="17"/>
        <v>8.4230874328389993E-2</v>
      </c>
    </row>
    <row r="83" spans="1:31" ht="18" x14ac:dyDescent="0.35">
      <c r="A83" s="3">
        <v>41121</v>
      </c>
      <c r="B83" s="19">
        <v>0</v>
      </c>
      <c r="C83" s="19">
        <v>10.874867135793076</v>
      </c>
      <c r="D83" s="19">
        <v>10.758794788893116</v>
      </c>
      <c r="E83" s="19">
        <v>9.5557838341574737</v>
      </c>
      <c r="I83" s="3">
        <v>41121</v>
      </c>
      <c r="J83" s="1">
        <v>100</v>
      </c>
      <c r="K83" s="1">
        <f>+(K82*(C83/C82))*(1-Fondo0!$I$4)</f>
        <v>352.2429635311691</v>
      </c>
      <c r="L83" s="1">
        <f>(L82*(D83/D82))*(1-Fondo0!$J$5)</f>
        <v>95.858025989750445</v>
      </c>
      <c r="M83" s="1">
        <f>+(M82*(E83/E82))*(1-Fondo0!$K$5)</f>
        <v>311.5887309553803</v>
      </c>
      <c r="P83" s="48">
        <v>42978</v>
      </c>
      <c r="Q83" s="45">
        <f t="shared" si="18"/>
        <v>110.92616834282663</v>
      </c>
      <c r="R83" s="45">
        <f t="shared" si="19"/>
        <v>108.36195236849302</v>
      </c>
      <c r="S83" s="45">
        <f t="shared" si="20"/>
        <v>105.47040053235018</v>
      </c>
      <c r="T83" s="45">
        <f t="shared" si="21"/>
        <v>111.3854424868436</v>
      </c>
      <c r="U83" s="49">
        <v>154.87324753574183</v>
      </c>
      <c r="Y83" s="41">
        <v>42978</v>
      </c>
      <c r="Z83" s="43">
        <f t="shared" si="22"/>
        <v>0.10926168342826625</v>
      </c>
      <c r="AA83" s="43">
        <f t="shared" si="23"/>
        <v>8.3619523684930197E-2</v>
      </c>
      <c r="AB83" s="43">
        <f t="shared" si="24"/>
        <v>5.4704005323501725E-2</v>
      </c>
      <c r="AC83" s="43">
        <f t="shared" si="25"/>
        <v>0.11385442486843611</v>
      </c>
      <c r="AD83" s="43">
        <f t="shared" si="26"/>
        <v>0.54873247535741831</v>
      </c>
      <c r="AE83" s="56">
        <f t="shared" si="17"/>
        <v>9.0359909326283572E-2</v>
      </c>
    </row>
    <row r="84" spans="1:31" ht="18" x14ac:dyDescent="0.35">
      <c r="A84" s="3">
        <v>41150</v>
      </c>
      <c r="B84" s="19">
        <v>0</v>
      </c>
      <c r="C84" s="19">
        <v>10.975475057471265</v>
      </c>
      <c r="D84" s="19">
        <v>10.876311570881226</v>
      </c>
      <c r="E84" s="19">
        <v>9.6606068965517249</v>
      </c>
      <c r="I84" s="3">
        <v>41150</v>
      </c>
      <c r="J84" s="1">
        <v>100</v>
      </c>
      <c r="K84" s="1">
        <f>+(K83*(C84/C83))*(1-Fondo0!$I$4)</f>
        <v>355.27063366876581</v>
      </c>
      <c r="L84" s="1">
        <f>(L83*(D84/D83))*(1-Fondo0!$J$5)</f>
        <v>96.804126763860452</v>
      </c>
      <c r="M84" s="1">
        <f>+(M83*(E84/E83))*(1-Fondo0!$K$5)</f>
        <v>314.82822879798601</v>
      </c>
      <c r="P84" s="48">
        <v>43007</v>
      </c>
      <c r="Q84" s="45">
        <f t="shared" si="18"/>
        <v>114.41931100710772</v>
      </c>
      <c r="R84" s="45">
        <f t="shared" si="19"/>
        <v>112.46926195349148</v>
      </c>
      <c r="S84" s="45">
        <f t="shared" si="20"/>
        <v>109.3164048334758</v>
      </c>
      <c r="T84" s="45">
        <f t="shared" si="21"/>
        <v>115.05239041303798</v>
      </c>
      <c r="U84" s="49">
        <v>157.19268230262097</v>
      </c>
      <c r="Y84" s="41">
        <v>43007</v>
      </c>
      <c r="Z84" s="43">
        <f t="shared" si="22"/>
        <v>0.14419311007107716</v>
      </c>
      <c r="AA84" s="43">
        <f t="shared" si="23"/>
        <v>0.12469261953491473</v>
      </c>
      <c r="AB84" s="43">
        <f t="shared" si="24"/>
        <v>9.3164048334757998E-2</v>
      </c>
      <c r="AC84" s="43">
        <f t="shared" si="25"/>
        <v>0.15052390413037986</v>
      </c>
      <c r="AD84" s="43">
        <f t="shared" si="26"/>
        <v>0.57192682302620956</v>
      </c>
      <c r="AE84" s="56">
        <f t="shared" si="17"/>
        <v>0.12814342051778244</v>
      </c>
    </row>
    <row r="85" spans="1:31" ht="18" x14ac:dyDescent="0.35">
      <c r="A85" s="3">
        <v>41180</v>
      </c>
      <c r="B85" s="19">
        <v>0</v>
      </c>
      <c r="C85" s="19">
        <v>11.573326481909161</v>
      </c>
      <c r="D85" s="19">
        <v>11.445158083140878</v>
      </c>
      <c r="E85" s="19">
        <v>10.173954618937644</v>
      </c>
      <c r="I85" s="3">
        <v>41180</v>
      </c>
      <c r="J85" s="1">
        <v>100</v>
      </c>
      <c r="K85" s="1">
        <f>+(K84*(C85/C84))*(1-Fondo0!$I$4)</f>
        <v>374.37928020390473</v>
      </c>
      <c r="L85" s="1">
        <f>(L84*(D85/D84))*(1-Fondo0!$J$5)</f>
        <v>101.76100822970673</v>
      </c>
      <c r="M85" s="1">
        <f>+(M84*(E85/E84))*(1-Fondo0!$K$5)</f>
        <v>331.36976654093741</v>
      </c>
      <c r="P85" s="48">
        <v>43039</v>
      </c>
      <c r="Q85" s="45">
        <f t="shared" si="18"/>
        <v>119.17931421963824</v>
      </c>
      <c r="R85" s="45">
        <f t="shared" si="19"/>
        <v>117.60397982064475</v>
      </c>
      <c r="S85" s="45">
        <f t="shared" si="20"/>
        <v>113.49184408954184</v>
      </c>
      <c r="T85" s="45">
        <f t="shared" si="21"/>
        <v>119.373686980429</v>
      </c>
      <c r="U85" s="49">
        <v>160.18671449531425</v>
      </c>
      <c r="Y85" s="41">
        <v>43039</v>
      </c>
      <c r="Z85" s="43">
        <f t="shared" si="22"/>
        <v>0.19179314219638233</v>
      </c>
      <c r="AA85" s="43">
        <f t="shared" si="23"/>
        <v>0.17603979820644744</v>
      </c>
      <c r="AB85" s="43">
        <f t="shared" si="24"/>
        <v>0.13491844089541849</v>
      </c>
      <c r="AC85" s="43">
        <f t="shared" si="25"/>
        <v>0.19373686980429006</v>
      </c>
      <c r="AD85" s="43">
        <f t="shared" si="26"/>
        <v>0.60186714495314253</v>
      </c>
      <c r="AE85" s="56">
        <f t="shared" si="17"/>
        <v>0.17412206277563458</v>
      </c>
    </row>
    <row r="86" spans="1:31" ht="18" x14ac:dyDescent="0.35">
      <c r="A86" s="3">
        <v>41213</v>
      </c>
      <c r="B86" s="19">
        <v>0</v>
      </c>
      <c r="C86" s="19">
        <v>11.452191820987654</v>
      </c>
      <c r="D86" s="19">
        <v>11.347436419753086</v>
      </c>
      <c r="E86" s="19">
        <v>10.093425231481481</v>
      </c>
      <c r="I86" s="3">
        <v>41213</v>
      </c>
      <c r="J86" s="1">
        <v>100</v>
      </c>
      <c r="K86" s="1">
        <f>+(K85*(C86/C85))*(1-Fondo0!$I$4)</f>
        <v>370.21996106573494</v>
      </c>
      <c r="L86" s="1">
        <f>(L85*(D86/D85))*(1-Fondo0!$J$5)</f>
        <v>100.78705093796228</v>
      </c>
      <c r="M86" s="1">
        <f>+(M85*(E86/E85))*(1-Fondo0!$K$5)</f>
        <v>328.56060231355997</v>
      </c>
      <c r="P86" s="48">
        <v>43069</v>
      </c>
      <c r="Q86" s="45">
        <f t="shared" si="18"/>
        <v>119.48825046442032</v>
      </c>
      <c r="R86" s="45">
        <f t="shared" si="19"/>
        <v>117.35191605593731</v>
      </c>
      <c r="S86" s="45">
        <f t="shared" si="20"/>
        <v>112.98540903154496</v>
      </c>
      <c r="T86" s="45">
        <f t="shared" si="21"/>
        <v>119.0323625678427</v>
      </c>
      <c r="U86" s="49">
        <v>164.05622245886593</v>
      </c>
      <c r="Y86" s="41">
        <v>43069</v>
      </c>
      <c r="Z86" s="43">
        <f t="shared" si="22"/>
        <v>0.19488250464420309</v>
      </c>
      <c r="AA86" s="43">
        <f t="shared" si="23"/>
        <v>0.17351916055937311</v>
      </c>
      <c r="AB86" s="43">
        <f t="shared" si="24"/>
        <v>0.1298540903154497</v>
      </c>
      <c r="AC86" s="43">
        <f t="shared" si="25"/>
        <v>0.19032362567842687</v>
      </c>
      <c r="AD86" s="43">
        <f t="shared" si="26"/>
        <v>0.6405622245886593</v>
      </c>
      <c r="AE86" s="56">
        <f t="shared" si="17"/>
        <v>0.17214484529936319</v>
      </c>
    </row>
    <row r="87" spans="1:31" ht="18" x14ac:dyDescent="0.35">
      <c r="A87" s="3">
        <v>41243</v>
      </c>
      <c r="B87" s="19">
        <v>0</v>
      </c>
      <c r="C87" s="19">
        <v>11.548535440093058</v>
      </c>
      <c r="D87" s="19">
        <v>11.462070453664211</v>
      </c>
      <c r="E87" s="19">
        <v>10.185840829778984</v>
      </c>
      <c r="I87" s="3">
        <v>41243</v>
      </c>
      <c r="J87" s="1">
        <v>100</v>
      </c>
      <c r="K87" s="1">
        <f>+(K86*(C87/C86))*(1-Fondo0!$I$4)</f>
        <v>373.09183550746519</v>
      </c>
      <c r="L87" s="1">
        <f>(L86*(D87/D86))*(1-Fondo0!$J$5)</f>
        <v>101.69917443809736</v>
      </c>
      <c r="M87" s="1">
        <f>+(M86*(E87/E86))*(1-Fondo0!$K$5)</f>
        <v>331.38102054833456</v>
      </c>
      <c r="P87" s="48">
        <v>43098</v>
      </c>
      <c r="Q87" s="45">
        <f t="shared" si="18"/>
        <v>119.352975503498</v>
      </c>
      <c r="R87" s="45">
        <f t="shared" si="19"/>
        <v>117.23830620429845</v>
      </c>
      <c r="S87" s="45">
        <f t="shared" si="20"/>
        <v>113.04748697630214</v>
      </c>
      <c r="T87" s="45">
        <f t="shared" si="21"/>
        <v>119.11363945808765</v>
      </c>
      <c r="U87" s="49">
        <v>165.80386235287045</v>
      </c>
      <c r="Y87" s="41">
        <v>43098</v>
      </c>
      <c r="Z87" s="43">
        <f t="shared" si="22"/>
        <v>0.19352975503497993</v>
      </c>
      <c r="AA87" s="43">
        <f t="shared" si="23"/>
        <v>0.17238306204298448</v>
      </c>
      <c r="AB87" s="43">
        <f t="shared" si="24"/>
        <v>0.13047486976302136</v>
      </c>
      <c r="AC87" s="43">
        <f t="shared" si="25"/>
        <v>0.19113639458087639</v>
      </c>
      <c r="AD87" s="43">
        <f t="shared" si="26"/>
        <v>0.65803862352870457</v>
      </c>
      <c r="AE87" s="56">
        <f t="shared" si="17"/>
        <v>0.17188102035546554</v>
      </c>
    </row>
    <row r="88" spans="1:31" ht="18" x14ac:dyDescent="0.35">
      <c r="A88" s="3">
        <v>41271</v>
      </c>
      <c r="B88" s="19">
        <v>0</v>
      </c>
      <c r="C88" s="19">
        <v>11.905904625637005</v>
      </c>
      <c r="D88" s="19">
        <v>11.791637357898862</v>
      </c>
      <c r="E88" s="19">
        <v>10.510056409251273</v>
      </c>
      <c r="I88" s="3">
        <v>41271</v>
      </c>
      <c r="J88" s="1">
        <v>100</v>
      </c>
      <c r="K88" s="1">
        <f>+(K87*(C88/C87))*(1-Fondo0!$I$4)</f>
        <v>384.3871403353773</v>
      </c>
      <c r="L88" s="1">
        <f>(L87*(D88/D87))*(1-Fondo0!$J$5)</f>
        <v>104.5143303709599</v>
      </c>
      <c r="M88" s="1">
        <f>+(M87*(E88/E87))*(1-Fondo0!$K$5)</f>
        <v>341.7351273790776</v>
      </c>
      <c r="P88" s="48">
        <v>43131</v>
      </c>
      <c r="Q88" s="45">
        <f t="shared" si="18"/>
        <v>125.05107927917911</v>
      </c>
      <c r="R88" s="45">
        <f t="shared" si="19"/>
        <v>121.8513530983857</v>
      </c>
      <c r="S88" s="45">
        <f t="shared" si="20"/>
        <v>117.7358513454796</v>
      </c>
      <c r="T88" s="45">
        <f t="shared" si="21"/>
        <v>124.64404399695361</v>
      </c>
      <c r="U88" s="49">
        <v>172.90647852916126</v>
      </c>
      <c r="Y88" s="41">
        <v>43131</v>
      </c>
      <c r="Z88" s="43">
        <f t="shared" si="22"/>
        <v>0.25051079279179111</v>
      </c>
      <c r="AA88" s="43">
        <f t="shared" si="23"/>
        <v>0.21851353098385706</v>
      </c>
      <c r="AB88" s="43">
        <f t="shared" si="24"/>
        <v>0.17735851345479592</v>
      </c>
      <c r="AC88" s="43">
        <f t="shared" si="25"/>
        <v>0.24644043996953613</v>
      </c>
      <c r="AD88" s="43">
        <f t="shared" si="26"/>
        <v>0.72906478529161256</v>
      </c>
      <c r="AE88" s="56">
        <f t="shared" si="17"/>
        <v>0.22320581929999506</v>
      </c>
    </row>
    <row r="89" spans="1:31" ht="18" x14ac:dyDescent="0.35">
      <c r="A89" s="3">
        <v>41305</v>
      </c>
      <c r="B89" s="19">
        <v>0</v>
      </c>
      <c r="C89" s="19">
        <v>12.27986803723817</v>
      </c>
      <c r="D89" s="19">
        <v>12.16368677269201</v>
      </c>
      <c r="E89" s="19">
        <v>10.873356671838636</v>
      </c>
      <c r="I89" s="3">
        <v>41305</v>
      </c>
      <c r="J89" s="1">
        <v>100</v>
      </c>
      <c r="K89" s="1">
        <f>+(K88*(C89/C88))*(1-Fondo0!$I$4)</f>
        <v>396.20300696759153</v>
      </c>
      <c r="L89" s="1">
        <f>(L88*(D89/D88))*(1-Fondo0!$J$5)</f>
        <v>107.6996594946164</v>
      </c>
      <c r="M89" s="1">
        <f>+(M88*(E89/E88))*(1-Fondo0!$K$5)</f>
        <v>353.34751386566052</v>
      </c>
      <c r="P89" s="48">
        <v>43159</v>
      </c>
      <c r="Q89" s="45">
        <f t="shared" si="18"/>
        <v>121.06170071035318</v>
      </c>
      <c r="R89" s="45">
        <f t="shared" si="19"/>
        <v>117.42307357601774</v>
      </c>
      <c r="S89" s="45">
        <f t="shared" si="20"/>
        <v>113.6378995945589</v>
      </c>
      <c r="T89" s="45">
        <f t="shared" si="21"/>
        <v>120.05770701468057</v>
      </c>
      <c r="U89" s="49">
        <v>167.52804422355194</v>
      </c>
      <c r="Y89" s="41">
        <v>43159</v>
      </c>
      <c r="Z89" s="43">
        <f t="shared" si="22"/>
        <v>0.21061700710353182</v>
      </c>
      <c r="AA89" s="43">
        <f t="shared" si="23"/>
        <v>0.17423073576017734</v>
      </c>
      <c r="AB89" s="43">
        <f t="shared" si="24"/>
        <v>0.136378995945589</v>
      </c>
      <c r="AC89" s="43">
        <f t="shared" si="25"/>
        <v>0.2005770701468057</v>
      </c>
      <c r="AD89" s="43">
        <f t="shared" si="26"/>
        <v>0.67528044223551942</v>
      </c>
      <c r="AE89" s="56">
        <f t="shared" si="17"/>
        <v>0.18045095223902596</v>
      </c>
    </row>
    <row r="90" spans="1:31" ht="18" x14ac:dyDescent="0.35">
      <c r="A90" s="3">
        <v>41333</v>
      </c>
      <c r="B90" s="19">
        <v>0</v>
      </c>
      <c r="C90" s="19">
        <v>12.161615152686508</v>
      </c>
      <c r="D90" s="19">
        <v>12.104124739080014</v>
      </c>
      <c r="E90" s="19">
        <v>10.845269771936605</v>
      </c>
      <c r="I90" s="3">
        <v>41333</v>
      </c>
      <c r="J90" s="1">
        <v>100</v>
      </c>
      <c r="K90" s="1">
        <f>+(K89*(C90/C89))*(1-Fondo0!$I$4)</f>
        <v>392.13259246387815</v>
      </c>
      <c r="L90" s="1">
        <f>(L89*(D90/D89))*(1-Fondo0!$J$5)</f>
        <v>107.06064781296203</v>
      </c>
      <c r="M90" s="1">
        <f>+(M89*(E90/E89))*(1-Fondo0!$K$5)</f>
        <v>352.23507105884357</v>
      </c>
      <c r="P90" s="48">
        <v>43187</v>
      </c>
      <c r="Q90" s="45">
        <f t="shared" si="18"/>
        <v>119.52615851490214</v>
      </c>
      <c r="R90" s="45">
        <f t="shared" si="19"/>
        <v>116.30389344468497</v>
      </c>
      <c r="S90" s="45">
        <f t="shared" si="20"/>
        <v>112.36805454465731</v>
      </c>
      <c r="T90" s="45">
        <f t="shared" si="21"/>
        <v>119.20295877472067</v>
      </c>
      <c r="U90" s="49">
        <v>162.33725258664555</v>
      </c>
      <c r="Y90" s="41">
        <v>43187</v>
      </c>
      <c r="Z90" s="43">
        <f t="shared" si="22"/>
        <v>0.19526158514902137</v>
      </c>
      <c r="AA90" s="43">
        <f t="shared" si="23"/>
        <v>0.16303893444684969</v>
      </c>
      <c r="AB90" s="43">
        <f t="shared" si="24"/>
        <v>0.12368054544657303</v>
      </c>
      <c r="AC90" s="43">
        <f t="shared" si="25"/>
        <v>0.19202958774720669</v>
      </c>
      <c r="AD90" s="43">
        <f t="shared" si="26"/>
        <v>0.62337252586645553</v>
      </c>
      <c r="AE90" s="56">
        <f t="shared" si="17"/>
        <v>0.16850266319741269</v>
      </c>
    </row>
    <row r="91" spans="1:31" ht="18" x14ac:dyDescent="0.35">
      <c r="A91" s="3">
        <v>41360</v>
      </c>
      <c r="B91" s="19">
        <v>0</v>
      </c>
      <c r="C91" s="19">
        <v>12.178006836616454</v>
      </c>
      <c r="D91" s="19">
        <v>12.073200077249902</v>
      </c>
      <c r="E91" s="19">
        <v>10.847286095017381</v>
      </c>
      <c r="I91" s="3">
        <v>41360</v>
      </c>
      <c r="J91" s="1">
        <v>100</v>
      </c>
      <c r="K91" s="1">
        <f>+(K90*(C91/C90))*(1-Fondo0!$I$4)</f>
        <v>392.40588739780304</v>
      </c>
      <c r="L91" s="1">
        <f>(L90*(D91/D90))*(1-Fondo0!$J$5)</f>
        <v>106.67588345287867</v>
      </c>
      <c r="M91" s="1">
        <f>+(M90*(E91/E90))*(1-Fondo0!$K$5)</f>
        <v>352.10092066328599</v>
      </c>
      <c r="P91" s="48">
        <v>43220</v>
      </c>
      <c r="Q91" s="45">
        <f t="shared" si="18"/>
        <v>120.70806806388252</v>
      </c>
      <c r="R91" s="45">
        <f t="shared" si="19"/>
        <v>118.59368905772335</v>
      </c>
      <c r="S91" s="45">
        <f t="shared" si="20"/>
        <v>114.39201222284024</v>
      </c>
      <c r="T91" s="45">
        <f t="shared" si="21"/>
        <v>121.6247828406195</v>
      </c>
      <c r="U91" s="49">
        <v>164.46413594886067</v>
      </c>
      <c r="Y91" s="41">
        <v>43220</v>
      </c>
      <c r="Z91" s="43">
        <f t="shared" si="22"/>
        <v>0.20708068063882523</v>
      </c>
      <c r="AA91" s="43">
        <f t="shared" si="23"/>
        <v>0.18593689057723362</v>
      </c>
      <c r="AB91" s="43">
        <f t="shared" si="24"/>
        <v>0.14392012222840234</v>
      </c>
      <c r="AC91" s="43">
        <f t="shared" si="25"/>
        <v>0.21624782840619505</v>
      </c>
      <c r="AD91" s="43">
        <f t="shared" si="26"/>
        <v>0.64464135948860668</v>
      </c>
      <c r="AE91" s="56">
        <f t="shared" si="17"/>
        <v>0.18829638046266406</v>
      </c>
    </row>
    <row r="92" spans="1:31" ht="18" x14ac:dyDescent="0.35">
      <c r="A92" s="3">
        <v>41394</v>
      </c>
      <c r="B92" s="19">
        <v>0</v>
      </c>
      <c r="C92" s="19">
        <v>11.757610657596372</v>
      </c>
      <c r="D92" s="19">
        <v>11.529682123960695</v>
      </c>
      <c r="E92" s="19">
        <v>10.40902105064248</v>
      </c>
      <c r="I92" s="3">
        <v>41394</v>
      </c>
      <c r="J92" s="1">
        <v>100</v>
      </c>
      <c r="K92" s="1">
        <f>+(K91*(C92/C91))*(1-Fondo0!$I$4)</f>
        <v>378.61341059031417</v>
      </c>
      <c r="L92" s="1">
        <f>(L91*(D92/D91))*(1-Fondo0!$J$5)</f>
        <v>101.76737171229732</v>
      </c>
      <c r="M92" s="1">
        <f>+(M91*(E92/E91))*(1-Fondo0!$K$5)</f>
        <v>337.68345510957312</v>
      </c>
      <c r="P92" s="48">
        <v>43251</v>
      </c>
      <c r="Q92" s="45">
        <f t="shared" si="18"/>
        <v>118.82910946734019</v>
      </c>
      <c r="R92" s="45">
        <f t="shared" si="19"/>
        <v>116.6727280232444</v>
      </c>
      <c r="S92" s="45">
        <f t="shared" si="20"/>
        <v>111.81943046262265</v>
      </c>
      <c r="T92" s="45">
        <f t="shared" si="21"/>
        <v>120.38767900664135</v>
      </c>
      <c r="U92" s="49">
        <v>167.88022346560012</v>
      </c>
      <c r="Y92" s="41">
        <v>43251</v>
      </c>
      <c r="Z92" s="43">
        <f t="shared" si="22"/>
        <v>0.18829109467340199</v>
      </c>
      <c r="AA92" s="43">
        <f t="shared" si="23"/>
        <v>0.16672728023244399</v>
      </c>
      <c r="AB92" s="43">
        <f t="shared" si="24"/>
        <v>0.11819430462622638</v>
      </c>
      <c r="AC92" s="43">
        <f t="shared" si="25"/>
        <v>0.20387679006641357</v>
      </c>
      <c r="AD92" s="43">
        <f t="shared" si="26"/>
        <v>0.6788022346560012</v>
      </c>
      <c r="AE92" s="56">
        <f t="shared" si="17"/>
        <v>0.16927236739962148</v>
      </c>
    </row>
    <row r="93" spans="1:31" ht="18" x14ac:dyDescent="0.35">
      <c r="A93" s="3">
        <v>41425</v>
      </c>
      <c r="B93" s="19">
        <v>0</v>
      </c>
      <c r="C93" s="19">
        <v>11.080686503291879</v>
      </c>
      <c r="D93" s="19">
        <v>10.728403547915143</v>
      </c>
      <c r="E93" s="19">
        <v>9.8045107534747622</v>
      </c>
      <c r="I93" s="3">
        <v>41425</v>
      </c>
      <c r="J93" s="1">
        <v>100</v>
      </c>
      <c r="K93" s="1">
        <f>+(K92*(C93/C92))*(1-Fondo0!$I$4)</f>
        <v>356.58346649316962</v>
      </c>
      <c r="L93" s="1">
        <f>(L92*(D93/D92))*(1-Fondo0!$J$5)</f>
        <v>94.596201946934528</v>
      </c>
      <c r="M93" s="1">
        <f>+(M92*(E93/E92))*(1-Fondo0!$K$5)</f>
        <v>317.89203988113525</v>
      </c>
      <c r="P93" s="48">
        <v>43279</v>
      </c>
      <c r="Q93" s="45">
        <f t="shared" si="18"/>
        <v>115.888859370337</v>
      </c>
      <c r="R93" s="45">
        <f t="shared" si="19"/>
        <v>113.15406477113937</v>
      </c>
      <c r="S93" s="45">
        <f t="shared" si="20"/>
        <v>108.70963620538174</v>
      </c>
      <c r="T93" s="45">
        <f t="shared" si="21"/>
        <v>117.11437073471537</v>
      </c>
      <c r="U93" s="49">
        <v>168.46443035686025</v>
      </c>
      <c r="Y93" s="41">
        <v>43279</v>
      </c>
      <c r="Z93" s="43">
        <f t="shared" si="22"/>
        <v>0.15888859370336994</v>
      </c>
      <c r="AA93" s="43">
        <f t="shared" si="23"/>
        <v>0.13154064771139384</v>
      </c>
      <c r="AB93" s="43">
        <f t="shared" si="24"/>
        <v>8.7096362053817433E-2</v>
      </c>
      <c r="AC93" s="43">
        <f t="shared" si="25"/>
        <v>0.17114370734715356</v>
      </c>
      <c r="AD93" s="43">
        <f t="shared" si="26"/>
        <v>0.68464430356860251</v>
      </c>
      <c r="AE93" s="56">
        <f t="shared" si="17"/>
        <v>0.13716732770393369</v>
      </c>
    </row>
    <row r="94" spans="1:31" ht="18" x14ac:dyDescent="0.35">
      <c r="A94" s="3">
        <v>41452</v>
      </c>
      <c r="B94" s="19">
        <v>3.5932446999640675</v>
      </c>
      <c r="C94" s="19">
        <v>10.639787495508443</v>
      </c>
      <c r="D94" s="19">
        <v>10.150085159899389</v>
      </c>
      <c r="E94" s="19">
        <v>9.4842352137980601</v>
      </c>
      <c r="I94" s="3">
        <v>41452</v>
      </c>
      <c r="J94" s="1">
        <v>100</v>
      </c>
      <c r="K94" s="1">
        <f>+(K93*(C94/C93))*(1-Fondo0!$I$4)</f>
        <v>342.17250210738791</v>
      </c>
      <c r="L94" s="1">
        <f>(L93*(D94/D93))*(1-Fondo0!$J$5)</f>
        <v>89.403734220940095</v>
      </c>
      <c r="M94" s="1">
        <f>+(M93*(E94/E93))*(1-Fondo0!$K$5)</f>
        <v>307.33347901058505</v>
      </c>
      <c r="P94" s="48">
        <v>43312</v>
      </c>
      <c r="Q94" s="45">
        <f t="shared" si="18"/>
        <v>118.1283344338255</v>
      </c>
      <c r="R94" s="45">
        <f t="shared" si="19"/>
        <v>116.59705063570459</v>
      </c>
      <c r="S94" s="45">
        <f t="shared" si="20"/>
        <v>112.36194449918682</v>
      </c>
      <c r="T94" s="45">
        <f t="shared" si="21"/>
        <v>120.65651400916256</v>
      </c>
      <c r="U94" s="49">
        <v>173.6771623603575</v>
      </c>
      <c r="Y94" s="41">
        <v>43312</v>
      </c>
      <c r="Z94" s="43">
        <f t="shared" si="22"/>
        <v>0.1812833443382551</v>
      </c>
      <c r="AA94" s="43">
        <f t="shared" si="23"/>
        <v>0.1659705063570458</v>
      </c>
      <c r="AB94" s="43">
        <f t="shared" si="24"/>
        <v>0.12361944499186817</v>
      </c>
      <c r="AC94" s="43">
        <f t="shared" si="25"/>
        <v>0.20656514009162574</v>
      </c>
      <c r="AD94" s="43">
        <f t="shared" si="26"/>
        <v>0.73677162360357507</v>
      </c>
      <c r="AE94" s="56">
        <f t="shared" si="17"/>
        <v>0.1693596089446987</v>
      </c>
    </row>
    <row r="95" spans="1:31" ht="18" x14ac:dyDescent="0.35">
      <c r="A95" s="3">
        <v>41486</v>
      </c>
      <c r="B95" s="19">
        <v>3.5790980672870436</v>
      </c>
      <c r="C95" s="19">
        <v>10.661986220472441</v>
      </c>
      <c r="D95" s="19">
        <v>10.144290157480315</v>
      </c>
      <c r="E95" s="19">
        <v>9.4997706871868299</v>
      </c>
      <c r="I95" s="3">
        <v>41486</v>
      </c>
      <c r="J95" s="1">
        <f>+(J94*(B95/B94))*(1-Fondo0!$H$5)</f>
        <v>99.502542650918627</v>
      </c>
      <c r="K95" s="1">
        <f>+(K94*(C95/C94))*(1-Fondo0!$I$4)</f>
        <v>342.66353054570118</v>
      </c>
      <c r="L95" s="1">
        <f>(L94*(D95/D94))*(1-Fondo0!$J$5)</f>
        <v>89.259615101410361</v>
      </c>
      <c r="M95" s="1">
        <f>+(M94*(E95/E94))*(1-Fondo0!$K$5)</f>
        <v>307.66245993402526</v>
      </c>
      <c r="P95" s="48">
        <v>43341</v>
      </c>
      <c r="Q95" s="45">
        <f t="shared" si="18"/>
        <v>116.69747970437305</v>
      </c>
      <c r="R95" s="45">
        <f t="shared" si="19"/>
        <v>114.8729543774124</v>
      </c>
      <c r="S95" s="45">
        <f t="shared" si="20"/>
        <v>110.62966391009331</v>
      </c>
      <c r="T95" s="45">
        <f t="shared" si="21"/>
        <v>118.8704718569107</v>
      </c>
      <c r="U95" s="49">
        <v>178.87413912063738</v>
      </c>
      <c r="Y95" s="41">
        <v>43341</v>
      </c>
      <c r="Z95" s="43">
        <f t="shared" si="22"/>
        <v>0.16697479704373053</v>
      </c>
      <c r="AA95" s="43">
        <f t="shared" si="23"/>
        <v>0.14872954377412406</v>
      </c>
      <c r="AB95" s="43">
        <f t="shared" si="24"/>
        <v>0.10629663910093323</v>
      </c>
      <c r="AC95" s="43">
        <f t="shared" si="25"/>
        <v>0.18870471856910687</v>
      </c>
      <c r="AD95" s="43">
        <f t="shared" si="26"/>
        <v>0.78874139120637388</v>
      </c>
      <c r="AE95" s="56">
        <f t="shared" si="17"/>
        <v>0.15267642462197367</v>
      </c>
    </row>
    <row r="96" spans="1:31" ht="18" x14ac:dyDescent="0.35">
      <c r="A96" s="3">
        <v>41515</v>
      </c>
      <c r="B96" s="19">
        <v>3.5612535612535616</v>
      </c>
      <c r="C96" s="19">
        <v>10.676417272079773</v>
      </c>
      <c r="D96" s="19">
        <v>10.084616595441595</v>
      </c>
      <c r="E96" s="19">
        <v>9.4405303418803435</v>
      </c>
      <c r="I96" s="3">
        <v>41515</v>
      </c>
      <c r="J96" s="1">
        <f>+(J95*(B96/B95))*(1-Fondo0!$H$5)</f>
        <v>98.903315636809026</v>
      </c>
      <c r="K96" s="1">
        <f>+(K95*(C96/C95))*(1-Fondo0!$I$4)</f>
        <v>342.90429458316606</v>
      </c>
      <c r="L96" s="1">
        <f>(L95*(D96/D95))*(1-Fondo0!$J$5)</f>
        <v>88.642115573501258</v>
      </c>
      <c r="M96" s="1">
        <f>+(M95*(E96/E95))*(1-Fondo0!$K$5)</f>
        <v>305.57062924337771</v>
      </c>
      <c r="P96" s="48">
        <v>43371</v>
      </c>
      <c r="Q96" s="45">
        <f t="shared" si="18"/>
        <v>115.64453408289455</v>
      </c>
      <c r="R96" s="45">
        <f t="shared" si="19"/>
        <v>113.39403066138972</v>
      </c>
      <c r="S96" s="45">
        <f t="shared" si="20"/>
        <v>109.72800957095487</v>
      </c>
      <c r="T96" s="45">
        <f t="shared" si="21"/>
        <v>117.38501194833377</v>
      </c>
      <c r="U96" s="49">
        <v>178.93881941868602</v>
      </c>
      <c r="Y96" s="41">
        <v>43371</v>
      </c>
      <c r="Z96" s="43">
        <f t="shared" si="22"/>
        <v>0.15644534082894546</v>
      </c>
      <c r="AA96" s="43">
        <f t="shared" si="23"/>
        <v>0.13394030661389711</v>
      </c>
      <c r="AB96" s="43">
        <f t="shared" si="24"/>
        <v>9.7280095709548764E-2</v>
      </c>
      <c r="AC96" s="43">
        <f t="shared" si="25"/>
        <v>0.17385011948333773</v>
      </c>
      <c r="AD96" s="43">
        <f t="shared" si="26"/>
        <v>0.78938819418686013</v>
      </c>
      <c r="AE96" s="56">
        <f t="shared" si="17"/>
        <v>0.14037896565893226</v>
      </c>
    </row>
    <row r="97" spans="1:31" ht="18" x14ac:dyDescent="0.35">
      <c r="A97" s="3">
        <v>41547</v>
      </c>
      <c r="B97" s="19">
        <v>3.5573112149532706</v>
      </c>
      <c r="C97" s="19">
        <v>10.773667361610352</v>
      </c>
      <c r="D97" s="19">
        <v>10.21975025161754</v>
      </c>
      <c r="E97" s="19">
        <v>9.6057996046010068</v>
      </c>
      <c r="I97" s="3">
        <v>41547</v>
      </c>
      <c r="J97" s="1">
        <f>+(J96*(B97/B96))*(1-Fondo0!$H$5)</f>
        <v>98.690918356057253</v>
      </c>
      <c r="K97" s="1">
        <f>+(K96*(C97/C96))*(1-Fondo0!$I$4)</f>
        <v>345.80284693791543</v>
      </c>
      <c r="L97" s="1">
        <f>(L96*(D97/D96))*(1-Fondo0!$J$5)</f>
        <v>89.736345278331811</v>
      </c>
      <c r="M97" s="1">
        <f>+(M96*(E97/E96))*(1-Fondo0!$K$5)</f>
        <v>310.74386870896848</v>
      </c>
      <c r="P97" s="48">
        <v>43404</v>
      </c>
      <c r="Q97" s="45">
        <f t="shared" si="18"/>
        <v>106.94792532382789</v>
      </c>
      <c r="R97" s="45">
        <f t="shared" si="19"/>
        <v>106.23652599167913</v>
      </c>
      <c r="S97" s="45">
        <f t="shared" si="20"/>
        <v>102.65905367330251</v>
      </c>
      <c r="T97" s="45">
        <f t="shared" si="21"/>
        <v>109.80969163235785</v>
      </c>
      <c r="U97" s="49">
        <v>168.81594104084056</v>
      </c>
      <c r="Y97" s="41">
        <v>43404</v>
      </c>
      <c r="Z97" s="43">
        <f t="shared" si="22"/>
        <v>6.947925323827886E-2</v>
      </c>
      <c r="AA97" s="43">
        <f t="shared" si="23"/>
        <v>6.2365259916791205E-2</v>
      </c>
      <c r="AB97" s="43">
        <f t="shared" si="24"/>
        <v>2.6590536733025028E-2</v>
      </c>
      <c r="AC97" s="43">
        <f t="shared" si="25"/>
        <v>9.8096916323578531E-2</v>
      </c>
      <c r="AD97" s="43">
        <f t="shared" si="26"/>
        <v>0.68815941040840567</v>
      </c>
      <c r="AE97" s="56">
        <f t="shared" si="17"/>
        <v>6.4132991552918406E-2</v>
      </c>
    </row>
    <row r="98" spans="1:31" ht="18" x14ac:dyDescent="0.35">
      <c r="A98" s="3">
        <v>41578</v>
      </c>
      <c r="B98" s="19">
        <v>3.7115722382671477</v>
      </c>
      <c r="C98" s="19">
        <v>11.156992238267147</v>
      </c>
      <c r="D98" s="19">
        <v>10.590208122743682</v>
      </c>
      <c r="E98" s="19">
        <v>9.8962070397111912</v>
      </c>
      <c r="I98" s="3">
        <v>41578</v>
      </c>
      <c r="J98" s="1">
        <f>+(J97*(B98/B97))*(1-Fondo0!$H$5)</f>
        <v>102.86333967412938</v>
      </c>
      <c r="K98" s="1">
        <f>+(K97*(C98/C97))*(1-Fondo0!$I$4)</f>
        <v>357.87367217259111</v>
      </c>
      <c r="L98" s="1">
        <f>(L97*(D98/D97))*(1-Fondo0!$J$5)</f>
        <v>92.892353118752993</v>
      </c>
      <c r="M98" s="1">
        <f>+(M97*(E98/E97))*(1-Fondo0!$K$5)</f>
        <v>319.95702412787404</v>
      </c>
      <c r="P98" s="48">
        <v>43434</v>
      </c>
      <c r="Q98" s="45">
        <f t="shared" ref="Q98:Q129" si="27">+J159/J158*Q97</f>
        <v>108.39491584966925</v>
      </c>
      <c r="R98" s="45">
        <f t="shared" ref="R98:R129" si="28">+K159/K158*R97</f>
        <v>108.77742737315623</v>
      </c>
      <c r="S98" s="45">
        <f t="shared" ref="S98:S129" si="29">+L159/L158*S97</f>
        <v>104.68036445928873</v>
      </c>
      <c r="T98" s="45">
        <f t="shared" ref="T98:T129" si="30">+M159/M158*T97</f>
        <v>112.29000018615235</v>
      </c>
      <c r="U98" s="49">
        <v>171.58157151675061</v>
      </c>
      <c r="Y98" s="41">
        <v>43434</v>
      </c>
      <c r="Z98" s="43">
        <f t="shared" ref="Z98:Z129" si="31">+Q98/Q$33-1</f>
        <v>8.3949158496692489E-2</v>
      </c>
      <c r="AA98" s="43">
        <f t="shared" ref="AA98:AA129" si="32">+R98/R$33-1</f>
        <v>8.7774273731562324E-2</v>
      </c>
      <c r="AB98" s="43">
        <f t="shared" ref="AB98:AB129" si="33">+S98/S$33-1</f>
        <v>4.6803644592887217E-2</v>
      </c>
      <c r="AC98" s="43">
        <f t="shared" ref="AC98:AC129" si="34">+T98/T$33-1</f>
        <v>0.12290000186152361</v>
      </c>
      <c r="AD98" s="43">
        <f t="shared" ref="AD98:AD129" si="35">+U98/U$33-1</f>
        <v>0.71581571516750619</v>
      </c>
      <c r="AE98" s="56">
        <f t="shared" ref="AE98:AE161" si="36">+AVERAGE(Z98:AC98)</f>
        <v>8.535676967066641E-2</v>
      </c>
    </row>
    <row r="99" spans="1:31" ht="18" x14ac:dyDescent="0.35">
      <c r="A99" s="3">
        <v>41607</v>
      </c>
      <c r="B99" s="19">
        <v>3.633546609564597</v>
      </c>
      <c r="C99" s="19">
        <v>10.886400356887938</v>
      </c>
      <c r="D99" s="19">
        <v>10.321338615274804</v>
      </c>
      <c r="E99" s="19">
        <v>9.7799250892219849</v>
      </c>
      <c r="I99" s="3">
        <v>41607</v>
      </c>
      <c r="J99" s="1">
        <f>+(J98*(B99/B98))*(1-Fondo0!$H$5)</f>
        <v>100.59602323025894</v>
      </c>
      <c r="K99" s="1">
        <f>+(K98*(C99/C98))*(1-Fondo0!$I$4)</f>
        <v>348.96714256548614</v>
      </c>
      <c r="L99" s="1">
        <f>(L98*(D99/D98))*(1-Fondo0!$J$5)</f>
        <v>90.439649332964294</v>
      </c>
      <c r="M99" s="1">
        <f>+(M98*(E99/E98))*(1-Fondo0!$K$5)</f>
        <v>316.01830145083017</v>
      </c>
      <c r="P99" s="48">
        <v>43465</v>
      </c>
      <c r="Q99" s="45">
        <f t="shared" si="27"/>
        <v>104.38111167092359</v>
      </c>
      <c r="R99" s="45">
        <f t="shared" si="28"/>
        <v>104.78589006923652</v>
      </c>
      <c r="S99" s="45">
        <f t="shared" si="29"/>
        <v>101.05107035043466</v>
      </c>
      <c r="T99" s="45">
        <f t="shared" si="30"/>
        <v>108.53952927247617</v>
      </c>
      <c r="U99" s="49">
        <v>160.17544351072826</v>
      </c>
      <c r="Y99" s="41">
        <v>43465</v>
      </c>
      <c r="Z99" s="43">
        <f t="shared" si="31"/>
        <v>4.3811116709235876E-2</v>
      </c>
      <c r="AA99" s="43">
        <f t="shared" si="32"/>
        <v>4.7858900692365092E-2</v>
      </c>
      <c r="AB99" s="43">
        <f t="shared" si="33"/>
        <v>1.0510703504346575E-2</v>
      </c>
      <c r="AC99" s="43">
        <f t="shared" si="34"/>
        <v>8.5395292724761651E-2</v>
      </c>
      <c r="AD99" s="43">
        <f t="shared" si="35"/>
        <v>0.60175443510728255</v>
      </c>
      <c r="AE99" s="56">
        <f t="shared" si="36"/>
        <v>4.6894003407677298E-2</v>
      </c>
    </row>
    <row r="100" spans="1:31" ht="18" x14ac:dyDescent="0.35">
      <c r="A100" s="3">
        <v>41638</v>
      </c>
      <c r="B100" s="19">
        <v>3.6928221030042918</v>
      </c>
      <c r="C100" s="19">
        <v>11.138555114449215</v>
      </c>
      <c r="D100" s="19">
        <v>10.587390200286123</v>
      </c>
      <c r="E100" s="19">
        <v>10.001447925608012</v>
      </c>
      <c r="I100" s="3">
        <v>41638</v>
      </c>
      <c r="J100" s="1">
        <f>+(J99*(B100/B99))*(1-Fondo0!$H$5)</f>
        <v>102.1305892696456</v>
      </c>
      <c r="K100" s="1">
        <f>+(K99*(C100/C99))*(1-Fondo0!$I$4)</f>
        <v>356.81796369007276</v>
      </c>
      <c r="L100" s="1">
        <f>(L99*(D100/D99))*(1-Fondo0!$J$5)</f>
        <v>92.674262147720086</v>
      </c>
      <c r="M100" s="1">
        <f>+(M99*(E100/E99))*(1-Fondo0!$K$5)</f>
        <v>322.99322612559502</v>
      </c>
      <c r="P100" s="48">
        <v>43496</v>
      </c>
      <c r="Q100" s="45">
        <f t="shared" si="27"/>
        <v>111.04299414300316</v>
      </c>
      <c r="R100" s="45">
        <f t="shared" si="28"/>
        <v>110.22931798663335</v>
      </c>
      <c r="S100" s="45">
        <f t="shared" si="29"/>
        <v>106.56929647612655</v>
      </c>
      <c r="T100" s="45">
        <f t="shared" si="30"/>
        <v>113.87664078028038</v>
      </c>
      <c r="U100" s="49">
        <v>170.7268884080307</v>
      </c>
      <c r="Y100" s="41">
        <v>43496</v>
      </c>
      <c r="Z100" s="43">
        <f t="shared" si="31"/>
        <v>0.1104299414300316</v>
      </c>
      <c r="AA100" s="43">
        <f t="shared" si="32"/>
        <v>0.10229317986633357</v>
      </c>
      <c r="AB100" s="43">
        <f t="shared" si="33"/>
        <v>6.5692964761265626E-2</v>
      </c>
      <c r="AC100" s="43">
        <f t="shared" si="34"/>
        <v>0.13876640780280391</v>
      </c>
      <c r="AD100" s="43">
        <f t="shared" si="35"/>
        <v>0.70726888408030697</v>
      </c>
      <c r="AE100" s="56">
        <f t="shared" si="36"/>
        <v>0.10429562346510868</v>
      </c>
    </row>
    <row r="101" spans="1:31" ht="18" x14ac:dyDescent="0.35">
      <c r="A101" s="3">
        <v>41670</v>
      </c>
      <c r="B101" s="19">
        <v>3.5834976257973064</v>
      </c>
      <c r="C101" s="19">
        <v>10.799779978738483</v>
      </c>
      <c r="D101" s="19">
        <v>10.323354287739193</v>
      </c>
      <c r="E101" s="19">
        <v>9.7322987951807214</v>
      </c>
      <c r="I101" s="3">
        <v>41670</v>
      </c>
      <c r="J101" s="1">
        <f>+(J100*(B101/B100))*(1-Fondo0!$H$5)</f>
        <v>99.003818728213943</v>
      </c>
      <c r="K101" s="1">
        <f>+(K100*(C101/C100))*(1-Fondo0!$I$4)</f>
        <v>345.7405964839549</v>
      </c>
      <c r="L101" s="1">
        <f>(L100*(D101/D100))*(1-Fondo0!$J$5)</f>
        <v>90.268956872236132</v>
      </c>
      <c r="M101" s="1">
        <f>+(M100*(E101/E100))*(1-Fondo0!$K$5)</f>
        <v>314.12304609393874</v>
      </c>
      <c r="P101" s="48">
        <v>43524</v>
      </c>
      <c r="Q101" s="45">
        <f t="shared" si="27"/>
        <v>113.74622132615724</v>
      </c>
      <c r="R101" s="45">
        <f t="shared" si="28"/>
        <v>112.37065463942116</v>
      </c>
      <c r="S101" s="45">
        <f t="shared" si="29"/>
        <v>108.60503580270385</v>
      </c>
      <c r="T101" s="45">
        <f t="shared" si="30"/>
        <v>116.26180594354796</v>
      </c>
      <c r="U101" s="49">
        <v>175.11543938339662</v>
      </c>
      <c r="Y101" s="41">
        <v>43524</v>
      </c>
      <c r="Z101" s="43">
        <f t="shared" si="31"/>
        <v>0.13746221326157237</v>
      </c>
      <c r="AA101" s="43">
        <f t="shared" si="32"/>
        <v>0.12370654639421153</v>
      </c>
      <c r="AB101" s="43">
        <f t="shared" si="33"/>
        <v>8.6050358027038421E-2</v>
      </c>
      <c r="AC101" s="43">
        <f t="shared" si="34"/>
        <v>0.16261805943547958</v>
      </c>
      <c r="AD101" s="43">
        <f t="shared" si="35"/>
        <v>0.75115439383396621</v>
      </c>
      <c r="AE101" s="56">
        <f t="shared" si="36"/>
        <v>0.12745929427957547</v>
      </c>
    </row>
    <row r="102" spans="1:31" ht="18" x14ac:dyDescent="0.35">
      <c r="A102" s="3">
        <v>41698</v>
      </c>
      <c r="B102" s="19">
        <v>3.6590104605498039</v>
      </c>
      <c r="C102" s="19">
        <v>10.98206669046769</v>
      </c>
      <c r="D102" s="19">
        <v>10.572406283470189</v>
      </c>
      <c r="E102" s="19">
        <v>9.9475552659764368</v>
      </c>
      <c r="I102" s="3">
        <v>41698</v>
      </c>
      <c r="J102" s="1">
        <f>+(J101*(B102/B101))*(1-Fondo0!$H$5)</f>
        <v>100.98476297209386</v>
      </c>
      <c r="K102" s="1">
        <f>+(K101*(C102/C101))*(1-Fondo0!$I$4)</f>
        <v>351.34773861798431</v>
      </c>
      <c r="L102" s="1">
        <f>(L101*(D102/D101))*(1-Fondo0!$J$5)</f>
        <v>92.350406193088091</v>
      </c>
      <c r="M102" s="1">
        <f>+(M101*(E102/E101))*(1-Fondo0!$K$5)</f>
        <v>320.88879840098491</v>
      </c>
      <c r="P102" s="48">
        <v>43553</v>
      </c>
      <c r="Q102" s="45">
        <f t="shared" si="27"/>
        <v>114.675472203209</v>
      </c>
      <c r="R102" s="45">
        <f t="shared" si="28"/>
        <v>113.3387157127431</v>
      </c>
      <c r="S102" s="45">
        <f t="shared" si="29"/>
        <v>109.19626538407013</v>
      </c>
      <c r="T102" s="45">
        <f t="shared" si="30"/>
        <v>117.39036183972244</v>
      </c>
      <c r="U102" s="49">
        <v>178.39459486821735</v>
      </c>
      <c r="Y102" s="41">
        <v>43553</v>
      </c>
      <c r="Z102" s="43">
        <f t="shared" si="31"/>
        <v>0.14675472203208995</v>
      </c>
      <c r="AA102" s="43">
        <f t="shared" si="32"/>
        <v>0.13338715712743099</v>
      </c>
      <c r="AB102" s="43">
        <f t="shared" si="33"/>
        <v>9.1962653840701236E-2</v>
      </c>
      <c r="AC102" s="43">
        <f t="shared" si="34"/>
        <v>0.17390361839722446</v>
      </c>
      <c r="AD102" s="43">
        <f t="shared" si="35"/>
        <v>0.7839459486821736</v>
      </c>
      <c r="AE102" s="56">
        <f t="shared" si="36"/>
        <v>0.13650203784936166</v>
      </c>
    </row>
    <row r="103" spans="1:31" ht="18" x14ac:dyDescent="0.35">
      <c r="A103" s="3">
        <v>41729</v>
      </c>
      <c r="B103" s="19">
        <v>3.6117669277322886</v>
      </c>
      <c r="C103" s="19">
        <v>10.820200783196865</v>
      </c>
      <c r="D103" s="19">
        <v>10.422668031327875</v>
      </c>
      <c r="E103" s="19">
        <v>9.7819338198647205</v>
      </c>
      <c r="I103" s="3">
        <v>41729</v>
      </c>
      <c r="J103" s="1">
        <f>+(J102*(B103/B102))*(1-Fondo0!$H$5)</f>
        <v>99.577057891085659</v>
      </c>
      <c r="K103" s="1">
        <f>+(K102*(C103/C102))*(1-Fondo0!$I$4)</f>
        <v>345.94417509471498</v>
      </c>
      <c r="L103" s="1">
        <f>(L102*(D103/D102))*(1-Fondo0!$J$5)</f>
        <v>90.94760049577846</v>
      </c>
      <c r="M103" s="1">
        <f>+(M102*(E103/E102))*(1-Fondo0!$K$5)</f>
        <v>315.36736296038026</v>
      </c>
      <c r="P103" s="48">
        <v>43585</v>
      </c>
      <c r="Q103" s="45">
        <f t="shared" si="27"/>
        <v>117.46040233833099</v>
      </c>
      <c r="R103" s="45">
        <f t="shared" si="28"/>
        <v>114.50146260233221</v>
      </c>
      <c r="S103" s="45">
        <f t="shared" si="29"/>
        <v>110.06439411095994</v>
      </c>
      <c r="T103" s="45">
        <f t="shared" si="30"/>
        <v>119.28449139916876</v>
      </c>
      <c r="U103" s="49">
        <v>184.15338832062102</v>
      </c>
      <c r="Y103" s="41">
        <v>43585</v>
      </c>
      <c r="Z103" s="43">
        <f t="shared" si="31"/>
        <v>0.17460402338330994</v>
      </c>
      <c r="AA103" s="43">
        <f t="shared" si="32"/>
        <v>0.14501462602332205</v>
      </c>
      <c r="AB103" s="43">
        <f t="shared" si="33"/>
        <v>0.1006439411095994</v>
      </c>
      <c r="AC103" s="43">
        <f t="shared" si="34"/>
        <v>0.19284491399168768</v>
      </c>
      <c r="AD103" s="43">
        <f t="shared" si="35"/>
        <v>0.84153388320621025</v>
      </c>
      <c r="AE103" s="56">
        <f t="shared" si="36"/>
        <v>0.15327687612697977</v>
      </c>
    </row>
    <row r="104" spans="1:31" ht="18" x14ac:dyDescent="0.35">
      <c r="A104" s="3">
        <v>41759</v>
      </c>
      <c r="B104" s="19">
        <v>3.7119254182983266</v>
      </c>
      <c r="C104" s="19">
        <v>11.095839729441082</v>
      </c>
      <c r="D104" s="19">
        <v>10.67316511213955</v>
      </c>
      <c r="E104" s="19">
        <v>9.8890090779636868</v>
      </c>
      <c r="I104" s="3">
        <v>41759</v>
      </c>
      <c r="J104" s="1">
        <f>+(J103*(B104/B103))*(1-Fondo0!$H$5)</f>
        <v>102.23184277914469</v>
      </c>
      <c r="K104" s="1">
        <f>+(K103*(C104/C103))*(1-Fondo0!$I$4)</f>
        <v>354.52632971583989</v>
      </c>
      <c r="L104" s="1">
        <f>(L103*(D104/D103))*(1-Fondo0!$J$5)</f>
        <v>93.03640960179716</v>
      </c>
      <c r="M104" s="1">
        <f>+(M103*(E104/E103))*(1-Fondo0!$K$5)</f>
        <v>318.63878102920518</v>
      </c>
      <c r="P104" s="48">
        <v>43616</v>
      </c>
      <c r="Q104" s="45">
        <f t="shared" si="27"/>
        <v>112.17364430995035</v>
      </c>
      <c r="R104" s="45">
        <f t="shared" si="28"/>
        <v>109.25482683851557</v>
      </c>
      <c r="S104" s="45">
        <f t="shared" si="29"/>
        <v>104.32475123356045</v>
      </c>
      <c r="T104" s="45">
        <f t="shared" si="30"/>
        <v>114.33293407141237</v>
      </c>
      <c r="U104" s="49">
        <v>175.46224551424251</v>
      </c>
      <c r="Y104" s="41">
        <v>43616</v>
      </c>
      <c r="Z104" s="43">
        <f t="shared" si="31"/>
        <v>0.12173644309950338</v>
      </c>
      <c r="AA104" s="43">
        <f t="shared" si="32"/>
        <v>9.254826838515573E-2</v>
      </c>
      <c r="AB104" s="43">
        <f t="shared" si="33"/>
        <v>4.3247512335604421E-2</v>
      </c>
      <c r="AC104" s="43">
        <f t="shared" si="34"/>
        <v>0.14332934071412362</v>
      </c>
      <c r="AD104" s="43">
        <f t="shared" si="35"/>
        <v>0.75462245514242521</v>
      </c>
      <c r="AE104" s="56">
        <f t="shared" si="36"/>
        <v>0.10021539113359679</v>
      </c>
    </row>
    <row r="105" spans="1:31" ht="18" x14ac:dyDescent="0.35">
      <c r="A105" s="3">
        <v>41789</v>
      </c>
      <c r="B105" s="19">
        <v>3.7766210336104087</v>
      </c>
      <c r="C105" s="19">
        <v>11.279367546078785</v>
      </c>
      <c r="D105" s="19">
        <v>10.883854427177448</v>
      </c>
      <c r="E105" s="19">
        <v>10.064620527647271</v>
      </c>
      <c r="I105" s="3">
        <v>41789</v>
      </c>
      <c r="J105" s="1">
        <f>+(J104*(B105/B104))*(1-Fondo0!$H$5)</f>
        <v>103.90530687751513</v>
      </c>
      <c r="K105" s="1">
        <f>+(K104*(C105/C104))*(1-Fondo0!$I$4)</f>
        <v>360.15602548029153</v>
      </c>
      <c r="L105" s="1">
        <f>(L104*(D105/D104))*(1-Fondo0!$J$5)</f>
        <v>94.774131358347205</v>
      </c>
      <c r="M105" s="1">
        <f>+(M104*(E105/E104))*(1-Fondo0!$K$5)</f>
        <v>324.11347824768274</v>
      </c>
      <c r="P105" s="48">
        <v>43644</v>
      </c>
      <c r="Q105" s="45">
        <f t="shared" si="27"/>
        <v>117.15257597879899</v>
      </c>
      <c r="R105" s="45">
        <f t="shared" si="28"/>
        <v>113.65719910570445</v>
      </c>
      <c r="S105" s="45">
        <f t="shared" si="29"/>
        <v>108.55482471673872</v>
      </c>
      <c r="T105" s="45">
        <f t="shared" si="30"/>
        <v>118.86262144915028</v>
      </c>
      <c r="U105" s="49">
        <v>185.61553747605416</v>
      </c>
      <c r="Y105" s="41">
        <v>43644</v>
      </c>
      <c r="Z105" s="43">
        <f t="shared" si="31"/>
        <v>0.17152575978799001</v>
      </c>
      <c r="AA105" s="43">
        <f t="shared" si="32"/>
        <v>0.13657199105704443</v>
      </c>
      <c r="AB105" s="43">
        <f t="shared" si="33"/>
        <v>8.5548247167387181E-2</v>
      </c>
      <c r="AC105" s="43">
        <f t="shared" si="34"/>
        <v>0.18862621449150274</v>
      </c>
      <c r="AD105" s="43">
        <f t="shared" si="35"/>
        <v>0.85615537476054149</v>
      </c>
      <c r="AE105" s="56">
        <f t="shared" si="36"/>
        <v>0.14556805312598109</v>
      </c>
    </row>
    <row r="106" spans="1:31" ht="18" x14ac:dyDescent="0.35">
      <c r="A106" s="3">
        <v>41820</v>
      </c>
      <c r="B106" s="19">
        <v>3.8146521459227469</v>
      </c>
      <c r="C106" s="19">
        <v>11.407906866952791</v>
      </c>
      <c r="D106" s="19">
        <v>10.981219849785408</v>
      </c>
      <c r="E106" s="19">
        <v>10.19022503576538</v>
      </c>
      <c r="I106" s="3">
        <v>41820</v>
      </c>
      <c r="J106" s="1">
        <f>+(J105*(B106/B105))*(1-Fondo0!$H$5)</f>
        <v>104.84232350003289</v>
      </c>
      <c r="K106" s="1">
        <f>+(K105*(C106/C105))*(1-Fondo0!$I$4)</f>
        <v>364.02358308829946</v>
      </c>
      <c r="L106" s="1">
        <f>(L105*(D106/D105))*(1-Fondo0!$J$5)</f>
        <v>95.522361119392684</v>
      </c>
      <c r="M106" s="1">
        <f>+(M105*(E106/E105))*(1-Fondo0!$K$5)</f>
        <v>327.97239506534072</v>
      </c>
      <c r="P106" s="48">
        <v>43677</v>
      </c>
      <c r="Q106" s="45">
        <f t="shared" si="27"/>
        <v>116.45788385634273</v>
      </c>
      <c r="R106" s="45">
        <f t="shared" si="28"/>
        <v>112.65377739170742</v>
      </c>
      <c r="S106" s="45">
        <f t="shared" si="29"/>
        <v>107.76915281798736</v>
      </c>
      <c r="T106" s="45">
        <f t="shared" si="30"/>
        <v>117.77756379852836</v>
      </c>
      <c r="U106" s="49">
        <v>187.92819976524601</v>
      </c>
      <c r="Y106" s="41">
        <v>43677</v>
      </c>
      <c r="Z106" s="43">
        <f t="shared" si="31"/>
        <v>0.16457883856342725</v>
      </c>
      <c r="AA106" s="43">
        <f t="shared" si="32"/>
        <v>0.12653777391707433</v>
      </c>
      <c r="AB106" s="43">
        <f t="shared" si="33"/>
        <v>7.769152817987357E-2</v>
      </c>
      <c r="AC106" s="43">
        <f t="shared" si="34"/>
        <v>0.17777563798528373</v>
      </c>
      <c r="AD106" s="43">
        <f t="shared" si="35"/>
        <v>0.87928199765245996</v>
      </c>
      <c r="AE106" s="56">
        <f t="shared" si="36"/>
        <v>0.13664594466141472</v>
      </c>
    </row>
    <row r="107" spans="1:31" ht="18" x14ac:dyDescent="0.35">
      <c r="A107" s="3">
        <v>41851</v>
      </c>
      <c r="B107" s="19">
        <v>3.8036129066857343</v>
      </c>
      <c r="C107" s="19">
        <v>11.33363103324991</v>
      </c>
      <c r="D107" s="19">
        <v>10.944454093671791</v>
      </c>
      <c r="E107" s="19">
        <v>10.110387665355738</v>
      </c>
      <c r="I107" s="3">
        <v>41851</v>
      </c>
      <c r="J107" s="1">
        <f>+(J106*(B107/B106))*(1-Fondo0!$H$5)</f>
        <v>104.43002511390651</v>
      </c>
      <c r="K107" s="1">
        <f>+(K106*(C107/C106))*(1-Fondo0!$I$4)</f>
        <v>361.41838422896546</v>
      </c>
      <c r="L107" s="1">
        <f>(L106*(D107/D106))*(1-Fondo0!$J$5)</f>
        <v>95.103377436755579</v>
      </c>
      <c r="M107" s="1">
        <f>+(M106*(E107/E106))*(1-Fondo0!$K$5)</f>
        <v>325.21843434417849</v>
      </c>
      <c r="P107" s="48">
        <v>43705</v>
      </c>
      <c r="Q107" s="45">
        <f t="shared" si="27"/>
        <v>111.08998479556294</v>
      </c>
      <c r="R107" s="45">
        <f t="shared" si="28"/>
        <v>107.23353621921036</v>
      </c>
      <c r="S107" s="45">
        <f t="shared" si="29"/>
        <v>102.18350038672421</v>
      </c>
      <c r="T107" s="45">
        <f t="shared" si="30"/>
        <v>112.63695832161983</v>
      </c>
      <c r="U107" s="49">
        <v>184.64723408431863</v>
      </c>
      <c r="Y107" s="41">
        <v>43705</v>
      </c>
      <c r="Z107" s="43">
        <f t="shared" si="31"/>
        <v>0.11089984795562935</v>
      </c>
      <c r="AA107" s="43">
        <f t="shared" si="32"/>
        <v>7.233536219210368E-2</v>
      </c>
      <c r="AB107" s="43">
        <f t="shared" si="33"/>
        <v>2.1835003867242131E-2</v>
      </c>
      <c r="AC107" s="43">
        <f t="shared" si="34"/>
        <v>0.1263695832161984</v>
      </c>
      <c r="AD107" s="43">
        <f t="shared" si="35"/>
        <v>0.84647234084318623</v>
      </c>
      <c r="AE107" s="56">
        <f t="shared" si="36"/>
        <v>8.285994930779339E-2</v>
      </c>
    </row>
    <row r="108" spans="1:31" ht="18" x14ac:dyDescent="0.35">
      <c r="A108" s="3">
        <v>41880</v>
      </c>
      <c r="B108" s="19">
        <v>3.8231660808435848</v>
      </c>
      <c r="C108" s="19">
        <v>11.421399859402459</v>
      </c>
      <c r="D108" s="19">
        <v>11.030259964850615</v>
      </c>
      <c r="E108" s="19">
        <v>10.130571669595781</v>
      </c>
      <c r="I108" s="3">
        <v>41880</v>
      </c>
      <c r="J108" s="1">
        <f>+(J107*(B108/B107))*(1-Fondo0!$H$5)</f>
        <v>104.85752644566813</v>
      </c>
      <c r="K108" s="1">
        <f>+(K107*(C108/C107))*(1-Fondo0!$I$4)</f>
        <v>363.98050485250661</v>
      </c>
      <c r="L108" s="1">
        <f>(L107*(D108/D107))*(1-Fondo0!$J$5)</f>
        <v>95.749156948323204</v>
      </c>
      <c r="M108" s="1">
        <f>+(M107*(E108/E107))*(1-Fondo0!$K$5)</f>
        <v>325.68303004917931</v>
      </c>
      <c r="P108" s="48">
        <v>43738</v>
      </c>
      <c r="Q108" s="45">
        <f t="shared" si="27"/>
        <v>113.98138959497926</v>
      </c>
      <c r="R108" s="45">
        <f t="shared" si="28"/>
        <v>109.65421630150385</v>
      </c>
      <c r="S108" s="45">
        <f t="shared" si="29"/>
        <v>104.45438670730748</v>
      </c>
      <c r="T108" s="45">
        <f t="shared" si="30"/>
        <v>114.81435541467719</v>
      </c>
      <c r="U108" s="49">
        <v>189.16081693476761</v>
      </c>
      <c r="Y108" s="41">
        <v>43738</v>
      </c>
      <c r="Z108" s="43">
        <f t="shared" si="31"/>
        <v>0.13981389594979254</v>
      </c>
      <c r="AA108" s="43">
        <f t="shared" si="32"/>
        <v>9.6542163015038485E-2</v>
      </c>
      <c r="AB108" s="43">
        <f t="shared" si="33"/>
        <v>4.4543867073074672E-2</v>
      </c>
      <c r="AC108" s="43">
        <f t="shared" si="34"/>
        <v>0.14814355414677194</v>
      </c>
      <c r="AD108" s="43">
        <f t="shared" si="35"/>
        <v>0.89160816934767606</v>
      </c>
      <c r="AE108" s="56">
        <f t="shared" si="36"/>
        <v>0.10726087004616941</v>
      </c>
    </row>
    <row r="109" spans="1:31" ht="18" x14ac:dyDescent="0.35">
      <c r="A109" s="3">
        <v>41912</v>
      </c>
      <c r="B109" s="19">
        <v>3.7050205739972339</v>
      </c>
      <c r="C109" s="19">
        <v>11.116669017980637</v>
      </c>
      <c r="D109" s="19">
        <v>10.746584751037345</v>
      </c>
      <c r="E109" s="19">
        <v>9.9150938105117579</v>
      </c>
      <c r="I109" s="3">
        <v>41912</v>
      </c>
      <c r="J109" s="1">
        <f>+(J108*(B109/B108))*(1-Fondo0!$H$5)</f>
        <v>101.51131231282325</v>
      </c>
      <c r="K109" s="1">
        <f>+(K108*(C109/C108))*(1-Fondo0!$I$4)</f>
        <v>354.03897842636479</v>
      </c>
      <c r="L109" s="1">
        <f>(L108*(D109/D108))*(1-Fondo0!$J$5)</f>
        <v>93.18951528007355</v>
      </c>
      <c r="M109" s="1">
        <f>+(M108*(E109/E108))*(1-Fondo0!$K$5)</f>
        <v>318.57510447292424</v>
      </c>
      <c r="P109" s="48">
        <v>43768</v>
      </c>
      <c r="Q109" s="45">
        <f t="shared" si="27"/>
        <v>117.01680760769645</v>
      </c>
      <c r="R109" s="45">
        <f t="shared" si="28"/>
        <v>112.85862138345496</v>
      </c>
      <c r="S109" s="45">
        <f t="shared" si="29"/>
        <v>106.84971167288725</v>
      </c>
      <c r="T109" s="45">
        <f t="shared" si="30"/>
        <v>118.00564620319571</v>
      </c>
      <c r="U109" s="49">
        <v>192.85030922631742</v>
      </c>
      <c r="Y109" s="41">
        <v>43768</v>
      </c>
      <c r="Z109" s="43">
        <f t="shared" si="31"/>
        <v>0.1701680760769646</v>
      </c>
      <c r="AA109" s="43">
        <f t="shared" si="32"/>
        <v>0.12858621383454949</v>
      </c>
      <c r="AB109" s="43">
        <f t="shared" si="33"/>
        <v>6.8497116728872598E-2</v>
      </c>
      <c r="AC109" s="43">
        <f t="shared" si="34"/>
        <v>0.18005646203195713</v>
      </c>
      <c r="AD109" s="43">
        <f t="shared" si="35"/>
        <v>0.92850309226317429</v>
      </c>
      <c r="AE109" s="56">
        <f t="shared" si="36"/>
        <v>0.13682696716808596</v>
      </c>
    </row>
    <row r="110" spans="1:31" ht="18" x14ac:dyDescent="0.35">
      <c r="A110" s="3">
        <v>41943</v>
      </c>
      <c r="B110" s="19">
        <v>3.6917438590489224</v>
      </c>
      <c r="C110" s="19">
        <v>11.038067054396167</v>
      </c>
      <c r="D110" s="19">
        <v>10.6550814916182</v>
      </c>
      <c r="E110" s="19">
        <v>9.8789181662675336</v>
      </c>
      <c r="I110" s="3">
        <v>41943</v>
      </c>
      <c r="J110" s="1">
        <f>+(J109*(B110/B109))*(1-Fondo0!$H$5)</f>
        <v>101.04219069071395</v>
      </c>
      <c r="K110" s="1">
        <f>+(K109*(C110/C109))*(1-Fondo0!$I$4)</f>
        <v>351.3071980944988</v>
      </c>
      <c r="L110" s="1">
        <f>(L109*(D110/D109))*(1-Fondo0!$J$5)</f>
        <v>92.299794585442726</v>
      </c>
      <c r="M110" s="1">
        <f>+(M109*(E110/E109))*(1-Fondo0!$K$5)</f>
        <v>317.23290232960079</v>
      </c>
      <c r="P110" s="48">
        <v>43798</v>
      </c>
      <c r="Q110" s="45">
        <f t="shared" si="27"/>
        <v>116.23024267167939</v>
      </c>
      <c r="R110" s="45">
        <f t="shared" si="28"/>
        <v>111.98101750023237</v>
      </c>
      <c r="S110" s="45">
        <f t="shared" si="29"/>
        <v>105.26298588599089</v>
      </c>
      <c r="T110" s="45">
        <f t="shared" si="30"/>
        <v>117.19129282829574</v>
      </c>
      <c r="U110" s="49">
        <v>198.14638860940107</v>
      </c>
      <c r="Y110" s="41">
        <v>43798</v>
      </c>
      <c r="Z110" s="43">
        <f t="shared" si="31"/>
        <v>0.16230242671679385</v>
      </c>
      <c r="AA110" s="43">
        <f t="shared" si="32"/>
        <v>0.11981017500232372</v>
      </c>
      <c r="AB110" s="43">
        <f t="shared" si="33"/>
        <v>5.2629858859908785E-2</v>
      </c>
      <c r="AC110" s="43">
        <f t="shared" si="34"/>
        <v>0.17191292828295746</v>
      </c>
      <c r="AD110" s="43">
        <f t="shared" si="35"/>
        <v>0.98146388609401081</v>
      </c>
      <c r="AE110" s="56">
        <f t="shared" si="36"/>
        <v>0.12666384721549595</v>
      </c>
    </row>
    <row r="111" spans="1:31" ht="18" x14ac:dyDescent="0.35">
      <c r="A111" s="3">
        <v>41971</v>
      </c>
      <c r="B111" s="19">
        <v>3.7192653424657536</v>
      </c>
      <c r="C111" s="19">
        <v>11.117394554794521</v>
      </c>
      <c r="D111" s="19">
        <v>10.748963116438356</v>
      </c>
      <c r="E111" s="19">
        <v>9.9644567123287668</v>
      </c>
      <c r="I111" s="3">
        <v>41971</v>
      </c>
      <c r="J111" s="1">
        <f>+(J110*(B111/B110))*(1-Fondo0!$H$5)</f>
        <v>101.68941051477989</v>
      </c>
      <c r="K111" s="1">
        <f>+(K110*(C111/C110))*(1-Fondo0!$I$4)</f>
        <v>353.6019538970055</v>
      </c>
      <c r="L111" s="1">
        <f>(L110*(D111/D110))*(1-Fondo0!$J$5)</f>
        <v>93.016052736630542</v>
      </c>
      <c r="M111" s="1">
        <f>+(M110*(E111/E110))*(1-Fondo0!$K$5)</f>
        <v>319.79840364649317</v>
      </c>
      <c r="P111" s="48">
        <v>43830</v>
      </c>
      <c r="Q111" s="45">
        <f t="shared" si="27"/>
        <v>121.25152642650902</v>
      </c>
      <c r="R111" s="45">
        <f t="shared" si="28"/>
        <v>116.55453384775537</v>
      </c>
      <c r="S111" s="45">
        <f t="shared" si="29"/>
        <v>109.89981181571503</v>
      </c>
      <c r="T111" s="45">
        <f t="shared" si="30"/>
        <v>121.77356247134034</v>
      </c>
      <c r="U111" s="49">
        <v>202.73364929977984</v>
      </c>
      <c r="Y111" s="41">
        <v>43830</v>
      </c>
      <c r="Z111" s="43">
        <f t="shared" si="31"/>
        <v>0.21251526426509026</v>
      </c>
      <c r="AA111" s="43">
        <f t="shared" si="32"/>
        <v>0.16554533847755359</v>
      </c>
      <c r="AB111" s="43">
        <f t="shared" si="33"/>
        <v>9.8998118157150206E-2</v>
      </c>
      <c r="AC111" s="43">
        <f t="shared" si="34"/>
        <v>0.21773562471340346</v>
      </c>
      <c r="AD111" s="43">
        <f t="shared" si="35"/>
        <v>1.0273364929977986</v>
      </c>
      <c r="AE111" s="56">
        <f t="shared" si="36"/>
        <v>0.17369858640329938</v>
      </c>
    </row>
    <row r="112" spans="1:31" ht="18" x14ac:dyDescent="0.35">
      <c r="A112" s="3">
        <v>42004</v>
      </c>
      <c r="B112" s="19">
        <v>3.645114620274339</v>
      </c>
      <c r="C112" s="19">
        <v>10.914322649715626</v>
      </c>
      <c r="D112" s="19">
        <v>10.517966276346606</v>
      </c>
      <c r="E112" s="19">
        <v>9.8090302442288397</v>
      </c>
      <c r="I112" s="3">
        <v>42004</v>
      </c>
      <c r="J112" s="1">
        <f>+(J111*(B112/B111))*(1-Fondo0!$H$5)</f>
        <v>99.558221524240054</v>
      </c>
      <c r="K112" s="1">
        <f>+(K111*(C112/C111))*(1-Fondo0!$I$4)</f>
        <v>346.91736751927402</v>
      </c>
      <c r="L112" s="1">
        <f>(L111*(D112/D111))*(1-Fondo0!$J$5)</f>
        <v>90.922314217256101</v>
      </c>
      <c r="M112" s="1">
        <f>+(M111*(E112/E111))*(1-Fondo0!$K$5)</f>
        <v>314.63176772677679</v>
      </c>
      <c r="P112" s="48">
        <v>43861</v>
      </c>
      <c r="Q112" s="45">
        <f t="shared" si="27"/>
        <v>119.55490812346186</v>
      </c>
      <c r="R112" s="45">
        <f t="shared" si="28"/>
        <v>113.99564698916497</v>
      </c>
      <c r="S112" s="45">
        <f t="shared" si="29"/>
        <v>107.21484368459612</v>
      </c>
      <c r="T112" s="45">
        <f t="shared" si="30"/>
        <v>119.92072861911775</v>
      </c>
      <c r="U112" s="49">
        <v>203.49079797190956</v>
      </c>
      <c r="Y112" s="41">
        <v>43861</v>
      </c>
      <c r="Z112" s="43">
        <f t="shared" si="31"/>
        <v>0.19554908123461856</v>
      </c>
      <c r="AA112" s="43">
        <f t="shared" si="32"/>
        <v>0.13995646989164978</v>
      </c>
      <c r="AB112" s="43">
        <f t="shared" si="33"/>
        <v>7.2148436845961283E-2</v>
      </c>
      <c r="AC112" s="43">
        <f t="shared" si="34"/>
        <v>0.19920728619117756</v>
      </c>
      <c r="AD112" s="43">
        <f t="shared" si="35"/>
        <v>1.0349079797190956</v>
      </c>
      <c r="AE112" s="56">
        <f t="shared" si="36"/>
        <v>0.1517153185408518</v>
      </c>
    </row>
    <row r="113" spans="1:31" ht="18" x14ac:dyDescent="0.35">
      <c r="A113" s="3">
        <v>42034</v>
      </c>
      <c r="B113" s="19">
        <v>3.5623232177894049</v>
      </c>
      <c r="C113" s="19">
        <v>10.618802746893394</v>
      </c>
      <c r="D113" s="19">
        <v>10.252629300196206</v>
      </c>
      <c r="E113" s="19">
        <v>9.5682858077174622</v>
      </c>
      <c r="I113" s="3">
        <v>42034</v>
      </c>
      <c r="J113" s="1">
        <f>+(J112*(B113/B112))*(1-Fondo0!$H$5)</f>
        <v>97.195606986627482</v>
      </c>
      <c r="K113" s="1">
        <f>+(K112*(C113/C112))*(1-Fondo0!$I$4)</f>
        <v>337.30472450736647</v>
      </c>
      <c r="L113" s="1">
        <f>(L112*(D113/D112))*(1-Fondo0!$J$5)</f>
        <v>88.536293440200026</v>
      </c>
      <c r="M113" s="1">
        <f>+(M112*(E113/E112))*(1-Fondo0!$K$5)</f>
        <v>306.73579960839089</v>
      </c>
      <c r="P113" s="48">
        <v>43889</v>
      </c>
      <c r="Q113" s="45">
        <f t="shared" si="27"/>
        <v>112.31211080494781</v>
      </c>
      <c r="R113" s="45">
        <f t="shared" si="28"/>
        <v>107.14012767390257</v>
      </c>
      <c r="S113" s="45">
        <f t="shared" si="29"/>
        <v>100.2200807871899</v>
      </c>
      <c r="T113" s="45">
        <f t="shared" si="30"/>
        <v>112.43256126916947</v>
      </c>
      <c r="U113" s="49">
        <v>191.24816594749998</v>
      </c>
      <c r="Y113" s="41">
        <v>43889</v>
      </c>
      <c r="Z113" s="43">
        <f t="shared" si="31"/>
        <v>0.12312110804947807</v>
      </c>
      <c r="AA113" s="43">
        <f t="shared" si="32"/>
        <v>7.1401276739025743E-2</v>
      </c>
      <c r="AB113" s="43">
        <f t="shared" si="33"/>
        <v>2.2008078718989132E-3</v>
      </c>
      <c r="AC113" s="43">
        <f t="shared" si="34"/>
        <v>0.12432561269169473</v>
      </c>
      <c r="AD113" s="43">
        <f t="shared" si="35"/>
        <v>0.91248165947499982</v>
      </c>
      <c r="AE113" s="56">
        <f t="shared" si="36"/>
        <v>8.0262201338024364E-2</v>
      </c>
    </row>
    <row r="114" spans="1:31" ht="18" x14ac:dyDescent="0.35">
      <c r="A114" s="3">
        <v>42062</v>
      </c>
      <c r="B114" s="19">
        <v>3.6434322778675279</v>
      </c>
      <c r="C114" s="19">
        <v>10.783853214862681</v>
      </c>
      <c r="D114" s="19">
        <v>10.410853634894991</v>
      </c>
      <c r="E114" s="19">
        <v>9.7943350242326339</v>
      </c>
      <c r="I114" s="3">
        <v>42062</v>
      </c>
      <c r="J114" s="1">
        <f>+(J113*(B114/B113))*(1-Fondo0!$H$5)</f>
        <v>99.305062816827459</v>
      </c>
      <c r="K114" s="1">
        <f>+(K113*(C114/C113))*(1-Fondo0!$I$4)</f>
        <v>342.32487271844792</v>
      </c>
      <c r="L114" s="1">
        <f>(L113*(D114/D113))*(1-Fondo0!$J$5)</f>
        <v>89.808986676781871</v>
      </c>
      <c r="M114" s="1">
        <f>+(M113*(E114/E113))*(1-Fondo0!$K$5)</f>
        <v>313.80446029287992</v>
      </c>
      <c r="P114" s="48">
        <v>43921</v>
      </c>
      <c r="Q114" s="45">
        <f t="shared" si="27"/>
        <v>96.893859200280701</v>
      </c>
      <c r="R114" s="45">
        <f t="shared" si="28"/>
        <v>92.408927802542891</v>
      </c>
      <c r="S114" s="45">
        <f t="shared" si="29"/>
        <v>85.711909379303165</v>
      </c>
      <c r="T114" s="45">
        <f t="shared" si="30"/>
        <v>98.712929969456482</v>
      </c>
      <c r="U114" s="49">
        <v>171.94155055649634</v>
      </c>
      <c r="Y114" s="41">
        <v>43921</v>
      </c>
      <c r="Z114" s="43">
        <f t="shared" si="31"/>
        <v>-3.1061407997193036E-2</v>
      </c>
      <c r="AA114" s="43">
        <f t="shared" si="32"/>
        <v>-7.5910721974571049E-2</v>
      </c>
      <c r="AB114" s="43">
        <f t="shared" si="33"/>
        <v>-0.14288090620696836</v>
      </c>
      <c r="AC114" s="43">
        <f t="shared" si="34"/>
        <v>-1.2870700305435134E-2</v>
      </c>
      <c r="AD114" s="43">
        <f t="shared" si="35"/>
        <v>0.71941550556496336</v>
      </c>
      <c r="AE114" s="56">
        <f t="shared" si="36"/>
        <v>-6.5680934121041895E-2</v>
      </c>
    </row>
    <row r="115" spans="1:31" ht="18" x14ac:dyDescent="0.35">
      <c r="A115" s="3">
        <v>42094</v>
      </c>
      <c r="B115" s="19">
        <v>3.6063002583144979</v>
      </c>
      <c r="C115" s="19">
        <v>10.634375137229577</v>
      </c>
      <c r="D115" s="19">
        <v>10.294905166289958</v>
      </c>
      <c r="E115" s="19">
        <v>9.7423362608976429</v>
      </c>
      <c r="I115" s="3">
        <v>42094</v>
      </c>
      <c r="J115" s="1">
        <f>+(J114*(B115/B114))*(1-Fondo0!$H$5)</f>
        <v>98.190607290741909</v>
      </c>
      <c r="K115" s="1">
        <f>+(K114*(C115/C114))*(1-Fondo0!$I$4)</f>
        <v>337.36038274828542</v>
      </c>
      <c r="L115" s="1">
        <f>(L114*(D115/D114))*(1-Fondo0!$J$5)</f>
        <v>88.716250784952464</v>
      </c>
      <c r="M115" s="1">
        <f>+(M114*(E115/E114))*(1-Fondo0!$K$5)</f>
        <v>311.96157349380297</v>
      </c>
      <c r="P115" s="48">
        <v>43951</v>
      </c>
      <c r="Q115" s="45">
        <f t="shared" si="27"/>
        <v>101.23818227574338</v>
      </c>
      <c r="R115" s="45">
        <f t="shared" si="28"/>
        <v>94.437149750547036</v>
      </c>
      <c r="S115" s="45">
        <f t="shared" si="29"/>
        <v>87.764106786518468</v>
      </c>
      <c r="T115" s="45">
        <f t="shared" si="30"/>
        <v>101.185855350677</v>
      </c>
      <c r="U115" s="49">
        <v>189.99968025403831</v>
      </c>
      <c r="Y115" s="41">
        <v>43951</v>
      </c>
      <c r="Z115" s="43">
        <f t="shared" si="31"/>
        <v>1.2381822757433936E-2</v>
      </c>
      <c r="AA115" s="43">
        <f t="shared" si="32"/>
        <v>-5.5628502494529664E-2</v>
      </c>
      <c r="AB115" s="43">
        <f t="shared" si="33"/>
        <v>-0.1223589321348153</v>
      </c>
      <c r="AC115" s="43">
        <f t="shared" si="34"/>
        <v>1.185855350677012E-2</v>
      </c>
      <c r="AD115" s="43">
        <f t="shared" si="35"/>
        <v>0.89999680254038306</v>
      </c>
      <c r="AE115" s="56">
        <f t="shared" si="36"/>
        <v>-3.8436764591285227E-2</v>
      </c>
    </row>
    <row r="116" spans="1:31" ht="18" x14ac:dyDescent="0.35">
      <c r="A116" s="3">
        <v>42124</v>
      </c>
      <c r="B116" s="19">
        <v>3.6567222897345704</v>
      </c>
      <c r="C116" s="19">
        <v>10.784786824432365</v>
      </c>
      <c r="D116" s="19">
        <v>10.377997121842021</v>
      </c>
      <c r="E116" s="19">
        <v>9.8699785737128245</v>
      </c>
      <c r="I116" s="3">
        <v>42124</v>
      </c>
      <c r="J116" s="1">
        <f>+(J115*(B116/B115))*(1-Fondo0!$H$5)</f>
        <v>99.459762135932067</v>
      </c>
      <c r="K116" s="1">
        <f>+(K115*(C116/C115))*(1-Fondo0!$I$4)</f>
        <v>341.90959319677393</v>
      </c>
      <c r="L116" s="1">
        <f>(L115*(D116/D115))*(1-Fondo0!$J$5)</f>
        <v>89.339136308740962</v>
      </c>
      <c r="M116" s="1">
        <f>+(M115*(E116/E115))*(1-Fondo0!$K$5)</f>
        <v>315.86974279095409</v>
      </c>
      <c r="P116" s="48">
        <v>43980</v>
      </c>
      <c r="Q116" s="45">
        <f t="shared" si="27"/>
        <v>104.88532227123807</v>
      </c>
      <c r="R116" s="45">
        <f t="shared" si="28"/>
        <v>95.395543005020926</v>
      </c>
      <c r="S116" s="45">
        <f t="shared" si="29"/>
        <v>89.254491263558904</v>
      </c>
      <c r="T116" s="45">
        <f t="shared" si="30"/>
        <v>103.71566480717756</v>
      </c>
      <c r="U116" s="49">
        <v>197.49737871035012</v>
      </c>
      <c r="Y116" s="41">
        <v>43980</v>
      </c>
      <c r="Z116" s="43">
        <f t="shared" si="31"/>
        <v>4.8853222712380573E-2</v>
      </c>
      <c r="AA116" s="43">
        <f t="shared" si="32"/>
        <v>-4.6044569949790781E-2</v>
      </c>
      <c r="AB116" s="43">
        <f t="shared" si="33"/>
        <v>-0.10745508736441101</v>
      </c>
      <c r="AC116" s="43">
        <f t="shared" si="34"/>
        <v>3.7156648071775544E-2</v>
      </c>
      <c r="AD116" s="43">
        <f t="shared" si="35"/>
        <v>0.97497378710350113</v>
      </c>
      <c r="AE116" s="56">
        <f t="shared" si="36"/>
        <v>-1.6872446632511418E-2</v>
      </c>
    </row>
    <row r="117" spans="1:31" ht="18" x14ac:dyDescent="0.35">
      <c r="A117" s="3">
        <v>42153</v>
      </c>
      <c r="B117" s="19">
        <v>3.6747814756174799</v>
      </c>
      <c r="C117" s="19">
        <v>10.832448353388219</v>
      </c>
      <c r="D117" s="19">
        <v>10.403108961367955</v>
      </c>
      <c r="E117" s="19">
        <v>9.9283885370487646</v>
      </c>
      <c r="I117" s="3">
        <v>42153</v>
      </c>
      <c r="J117" s="1">
        <f>+(J116*(B117/B116))*(1-Fondo0!$H$5)</f>
        <v>99.846841180548637</v>
      </c>
      <c r="K117" s="1">
        <f>+(K116*(C117/C116))*(1-Fondo0!$I$4)</f>
        <v>343.1973810312611</v>
      </c>
      <c r="L117" s="1">
        <f>(L116*(D117/D116))*(1-Fondo0!$J$5)</f>
        <v>89.46202515435661</v>
      </c>
      <c r="M117" s="1">
        <f>+(M116*(E117/E116))*(1-Fondo0!$K$5)</f>
        <v>317.55898956778361</v>
      </c>
      <c r="P117" s="48">
        <v>44012</v>
      </c>
      <c r="Q117" s="45">
        <f t="shared" si="27"/>
        <v>108.58500669920151</v>
      </c>
      <c r="R117" s="45">
        <f t="shared" si="28"/>
        <v>98.243456947636531</v>
      </c>
      <c r="S117" s="45">
        <f t="shared" si="29"/>
        <v>91.306663897079503</v>
      </c>
      <c r="T117" s="45">
        <f t="shared" si="30"/>
        <v>106.32359583387188</v>
      </c>
      <c r="U117" s="49">
        <v>200.55969888177091</v>
      </c>
      <c r="Y117" s="41">
        <v>44012</v>
      </c>
      <c r="Z117" s="43">
        <f t="shared" si="31"/>
        <v>8.585006699201525E-2</v>
      </c>
      <c r="AA117" s="43">
        <f t="shared" si="32"/>
        <v>-1.7565430523634684E-2</v>
      </c>
      <c r="AB117" s="43">
        <f t="shared" si="33"/>
        <v>-8.6933361029205014E-2</v>
      </c>
      <c r="AC117" s="43">
        <f t="shared" si="34"/>
        <v>6.3235958338718756E-2</v>
      </c>
      <c r="AD117" s="43">
        <f t="shared" si="35"/>
        <v>1.0055969888177092</v>
      </c>
      <c r="AE117" s="56">
        <f t="shared" si="36"/>
        <v>1.1146808444473577E-2</v>
      </c>
    </row>
    <row r="118" spans="1:31" ht="18" x14ac:dyDescent="0.35">
      <c r="A118" s="3">
        <v>42185</v>
      </c>
      <c r="B118" s="19">
        <v>3.6078841774142814</v>
      </c>
      <c r="C118" s="19">
        <v>10.669721547656497</v>
      </c>
      <c r="D118" s="19">
        <v>10.250386001887387</v>
      </c>
      <c r="E118" s="19">
        <v>9.780285655866626</v>
      </c>
      <c r="I118" s="3">
        <v>42185</v>
      </c>
      <c r="J118" s="1">
        <f>+(J117*(B118/B117))*(1-Fondo0!$H$5)</f>
        <v>97.927072720580625</v>
      </c>
      <c r="K118" s="1">
        <f>+(K117*(C118/C117))*(1-Fondo0!$I$4)</f>
        <v>337.82208682531501</v>
      </c>
      <c r="L118" s="1">
        <f>(L117*(D118/D117))*(1-Fondo0!$J$5)</f>
        <v>88.056855337709479</v>
      </c>
      <c r="M118" s="1">
        <f>+(M117*(E118/E117))*(1-Fondo0!$K$5)</f>
        <v>312.64466087867231</v>
      </c>
      <c r="P118" s="48">
        <v>44043</v>
      </c>
      <c r="Q118" s="45">
        <f t="shared" si="27"/>
        <v>112.15291144824614</v>
      </c>
      <c r="R118" s="45">
        <f t="shared" si="28"/>
        <v>100.68357234138159</v>
      </c>
      <c r="S118" s="45">
        <f t="shared" si="29"/>
        <v>93.779514510675767</v>
      </c>
      <c r="T118" s="45">
        <f t="shared" si="30"/>
        <v>108.9232304475391</v>
      </c>
      <c r="U118" s="49">
        <v>210.54358028471631</v>
      </c>
      <c r="Y118" s="41">
        <v>44043</v>
      </c>
      <c r="Z118" s="43">
        <f t="shared" si="31"/>
        <v>0.12152911448246151</v>
      </c>
      <c r="AA118" s="43">
        <f t="shared" si="32"/>
        <v>6.8357234138158862E-3</v>
      </c>
      <c r="AB118" s="43">
        <f t="shared" si="33"/>
        <v>-6.2204854893242345E-2</v>
      </c>
      <c r="AC118" s="43">
        <f t="shared" si="34"/>
        <v>8.9232304475390878E-2</v>
      </c>
      <c r="AD118" s="43">
        <f t="shared" si="35"/>
        <v>1.1054358028471629</v>
      </c>
      <c r="AE118" s="56">
        <f t="shared" si="36"/>
        <v>3.8848071869606482E-2</v>
      </c>
    </row>
    <row r="119" spans="1:31" ht="18" x14ac:dyDescent="0.35">
      <c r="A119" s="3">
        <v>42216</v>
      </c>
      <c r="B119" s="19">
        <v>3.5963570175438595</v>
      </c>
      <c r="C119" s="19">
        <v>10.598466510025061</v>
      </c>
      <c r="D119" s="19">
        <v>10.135454135338346</v>
      </c>
      <c r="E119" s="19">
        <v>9.7200142543859638</v>
      </c>
      <c r="I119" s="3">
        <v>42216</v>
      </c>
      <c r="J119" s="1">
        <f>+(J118*(B119/B118))*(1-Fondo0!$H$5)</f>
        <v>97.512515084859402</v>
      </c>
      <c r="K119" s="1">
        <f>+(K118*(C119/C118))*(1-Fondo0!$I$4)</f>
        <v>335.34790951530982</v>
      </c>
      <c r="L119" s="1">
        <f>(L118*(D119/D118))*(1-Fondo0!$J$5)</f>
        <v>86.97882546591876</v>
      </c>
      <c r="M119" s="1">
        <f>+(M118*(E119/E118))*(1-Fondo0!$K$5)</f>
        <v>310.54190213340291</v>
      </c>
      <c r="P119" s="48">
        <v>44074</v>
      </c>
      <c r="Q119" s="45">
        <f t="shared" si="27"/>
        <v>113.86426510004534</v>
      </c>
      <c r="R119" s="45">
        <f t="shared" si="28"/>
        <v>102.65623886447129</v>
      </c>
      <c r="S119" s="45">
        <f t="shared" si="29"/>
        <v>94.795452564061549</v>
      </c>
      <c r="T119" s="45">
        <f t="shared" si="30"/>
        <v>111.09111393535954</v>
      </c>
      <c r="U119" s="49">
        <v>221.9529372800192</v>
      </c>
      <c r="Y119" s="41">
        <v>44074</v>
      </c>
      <c r="Z119" s="43">
        <f t="shared" si="31"/>
        <v>0.13864265100045348</v>
      </c>
      <c r="AA119" s="43">
        <f t="shared" si="32"/>
        <v>2.6562388644712831E-2</v>
      </c>
      <c r="AB119" s="43">
        <f t="shared" si="33"/>
        <v>-5.2045474359384558E-2</v>
      </c>
      <c r="AC119" s="43">
        <f t="shared" si="34"/>
        <v>0.11091113935359553</v>
      </c>
      <c r="AD119" s="43">
        <f t="shared" si="35"/>
        <v>1.2195293728001921</v>
      </c>
      <c r="AE119" s="56">
        <f t="shared" si="36"/>
        <v>5.6017676159844321E-2</v>
      </c>
    </row>
    <row r="120" spans="1:31" ht="18" x14ac:dyDescent="0.35">
      <c r="A120" s="3">
        <v>42247</v>
      </c>
      <c r="B120" s="19">
        <v>3.3204121717639787</v>
      </c>
      <c r="C120" s="19">
        <v>9.7404663577386472</v>
      </c>
      <c r="D120" s="19">
        <v>9.3795049428483157</v>
      </c>
      <c r="E120" s="19">
        <v>8.9714338585109665</v>
      </c>
      <c r="I120" s="3">
        <v>42247</v>
      </c>
      <c r="J120" s="1">
        <f>+(J119*(B120/B119))*(1-Fondo0!$H$5)</f>
        <v>89.936696429566283</v>
      </c>
      <c r="K120" s="1">
        <f>+(K119*(C120/C119))*(1-Fondo0!$I$4)</f>
        <v>307.99944863855012</v>
      </c>
      <c r="L120" s="1">
        <f>(L119*(D120/D119))*(1-Fondo0!$J$5)</f>
        <v>80.407695772183445</v>
      </c>
      <c r="M120" s="1">
        <f>+(M119*(E120/E119))*(1-Fondo0!$K$5)</f>
        <v>286.46330402443562</v>
      </c>
      <c r="P120" s="48">
        <v>44104</v>
      </c>
      <c r="Q120" s="45">
        <f t="shared" si="27"/>
        <v>112.10003123245444</v>
      </c>
      <c r="R120" s="45">
        <f t="shared" si="28"/>
        <v>101.06890248976281</v>
      </c>
      <c r="S120" s="45">
        <f t="shared" si="29"/>
        <v>93.290228518450846</v>
      </c>
      <c r="T120" s="45">
        <f t="shared" si="30"/>
        <v>109.92512761537422</v>
      </c>
      <c r="U120" s="49">
        <v>215.26116747331079</v>
      </c>
      <c r="Y120" s="41">
        <v>44104</v>
      </c>
      <c r="Z120" s="43">
        <f t="shared" si="31"/>
        <v>0.12100031232454445</v>
      </c>
      <c r="AA120" s="43">
        <f t="shared" si="32"/>
        <v>1.068902489762813E-2</v>
      </c>
      <c r="AB120" s="43">
        <f t="shared" si="33"/>
        <v>-6.7097714815491538E-2</v>
      </c>
      <c r="AC120" s="43">
        <f t="shared" si="34"/>
        <v>9.9251276153742296E-2</v>
      </c>
      <c r="AD120" s="43">
        <f t="shared" si="35"/>
        <v>1.1526116747331079</v>
      </c>
      <c r="AE120" s="56">
        <f t="shared" si="36"/>
        <v>4.0960724640105833E-2</v>
      </c>
    </row>
    <row r="121" spans="1:31" ht="18" x14ac:dyDescent="0.35">
      <c r="A121" s="3">
        <v>42277</v>
      </c>
      <c r="B121" s="19">
        <v>3.2284902264970525</v>
      </c>
      <c r="C121" s="19">
        <v>9.4946444306546702</v>
      </c>
      <c r="D121" s="19">
        <v>9.1557706794911571</v>
      </c>
      <c r="E121" s="19">
        <v>8.6929905057399939</v>
      </c>
      <c r="I121" s="3">
        <v>42277</v>
      </c>
      <c r="J121" s="1">
        <f>+(J120*(B121/B120))*(1-Fondo0!$H$5)</f>
        <v>87.355807759264081</v>
      </c>
      <c r="K121" s="1">
        <f>+(K120*(C121/C120))*(1-Fondo0!$I$4)</f>
        <v>300.03126317731216</v>
      </c>
      <c r="L121" s="1">
        <f>(L120*(D121/D120))*(1-Fondo0!$J$5)</f>
        <v>78.407928632326659</v>
      </c>
      <c r="M121" s="1">
        <f>+(M120*(E121/E120))*(1-Fondo0!$K$5)</f>
        <v>277.41514847407046</v>
      </c>
      <c r="P121" s="48">
        <v>44134</v>
      </c>
      <c r="Q121" s="45">
        <f t="shared" si="27"/>
        <v>110.36635660910147</v>
      </c>
      <c r="R121" s="45">
        <f t="shared" si="28"/>
        <v>99.327035600468733</v>
      </c>
      <c r="S121" s="45">
        <f t="shared" si="29"/>
        <v>91.842655906676526</v>
      </c>
      <c r="T121" s="45">
        <f t="shared" si="30"/>
        <v>108.33460044037778</v>
      </c>
      <c r="U121" s="49">
        <v>210.72703758316891</v>
      </c>
      <c r="Y121" s="41">
        <v>44134</v>
      </c>
      <c r="Z121" s="43">
        <f t="shared" si="31"/>
        <v>0.10366356609101479</v>
      </c>
      <c r="AA121" s="43">
        <f t="shared" si="32"/>
        <v>-6.7296439953126175E-3</v>
      </c>
      <c r="AB121" s="43">
        <f t="shared" si="33"/>
        <v>-8.1573440933234709E-2</v>
      </c>
      <c r="AC121" s="43">
        <f t="shared" si="34"/>
        <v>8.3346004403777929E-2</v>
      </c>
      <c r="AD121" s="43">
        <f t="shared" si="35"/>
        <v>1.1072703758316891</v>
      </c>
      <c r="AE121" s="56">
        <f t="shared" si="36"/>
        <v>2.4676621391561349E-2</v>
      </c>
    </row>
    <row r="122" spans="1:31" ht="18" x14ac:dyDescent="0.35">
      <c r="A122" s="3">
        <v>42307</v>
      </c>
      <c r="B122" s="19">
        <v>3.3917370854882871</v>
      </c>
      <c r="C122" s="19">
        <v>9.9354924551262567</v>
      </c>
      <c r="D122" s="19">
        <v>9.5730562519014306</v>
      </c>
      <c r="E122" s="19">
        <v>9.1304877700030431</v>
      </c>
      <c r="I122" s="3">
        <v>42307</v>
      </c>
      <c r="J122" s="1">
        <f>+(J121*(B122/B121))*(1-Fondo0!$H$5)</f>
        <v>91.677310068142461</v>
      </c>
      <c r="K122" s="1">
        <f>+(K121*(C122/C121))*(1-Fondo0!$I$4)</f>
        <v>313.75800857307479</v>
      </c>
      <c r="L122" s="1">
        <f>(L121*(D122/D121))*(1-Fondo0!$J$5)</f>
        <v>81.896069591850875</v>
      </c>
      <c r="M122" s="1">
        <f>+(M121*(E122/E121))*(1-Fondo0!$K$5)</f>
        <v>291.21167088583115</v>
      </c>
      <c r="P122" s="48">
        <v>44165</v>
      </c>
      <c r="Q122" s="45">
        <f t="shared" si="27"/>
        <v>120.45086557595893</v>
      </c>
      <c r="R122" s="45">
        <f t="shared" si="28"/>
        <v>107.90228264398988</v>
      </c>
      <c r="S122" s="45">
        <f t="shared" si="29"/>
        <v>99.553796371857814</v>
      </c>
      <c r="T122" s="45">
        <f t="shared" si="30"/>
        <v>117.37989643634047</v>
      </c>
      <c r="U122" s="49">
        <v>229.5734085085235</v>
      </c>
      <c r="Y122" s="41">
        <v>44165</v>
      </c>
      <c r="Z122" s="43">
        <f t="shared" si="31"/>
        <v>0.20450865575958921</v>
      </c>
      <c r="AA122" s="43">
        <f t="shared" si="32"/>
        <v>7.9022826439898886E-2</v>
      </c>
      <c r="AB122" s="43">
        <f t="shared" si="33"/>
        <v>-4.4620362814218328E-3</v>
      </c>
      <c r="AC122" s="43">
        <f t="shared" si="34"/>
        <v>0.17379896436340481</v>
      </c>
      <c r="AD122" s="43">
        <f t="shared" si="35"/>
        <v>1.2957340850852348</v>
      </c>
      <c r="AE122" s="56">
        <f t="shared" si="36"/>
        <v>0.11321710257036777</v>
      </c>
    </row>
    <row r="123" spans="1:31" ht="18" x14ac:dyDescent="0.35">
      <c r="A123" s="3">
        <v>42338</v>
      </c>
      <c r="B123" s="19">
        <v>3.4127147808056875</v>
      </c>
      <c r="C123" s="19">
        <v>9.9330585604265416</v>
      </c>
      <c r="D123" s="19">
        <v>9.5602803613744083</v>
      </c>
      <c r="E123" s="19">
        <v>9.1790442239336496</v>
      </c>
      <c r="I123" s="3">
        <v>42338</v>
      </c>
      <c r="J123" s="1">
        <f>+(J122*(B123/B122))*(1-Fondo0!$H$5)</f>
        <v>92.148241021447873</v>
      </c>
      <c r="K123" s="1">
        <f>+(K122*(C123/C122))*(1-Fondo0!$I$4)</f>
        <v>313.47725461909806</v>
      </c>
      <c r="L123" s="1">
        <f>(L122*(D123/D122))*(1-Fondo0!$J$5)</f>
        <v>81.701579196351886</v>
      </c>
      <c r="M123" s="1">
        <f>+(M122*(E123/E122))*(1-Fondo0!$K$5)</f>
        <v>292.59445360342806</v>
      </c>
      <c r="P123" s="48">
        <v>44196</v>
      </c>
      <c r="Q123" s="45">
        <f t="shared" si="27"/>
        <v>125.98935560642117</v>
      </c>
      <c r="R123" s="45">
        <f t="shared" si="28"/>
        <v>112.29680234891643</v>
      </c>
      <c r="S123" s="45">
        <f t="shared" si="29"/>
        <v>103.16643318681136</v>
      </c>
      <c r="T123" s="45">
        <f t="shared" si="30"/>
        <v>122.33759032343342</v>
      </c>
      <c r="U123" s="49">
        <v>236.41699191922902</v>
      </c>
      <c r="Y123" s="41">
        <v>44196</v>
      </c>
      <c r="Z123" s="43">
        <f t="shared" si="31"/>
        <v>0.25989355606421172</v>
      </c>
      <c r="AA123" s="43">
        <f t="shared" si="32"/>
        <v>0.12296802348916436</v>
      </c>
      <c r="AB123" s="43">
        <f t="shared" si="33"/>
        <v>3.1664331868113571E-2</v>
      </c>
      <c r="AC123" s="43">
        <f t="shared" si="34"/>
        <v>0.22337590323433409</v>
      </c>
      <c r="AD123" s="43">
        <f t="shared" si="35"/>
        <v>1.3641699191922902</v>
      </c>
      <c r="AE123" s="56">
        <f t="shared" si="36"/>
        <v>0.15947545366395594</v>
      </c>
    </row>
    <row r="124" spans="1:31" ht="18" x14ac:dyDescent="0.35">
      <c r="A124" s="3">
        <v>42369</v>
      </c>
      <c r="B124" s="19">
        <v>3.3280584822736596</v>
      </c>
      <c r="C124" s="19">
        <v>9.6584055669498987</v>
      </c>
      <c r="D124" s="19">
        <v>9.2528643129211847</v>
      </c>
      <c r="E124" s="19">
        <v>8.9190592440668031</v>
      </c>
      <c r="I124" s="3">
        <v>42369</v>
      </c>
      <c r="J124" s="1">
        <f>+(J123*(B124/B123))*(1-Fondo0!$H$5)</f>
        <v>89.768791705639885</v>
      </c>
      <c r="K124" s="1">
        <f>+(K123*(C124/C123))*(1-Fondo0!$I$4)</f>
        <v>304.61135851751254</v>
      </c>
      <c r="L124" s="1">
        <f>(L123*(D124/D123))*(1-Fondo0!$J$5)</f>
        <v>78.992051004987829</v>
      </c>
      <c r="M124" s="1">
        <f>+(M123*(E124/E123))*(1-Fondo0!$K$5)</f>
        <v>284.14597327277795</v>
      </c>
      <c r="P124" s="48">
        <v>44225</v>
      </c>
      <c r="Q124" s="45">
        <f t="shared" si="27"/>
        <v>130.20780797089068</v>
      </c>
      <c r="R124" s="45">
        <f t="shared" si="28"/>
        <v>114.91359971593003</v>
      </c>
      <c r="S124" s="45">
        <f t="shared" si="29"/>
        <v>106.28960225773308</v>
      </c>
      <c r="T124" s="45">
        <f t="shared" si="30"/>
        <v>125.43747363657974</v>
      </c>
      <c r="U124" s="49">
        <v>234.13762332072491</v>
      </c>
      <c r="Y124" s="41">
        <v>44225</v>
      </c>
      <c r="Z124" s="43">
        <f t="shared" si="31"/>
        <v>0.30207807970890688</v>
      </c>
      <c r="AA124" s="43">
        <f t="shared" si="32"/>
        <v>0.14913599715930026</v>
      </c>
      <c r="AB124" s="43">
        <f t="shared" si="33"/>
        <v>6.2896022577330735E-2</v>
      </c>
      <c r="AC124" s="43">
        <f t="shared" si="34"/>
        <v>0.25437473636579733</v>
      </c>
      <c r="AD124" s="43">
        <f t="shared" si="35"/>
        <v>1.341376233207249</v>
      </c>
      <c r="AE124" s="56">
        <f t="shared" si="36"/>
        <v>0.1921212089528338</v>
      </c>
    </row>
    <row r="125" spans="1:31" ht="18" x14ac:dyDescent="0.35">
      <c r="A125" s="3">
        <v>42398</v>
      </c>
      <c r="B125" s="19">
        <v>3.1487991933160471</v>
      </c>
      <c r="C125" s="19">
        <v>9.138441861135119</v>
      </c>
      <c r="D125" s="19">
        <v>8.7163244886199944</v>
      </c>
      <c r="E125" s="19">
        <v>8.4392946125036019</v>
      </c>
      <c r="I125" s="3">
        <v>42398</v>
      </c>
      <c r="J125" s="1">
        <f>+(J124*(B125/B124))*(1-Fondo0!$H$5)</f>
        <v>84.845100784828773</v>
      </c>
      <c r="K125" s="1">
        <f>+(K124*(C125/C124))*(1-Fondo0!$I$4)</f>
        <v>288.02515934922013</v>
      </c>
      <c r="L125" s="1">
        <f>(L124*(D125/D124))*(1-Fondo0!$J$5)</f>
        <v>74.334078251225634</v>
      </c>
      <c r="M125" s="1">
        <f>+(M124*(E125/E124))*(1-Fondo0!$K$5)</f>
        <v>268.70913780550586</v>
      </c>
      <c r="P125" s="48">
        <v>44253</v>
      </c>
      <c r="Q125" s="45">
        <f t="shared" si="27"/>
        <v>135.46016088153669</v>
      </c>
      <c r="R125" s="45">
        <f t="shared" si="28"/>
        <v>119.95841254833917</v>
      </c>
      <c r="S125" s="45">
        <f t="shared" si="29"/>
        <v>109.88804599546026</v>
      </c>
      <c r="T125" s="45">
        <f t="shared" si="30"/>
        <v>131.33132661266495</v>
      </c>
      <c r="U125" s="49">
        <v>238.63493911448631</v>
      </c>
      <c r="Y125" s="41">
        <v>44253</v>
      </c>
      <c r="Z125" s="43">
        <f t="shared" si="31"/>
        <v>0.35460160881536695</v>
      </c>
      <c r="AA125" s="43">
        <f t="shared" si="32"/>
        <v>0.19958412548339166</v>
      </c>
      <c r="AB125" s="43">
        <f t="shared" si="33"/>
        <v>9.8880459954602706E-2</v>
      </c>
      <c r="AC125" s="43">
        <f t="shared" si="34"/>
        <v>0.31331326612664956</v>
      </c>
      <c r="AD125" s="43">
        <f t="shared" si="35"/>
        <v>1.3863493911448632</v>
      </c>
      <c r="AE125" s="56">
        <f t="shared" si="36"/>
        <v>0.24159486509500272</v>
      </c>
    </row>
    <row r="126" spans="1:31" ht="18" x14ac:dyDescent="0.35">
      <c r="A126" s="3">
        <v>42429</v>
      </c>
      <c r="B126" s="19">
        <v>3.1614888573858804</v>
      </c>
      <c r="C126" s="19">
        <v>9.113822738871562</v>
      </c>
      <c r="D126" s="19">
        <v>8.7088901616104337</v>
      </c>
      <c r="E126" s="19">
        <v>8.4027444853983546</v>
      </c>
      <c r="I126" s="3">
        <v>42429</v>
      </c>
      <c r="J126" s="1">
        <f>+(J125*(B126/B125))*(1-Fondo0!$H$5)</f>
        <v>85.098290144397097</v>
      </c>
      <c r="K126" s="1">
        <f>+(K125*(C126/C125))*(1-Fondo0!$I$4)</f>
        <v>287.06250254109057</v>
      </c>
      <c r="L126" s="1">
        <f>(L125*(D126/D125))*(1-Fondo0!$J$5)</f>
        <v>74.193311944455104</v>
      </c>
      <c r="M126" s="1">
        <f>+(M125*(E126/E125))*(1-Fondo0!$K$5)</f>
        <v>267.39376406332769</v>
      </c>
      <c r="P126" s="48">
        <v>44286</v>
      </c>
      <c r="Q126" s="45">
        <f t="shared" si="27"/>
        <v>129.23907138523748</v>
      </c>
      <c r="R126" s="45">
        <f t="shared" si="28"/>
        <v>115.16738668662629</v>
      </c>
      <c r="S126" s="45">
        <f t="shared" si="29"/>
        <v>105.69064963643588</v>
      </c>
      <c r="T126" s="45">
        <f t="shared" si="30"/>
        <v>126.88181234505208</v>
      </c>
      <c r="U126" s="49">
        <v>246.75498710637549</v>
      </c>
      <c r="Y126" s="41">
        <v>44286</v>
      </c>
      <c r="Z126" s="43">
        <f t="shared" si="31"/>
        <v>0.2923907138523747</v>
      </c>
      <c r="AA126" s="43">
        <f t="shared" si="32"/>
        <v>0.15167386686626294</v>
      </c>
      <c r="AB126" s="43">
        <f t="shared" si="33"/>
        <v>5.690649636435885E-2</v>
      </c>
      <c r="AC126" s="43">
        <f t="shared" si="34"/>
        <v>0.26881812345052092</v>
      </c>
      <c r="AD126" s="43">
        <f t="shared" si="35"/>
        <v>1.4675498710637549</v>
      </c>
      <c r="AE126" s="56">
        <f t="shared" si="36"/>
        <v>0.19244730013337935</v>
      </c>
    </row>
    <row r="127" spans="1:31" ht="18" x14ac:dyDescent="0.35">
      <c r="A127" s="3">
        <v>42460</v>
      </c>
      <c r="B127" s="19">
        <v>3.3960877103365386</v>
      </c>
      <c r="C127" s="19">
        <v>9.802041286057694</v>
      </c>
      <c r="D127" s="19">
        <v>9.4312359074519225</v>
      </c>
      <c r="E127" s="19">
        <v>9.0312599459134617</v>
      </c>
      <c r="I127" s="3">
        <v>42460</v>
      </c>
      <c r="J127" s="1">
        <f>+(J126*(B127/B126))*(1-Fondo0!$H$5)</f>
        <v>91.317802268760843</v>
      </c>
      <c r="K127" s="1">
        <f>+(K126*(C127/C126))*(1-Fondo0!$I$4)</f>
        <v>308.53897569977829</v>
      </c>
      <c r="L127" s="1">
        <f>(L126*(D127/D126))*(1-Fondo0!$J$5)</f>
        <v>80.263469224519028</v>
      </c>
      <c r="M127" s="1">
        <f>+(M126*(E127/E126))*(1-Fondo0!$K$5)</f>
        <v>287.23164801268871</v>
      </c>
      <c r="P127" s="48">
        <v>44316</v>
      </c>
      <c r="Q127" s="45">
        <f t="shared" si="27"/>
        <v>125.96567102000084</v>
      </c>
      <c r="R127" s="45">
        <f t="shared" si="28"/>
        <v>112.58560728008493</v>
      </c>
      <c r="S127" s="45">
        <f t="shared" si="29"/>
        <v>102.42486994925254</v>
      </c>
      <c r="T127" s="45">
        <f t="shared" si="30"/>
        <v>123.79561906370395</v>
      </c>
      <c r="U127" s="49">
        <v>257.56092961140473</v>
      </c>
      <c r="Y127" s="41">
        <v>44316</v>
      </c>
      <c r="Z127" s="43">
        <f t="shared" si="31"/>
        <v>0.25965671020000847</v>
      </c>
      <c r="AA127" s="43">
        <f t="shared" si="32"/>
        <v>0.12585607280084932</v>
      </c>
      <c r="AB127" s="43">
        <f t="shared" si="33"/>
        <v>2.4248699492525283E-2</v>
      </c>
      <c r="AC127" s="43">
        <f t="shared" si="34"/>
        <v>0.23795619063703954</v>
      </c>
      <c r="AD127" s="43">
        <f t="shared" si="35"/>
        <v>1.5756092961140471</v>
      </c>
      <c r="AE127" s="56">
        <f t="shared" si="36"/>
        <v>0.16192941828260565</v>
      </c>
    </row>
    <row r="128" spans="1:31" ht="18" x14ac:dyDescent="0.35">
      <c r="A128" s="3">
        <v>42489</v>
      </c>
      <c r="B128" s="19">
        <v>3.5391305742211365</v>
      </c>
      <c r="C128" s="19">
        <v>10.231384147831399</v>
      </c>
      <c r="D128" s="19">
        <v>9.8074334453268168</v>
      </c>
      <c r="E128" s="19">
        <v>9.4734750763591933</v>
      </c>
      <c r="I128" s="3">
        <v>42489</v>
      </c>
      <c r="J128" s="1">
        <f>+(J127*(B128/B127))*(1-Fondo0!$H$5)</f>
        <v>95.064969406908958</v>
      </c>
      <c r="K128" s="1">
        <f>+(K127*(C128/C127))*(1-Fondo0!$I$4)</f>
        <v>321.84407159556355</v>
      </c>
      <c r="L128" s="1">
        <f>(L127*(D128/D127))*(1-Fondo0!$J$5)</f>
        <v>83.378113164042674</v>
      </c>
      <c r="M128" s="1">
        <f>+(M127*(E128/E127))*(1-Fondo0!$K$5)</f>
        <v>301.12519498830369</v>
      </c>
      <c r="P128" s="48">
        <v>44347</v>
      </c>
      <c r="Q128" s="45">
        <f t="shared" si="27"/>
        <v>127.61263881603671</v>
      </c>
      <c r="R128" s="45">
        <f t="shared" si="28"/>
        <v>118.24987861444721</v>
      </c>
      <c r="S128" s="45">
        <f t="shared" si="29"/>
        <v>106.20775933453159</v>
      </c>
      <c r="T128" s="45">
        <f t="shared" si="30"/>
        <v>128.96793693789547</v>
      </c>
      <c r="U128" s="49">
        <v>259.01881958877573</v>
      </c>
      <c r="Y128" s="41">
        <v>44347</v>
      </c>
      <c r="Z128" s="43">
        <f t="shared" si="31"/>
        <v>0.27612638816036705</v>
      </c>
      <c r="AA128" s="43">
        <f t="shared" si="32"/>
        <v>0.18249878614447201</v>
      </c>
      <c r="AB128" s="43">
        <f t="shared" si="33"/>
        <v>6.2077593345315929E-2</v>
      </c>
      <c r="AC128" s="43">
        <f t="shared" si="34"/>
        <v>0.28967936937895478</v>
      </c>
      <c r="AD128" s="43">
        <f t="shared" si="35"/>
        <v>1.5901881958877571</v>
      </c>
      <c r="AE128" s="56">
        <f t="shared" si="36"/>
        <v>0.20259553425727744</v>
      </c>
    </row>
    <row r="129" spans="1:31" ht="18" x14ac:dyDescent="0.35">
      <c r="A129" s="3">
        <v>42521</v>
      </c>
      <c r="B129" s="19">
        <v>3.5416619442797863</v>
      </c>
      <c r="C129" s="19">
        <v>10.210059513930053</v>
      </c>
      <c r="D129" s="19">
        <v>9.805944516893895</v>
      </c>
      <c r="E129" s="19">
        <v>9.3542761707172488</v>
      </c>
      <c r="I129" s="3">
        <v>42521</v>
      </c>
      <c r="J129" s="1">
        <f>+(J128*(B129/B128))*(1-Fondo0!$H$5)</f>
        <v>95.033867973687705</v>
      </c>
      <c r="K129" s="1">
        <f>+(K128*(C129/C128))*(1-Fondo0!$I$4)</f>
        <v>320.96450950489771</v>
      </c>
      <c r="L129" s="1">
        <f>(L128*(D129/D128))*(1-Fondo0!$J$5)</f>
        <v>83.278615990284266</v>
      </c>
      <c r="M129" s="1">
        <f>+(M128*(E129/E128))*(1-Fondo0!$K$5)</f>
        <v>297.16783143002039</v>
      </c>
      <c r="P129" s="48">
        <v>44377</v>
      </c>
      <c r="Q129" s="45">
        <f t="shared" si="27"/>
        <v>122.84490519917713</v>
      </c>
      <c r="R129" s="45">
        <f t="shared" si="28"/>
        <v>114.14106146681463</v>
      </c>
      <c r="S129" s="45">
        <f t="shared" si="29"/>
        <v>103.2139283566873</v>
      </c>
      <c r="T129" s="45">
        <f t="shared" si="30"/>
        <v>124.05223979597947</v>
      </c>
      <c r="U129" s="49">
        <v>264.09511261138908</v>
      </c>
      <c r="Y129" s="41">
        <v>44377</v>
      </c>
      <c r="Z129" s="43">
        <f t="shared" si="31"/>
        <v>0.22844905199177123</v>
      </c>
      <c r="AA129" s="43">
        <f t="shared" si="32"/>
        <v>0.14141061466814642</v>
      </c>
      <c r="AB129" s="43">
        <f t="shared" si="33"/>
        <v>3.2139283566873011E-2</v>
      </c>
      <c r="AC129" s="43">
        <f t="shared" si="34"/>
        <v>0.2405223979597948</v>
      </c>
      <c r="AD129" s="43">
        <f t="shared" si="35"/>
        <v>1.6409511261138907</v>
      </c>
      <c r="AE129" s="56">
        <f t="shared" si="36"/>
        <v>0.16063033704664637</v>
      </c>
    </row>
    <row r="130" spans="1:31" ht="18" x14ac:dyDescent="0.35">
      <c r="A130" s="3">
        <v>42551</v>
      </c>
      <c r="B130" s="19">
        <v>3.494747114216282</v>
      </c>
      <c r="C130" s="19">
        <v>10.107883171324422</v>
      </c>
      <c r="D130" s="19">
        <v>9.6178128493317132</v>
      </c>
      <c r="E130" s="19">
        <v>9.2572147934386386</v>
      </c>
      <c r="I130" s="3">
        <v>42551</v>
      </c>
      <c r="J130" s="1">
        <f>+(J129*(B130/B129))*(1-Fondo0!$H$5)</f>
        <v>93.677314049748901</v>
      </c>
      <c r="K130" s="1">
        <f>+(K129*(C130/C129))*(1-Fondo0!$I$4)</f>
        <v>317.54594409041204</v>
      </c>
      <c r="L130" s="1">
        <f>(L129*(D130/D129))*(1-Fondo0!$J$5)</f>
        <v>81.595792243015936</v>
      </c>
      <c r="M130" s="1">
        <f>+(M129*(E130/E129))*(1-Fondo0!$K$5)</f>
        <v>293.91772547858665</v>
      </c>
      <c r="P130" s="48">
        <v>44407</v>
      </c>
      <c r="Q130" s="45">
        <f t="shared" ref="Q130:Q161" si="37">+J191/J190*Q129</f>
        <v>116.48333859530898</v>
      </c>
      <c r="R130" s="45">
        <f t="shared" ref="R130:R161" si="38">+K191/K190*R129</f>
        <v>108.19116885854039</v>
      </c>
      <c r="S130" s="45">
        <f t="shared" ref="S130:S161" si="39">+L191/L190*S129</f>
        <v>98.380549292280108</v>
      </c>
      <c r="T130" s="45">
        <f t="shared" ref="T130:T161" si="40">+M191/M190*T129</f>
        <v>117.83913891893253</v>
      </c>
      <c r="U130" s="49">
        <v>269.84258182563639</v>
      </c>
      <c r="Y130" s="41">
        <v>44407</v>
      </c>
      <c r="Z130" s="43">
        <f t="shared" ref="Z130:Z161" si="41">+Q130/Q$33-1</f>
        <v>0.16483338595308972</v>
      </c>
      <c r="AA130" s="43">
        <f t="shared" ref="AA130:AA161" si="42">+R130/R$33-1</f>
        <v>8.1911688585403875E-2</v>
      </c>
      <c r="AB130" s="43">
        <f t="shared" ref="AB130:AB161" si="43">+S130/S$33-1</f>
        <v>-1.6194507077198939E-2</v>
      </c>
      <c r="AC130" s="43">
        <f t="shared" ref="AC130:AC161" si="44">+T130/T$33-1</f>
        <v>0.1783913891893254</v>
      </c>
      <c r="AD130" s="43">
        <f t="shared" ref="AD130:AD161" si="45">+U130/U$33-1</f>
        <v>1.6984258182563639</v>
      </c>
      <c r="AE130" s="56">
        <f t="shared" si="36"/>
        <v>0.10223548916265501</v>
      </c>
    </row>
    <row r="131" spans="1:31" ht="18" x14ac:dyDescent="0.35">
      <c r="A131" s="3">
        <v>42578</v>
      </c>
      <c r="B131" s="19">
        <v>3.65774193452381</v>
      </c>
      <c r="C131" s="19">
        <v>10.474779226190476</v>
      </c>
      <c r="D131" s="19">
        <v>9.9707605952380955</v>
      </c>
      <c r="E131" s="19">
        <v>9.580956160714285</v>
      </c>
      <c r="I131" s="3">
        <v>42578</v>
      </c>
      <c r="J131" s="1">
        <f>+(J130*(B131/B130))*(1-Fondo0!$H$5)</f>
        <v>97.944287328929477</v>
      </c>
      <c r="K131" s="1">
        <f>+(K130*(C131/C130))*(1-Fondo0!$I$4)</f>
        <v>328.85833332259472</v>
      </c>
      <c r="L131" s="1">
        <f>(L130*(D131/D130))*(1-Fondo0!$J$5)</f>
        <v>84.502022634222612</v>
      </c>
      <c r="M131" s="1">
        <f>+(M130*(E131/E130))*(1-Fondo0!$K$5)</f>
        <v>304.02417626208285</v>
      </c>
      <c r="P131" s="48">
        <v>44439</v>
      </c>
      <c r="Q131" s="45">
        <f t="shared" si="37"/>
        <v>115.61550334483309</v>
      </c>
      <c r="R131" s="45">
        <f t="shared" si="38"/>
        <v>108.82139216878403</v>
      </c>
      <c r="S131" s="45">
        <f t="shared" si="39"/>
        <v>97.864048217285898</v>
      </c>
      <c r="T131" s="45">
        <f t="shared" si="40"/>
        <v>118.20841721011884</v>
      </c>
      <c r="U131" s="49">
        <v>276.15886811774783</v>
      </c>
      <c r="Y131" s="41">
        <v>44439</v>
      </c>
      <c r="Z131" s="43">
        <f t="shared" si="41"/>
        <v>0.15615503344833082</v>
      </c>
      <c r="AA131" s="43">
        <f t="shared" si="42"/>
        <v>8.8213921687840369E-2</v>
      </c>
      <c r="AB131" s="43">
        <f t="shared" si="43"/>
        <v>-2.1359517827141072E-2</v>
      </c>
      <c r="AC131" s="43">
        <f t="shared" si="44"/>
        <v>0.18208417210118832</v>
      </c>
      <c r="AD131" s="43">
        <f t="shared" si="45"/>
        <v>1.7615886811774781</v>
      </c>
      <c r="AE131" s="56">
        <f t="shared" si="36"/>
        <v>0.10127340235255461</v>
      </c>
    </row>
    <row r="132" spans="1:31" ht="18" x14ac:dyDescent="0.35">
      <c r="A132" s="3">
        <v>42613</v>
      </c>
      <c r="B132" s="19">
        <v>3.708884653902798</v>
      </c>
      <c r="C132" s="19">
        <v>10.640120235640648</v>
      </c>
      <c r="D132" s="19">
        <v>10.128418674521354</v>
      </c>
      <c r="E132" s="19">
        <v>9.7073702209131074</v>
      </c>
      <c r="I132" s="3">
        <v>42613</v>
      </c>
      <c r="J132" s="1">
        <f>+(J131*(B132/B131))*(1-Fondo0!$H$5)</f>
        <v>99.210297128867438</v>
      </c>
      <c r="K132" s="1">
        <f>+(K131*(C132/C131))*(1-Fondo0!$I$4)</f>
        <v>333.83212396181062</v>
      </c>
      <c r="L132" s="1">
        <f>(L131*(D132/D131))*(1-Fondo0!$J$5)</f>
        <v>85.748757351556534</v>
      </c>
      <c r="M132" s="1">
        <f>+(M131*(E132/E131))*(1-Fondo0!$K$5)</f>
        <v>307.86101056164301</v>
      </c>
      <c r="P132" s="48">
        <v>44469</v>
      </c>
      <c r="Q132" s="45">
        <f t="shared" si="37"/>
        <v>116.19395870926429</v>
      </c>
      <c r="R132" s="45">
        <f t="shared" si="38"/>
        <v>109.61038994974874</v>
      </c>
      <c r="S132" s="45">
        <f t="shared" si="39"/>
        <v>98.571359290289706</v>
      </c>
      <c r="T132" s="45">
        <f t="shared" si="40"/>
        <v>120.04210009103161</v>
      </c>
      <c r="U132" s="49">
        <v>265.35586010959724</v>
      </c>
      <c r="Y132" s="41">
        <v>44469</v>
      </c>
      <c r="Z132" s="43">
        <f t="shared" si="41"/>
        <v>0.161939587092643</v>
      </c>
      <c r="AA132" s="43">
        <f t="shared" si="42"/>
        <v>9.6103899497487433E-2</v>
      </c>
      <c r="AB132" s="43">
        <f t="shared" si="43"/>
        <v>-1.4286407097102938E-2</v>
      </c>
      <c r="AC132" s="43">
        <f t="shared" si="44"/>
        <v>0.20042100091031623</v>
      </c>
      <c r="AD132" s="43">
        <f t="shared" si="45"/>
        <v>1.6535586010959724</v>
      </c>
      <c r="AE132" s="56">
        <f t="shared" si="36"/>
        <v>0.11104452010083593</v>
      </c>
    </row>
    <row r="133" spans="1:31" ht="18" x14ac:dyDescent="0.35">
      <c r="A133" s="3">
        <v>42643</v>
      </c>
      <c r="B133" s="19">
        <v>3.7103858360270348</v>
      </c>
      <c r="C133" s="19">
        <v>10.611504584190419</v>
      </c>
      <c r="D133" s="19">
        <v>10.132287481633853</v>
      </c>
      <c r="E133" s="19">
        <v>9.7307066118131065</v>
      </c>
      <c r="I133" s="3">
        <v>42643</v>
      </c>
      <c r="J133" s="1">
        <f>+(J132*(B133/B132))*(1-Fondo0!$H$5)</f>
        <v>99.147066904168014</v>
      </c>
      <c r="K133" s="1">
        <f>+(K132*(C133/C132))*(1-Fondo0!$I$4)</f>
        <v>332.71790502785342</v>
      </c>
      <c r="L133" s="1">
        <f>(L132*(D133/D132))*(1-Fondo0!$J$5)</f>
        <v>85.692155529399798</v>
      </c>
      <c r="M133" s="1">
        <f>+(M132*(E133/E132))*(1-Fondo0!$K$5)</f>
        <v>308.42623044065334</v>
      </c>
      <c r="P133" s="48">
        <v>44498</v>
      </c>
      <c r="Q133" s="45">
        <f t="shared" si="37"/>
        <v>124.78836245704377</v>
      </c>
      <c r="R133" s="45">
        <f t="shared" si="38"/>
        <v>118.93314974867707</v>
      </c>
      <c r="S133" s="45">
        <f t="shared" si="39"/>
        <v>107.75489493779716</v>
      </c>
      <c r="T133" s="45">
        <f t="shared" si="40"/>
        <v>130.95234291325815</v>
      </c>
      <c r="U133" s="49">
        <v>280.24584588448084</v>
      </c>
      <c r="Y133" s="41">
        <v>44498</v>
      </c>
      <c r="Z133" s="43">
        <f t="shared" si="41"/>
        <v>0.24788362457043767</v>
      </c>
      <c r="AA133" s="43">
        <f t="shared" si="42"/>
        <v>0.18933149748677058</v>
      </c>
      <c r="AB133" s="43">
        <f t="shared" si="43"/>
        <v>7.7548949377971521E-2</v>
      </c>
      <c r="AC133" s="43">
        <f t="shared" si="44"/>
        <v>0.30952342913258146</v>
      </c>
      <c r="AD133" s="43">
        <f t="shared" si="45"/>
        <v>1.8024584588448085</v>
      </c>
      <c r="AE133" s="56">
        <f t="shared" si="36"/>
        <v>0.20607187514194031</v>
      </c>
    </row>
    <row r="134" spans="1:31" ht="18" x14ac:dyDescent="0.35">
      <c r="A134" s="3">
        <v>42674</v>
      </c>
      <c r="B134" s="19">
        <v>3.7276900445765224</v>
      </c>
      <c r="C134" s="19">
        <v>10.682165705794947</v>
      </c>
      <c r="D134" s="19">
        <v>10.209292808320951</v>
      </c>
      <c r="E134" s="19">
        <v>9.7754982169390772</v>
      </c>
      <c r="I134" s="3">
        <v>42674</v>
      </c>
      <c r="J134" s="1">
        <f>+(J133*(B134/B133))*(1-Fondo0!$H$5)</f>
        <v>99.50570141912452</v>
      </c>
      <c r="K134" s="1">
        <f>+(K133*(C134/C133))*(1-Fondo0!$I$4)</f>
        <v>334.71573899309027</v>
      </c>
      <c r="L134" s="1">
        <f>(L133*(D134/D133))*(1-Fondo0!$J$5)</f>
        <v>86.253474361703368</v>
      </c>
      <c r="M134" s="1">
        <f>+(M133*(E134/E133))*(1-Fondo0!$K$5)</f>
        <v>309.67037385559422</v>
      </c>
      <c r="P134" s="48">
        <v>44530</v>
      </c>
      <c r="Q134" s="45">
        <f t="shared" si="37"/>
        <v>123.6226472052069</v>
      </c>
      <c r="R134" s="45">
        <f t="shared" si="38"/>
        <v>118.88856973293855</v>
      </c>
      <c r="S134" s="45">
        <f t="shared" si="39"/>
        <v>106.61706442459909</v>
      </c>
      <c r="T134" s="45">
        <f t="shared" si="40"/>
        <v>130.05186366860445</v>
      </c>
      <c r="U134" s="49">
        <v>278.59628544197534</v>
      </c>
      <c r="Y134" s="41">
        <v>44530</v>
      </c>
      <c r="Z134" s="43">
        <f t="shared" si="41"/>
        <v>0.23622647205206904</v>
      </c>
      <c r="AA134" s="43">
        <f t="shared" si="42"/>
        <v>0.18888569732938554</v>
      </c>
      <c r="AB134" s="43">
        <f t="shared" si="43"/>
        <v>6.6170644245990839E-2</v>
      </c>
      <c r="AC134" s="43">
        <f t="shared" si="44"/>
        <v>0.30051863668604462</v>
      </c>
      <c r="AD134" s="43">
        <f t="shared" si="45"/>
        <v>1.7859628544197532</v>
      </c>
      <c r="AE134" s="56">
        <f t="shared" si="36"/>
        <v>0.19795036257837251</v>
      </c>
    </row>
    <row r="135" spans="1:31" ht="18" x14ac:dyDescent="0.35">
      <c r="A135" s="3">
        <v>42704</v>
      </c>
      <c r="B135" s="19">
        <v>3.6730800761793145</v>
      </c>
      <c r="C135" s="19">
        <v>10.554197568121888</v>
      </c>
      <c r="D135" s="19">
        <v>10.080401611485497</v>
      </c>
      <c r="E135" s="19">
        <v>9.7318485203633163</v>
      </c>
      <c r="I135" s="3">
        <v>42704</v>
      </c>
      <c r="J135" s="1">
        <f>+(J134*(B135/B134))*(1-Fondo0!$H$5)</f>
        <v>97.945828039083509</v>
      </c>
      <c r="K135" s="1">
        <f>+(K134*(C135/C134))*(1-Fondo0!$I$4)</f>
        <v>330.49101739292394</v>
      </c>
      <c r="L135" s="1">
        <f>(L134*(D135/D134))*(1-Fondo0!$J$5)</f>
        <v>85.07582069538573</v>
      </c>
      <c r="M135" s="1">
        <f>+(M134*(E135/E134))*(1-Fondo0!$K$5)</f>
        <v>308.11293288271077</v>
      </c>
      <c r="P135" s="48">
        <v>44561</v>
      </c>
      <c r="Q135" s="45">
        <f t="shared" si="37"/>
        <v>125.88248497748248</v>
      </c>
      <c r="R135" s="45">
        <f t="shared" si="38"/>
        <v>120.471495985007</v>
      </c>
      <c r="S135" s="45">
        <f t="shared" si="39"/>
        <v>108.21279606996607</v>
      </c>
      <c r="T135" s="45">
        <f t="shared" si="40"/>
        <v>132.7513539784774</v>
      </c>
      <c r="U135" s="49">
        <v>288.70395881479504</v>
      </c>
      <c r="Y135" s="41">
        <v>44561</v>
      </c>
      <c r="Z135" s="43">
        <f t="shared" si="41"/>
        <v>0.25882484977482467</v>
      </c>
      <c r="AA135" s="43">
        <f t="shared" si="42"/>
        <v>0.20471495985006993</v>
      </c>
      <c r="AB135" s="43">
        <f t="shared" si="43"/>
        <v>8.2127960699660774E-2</v>
      </c>
      <c r="AC135" s="43">
        <f t="shared" si="44"/>
        <v>0.32751353978477393</v>
      </c>
      <c r="AD135" s="43">
        <f t="shared" si="45"/>
        <v>1.8870395881479505</v>
      </c>
      <c r="AE135" s="56">
        <f t="shared" si="36"/>
        <v>0.21829532752733233</v>
      </c>
    </row>
    <row r="136" spans="1:31" ht="18" x14ac:dyDescent="0.35">
      <c r="A136" s="3">
        <v>42734</v>
      </c>
      <c r="B136" s="19">
        <v>3.7799502678571431</v>
      </c>
      <c r="C136" s="19">
        <v>10.880012946428572</v>
      </c>
      <c r="D136" s="19">
        <v>10.334463720238096</v>
      </c>
      <c r="E136" s="19">
        <v>9.9726822321428568</v>
      </c>
      <c r="I136" s="3">
        <v>42734</v>
      </c>
      <c r="J136" s="1">
        <f>+(J135*(B136/B135))*(1-Fondo0!$H$5)</f>
        <v>100.69061785678335</v>
      </c>
      <c r="K136" s="1">
        <f>+(K135*(C136/C135))*(1-Fondo0!$I$4)</f>
        <v>340.47205289304281</v>
      </c>
      <c r="L136" s="1">
        <f>(L135*(D136/D135))*(1-Fondo0!$J$5)</f>
        <v>87.129180903716048</v>
      </c>
      <c r="M136" s="1">
        <f>+(M135*(E136/E135))*(1-Fondo0!$K$5)</f>
        <v>315.55887467318934</v>
      </c>
      <c r="P136" s="48">
        <v>44592</v>
      </c>
      <c r="Q136" s="45">
        <f t="shared" si="37"/>
        <v>133.17707457588858</v>
      </c>
      <c r="R136" s="45">
        <f t="shared" si="38"/>
        <v>126.18368066711456</v>
      </c>
      <c r="S136" s="45">
        <f t="shared" si="39"/>
        <v>113.96960318045844</v>
      </c>
      <c r="T136" s="45">
        <f t="shared" si="40"/>
        <v>140.05832994258486</v>
      </c>
      <c r="U136" s="49">
        <v>275.36864468828213</v>
      </c>
      <c r="Y136" s="41">
        <v>44592</v>
      </c>
      <c r="Z136" s="43">
        <f t="shared" si="41"/>
        <v>0.33177074575888588</v>
      </c>
      <c r="AA136" s="43">
        <f t="shared" si="42"/>
        <v>0.26183680667114562</v>
      </c>
      <c r="AB136" s="43">
        <f t="shared" si="43"/>
        <v>0.13969603180458434</v>
      </c>
      <c r="AC136" s="43">
        <f t="shared" si="44"/>
        <v>0.40058329942584869</v>
      </c>
      <c r="AD136" s="43">
        <f t="shared" si="45"/>
        <v>1.7536864468828215</v>
      </c>
      <c r="AE136" s="56">
        <f t="shared" si="36"/>
        <v>0.28347172091511613</v>
      </c>
    </row>
    <row r="137" spans="1:31" ht="18" x14ac:dyDescent="0.35">
      <c r="A137" s="3">
        <v>42766</v>
      </c>
      <c r="B137" s="19">
        <v>3.8243191968360208</v>
      </c>
      <c r="C137" s="19">
        <v>10.960651718892608</v>
      </c>
      <c r="D137" s="19">
        <v>10.39176327958625</v>
      </c>
      <c r="E137" s="19">
        <v>10.038534043200487</v>
      </c>
      <c r="I137" s="3">
        <v>42766</v>
      </c>
      <c r="J137" s="1">
        <f>+(J136*(B137/B136))*(1-Fondo0!$H$5)</f>
        <v>101.76640372977336</v>
      </c>
      <c r="K137" s="1">
        <f>+(K136*(C137/C136))*(1-Fondo0!$I$4)</f>
        <v>342.77256313987726</v>
      </c>
      <c r="L137" s="1">
        <f>(L136*(D137/D136))*(1-Fondo0!$J$5)</f>
        <v>87.521006922281231</v>
      </c>
      <c r="M137" s="1">
        <f>+(M136*(E137/E136))*(1-Fondo0!$K$5)</f>
        <v>317.462581766612</v>
      </c>
      <c r="P137" s="48">
        <v>44620</v>
      </c>
      <c r="Q137" s="45">
        <f t="shared" si="37"/>
        <v>138.24414501654783</v>
      </c>
      <c r="R137" s="45">
        <f t="shared" si="38"/>
        <v>130.15536064725455</v>
      </c>
      <c r="S137" s="45">
        <f t="shared" si="39"/>
        <v>117.38920067186277</v>
      </c>
      <c r="T137" s="45">
        <f t="shared" si="40"/>
        <v>142.88489384802733</v>
      </c>
      <c r="U137" s="49">
        <v>268.2352615309523</v>
      </c>
      <c r="Y137" s="41">
        <v>44620</v>
      </c>
      <c r="Z137" s="43">
        <f t="shared" si="41"/>
        <v>0.38244145016547826</v>
      </c>
      <c r="AA137" s="43">
        <f t="shared" si="42"/>
        <v>0.30155360647254548</v>
      </c>
      <c r="AB137" s="43">
        <f t="shared" si="43"/>
        <v>0.17389200671862759</v>
      </c>
      <c r="AC137" s="43">
        <f t="shared" si="44"/>
        <v>0.42884893848027339</v>
      </c>
      <c r="AD137" s="43">
        <f t="shared" si="45"/>
        <v>1.6823526153095232</v>
      </c>
      <c r="AE137" s="56">
        <f t="shared" si="36"/>
        <v>0.32168400045923118</v>
      </c>
    </row>
    <row r="138" spans="1:31" ht="18" x14ac:dyDescent="0.35">
      <c r="A138" s="3">
        <v>42794</v>
      </c>
      <c r="B138" s="19">
        <v>3.8998935948513638</v>
      </c>
      <c r="C138" s="19">
        <v>11.088712411890898</v>
      </c>
      <c r="D138" s="19">
        <v>10.490323322096231</v>
      </c>
      <c r="E138" s="19">
        <v>10.120950842782715</v>
      </c>
      <c r="I138" s="3">
        <v>42794</v>
      </c>
      <c r="J138" s="1">
        <f>+(J137*(B138/B137))*(1-Fondo0!$H$5)</f>
        <v>103.66936203162959</v>
      </c>
      <c r="K138" s="1">
        <f>+(K137*(C138/C137))*(1-Fondo0!$I$4)</f>
        <v>346.55200106883865</v>
      </c>
      <c r="L138" s="1">
        <f>(L137*(D138/D137))*(1-Fondo0!$J$5)</f>
        <v>88.259062163132299</v>
      </c>
      <c r="M138" s="1">
        <f>+(M137*(E138/E137))*(1-Fondo0!$K$5)</f>
        <v>319.88759090974793</v>
      </c>
      <c r="P138" s="48">
        <v>44651</v>
      </c>
      <c r="Q138" s="45">
        <f t="shared" si="37"/>
        <v>144.84697108772099</v>
      </c>
      <c r="R138" s="45">
        <f t="shared" si="38"/>
        <v>134.17837338792694</v>
      </c>
      <c r="S138" s="45">
        <f t="shared" si="39"/>
        <v>119.35894399776073</v>
      </c>
      <c r="T138" s="45">
        <f t="shared" si="40"/>
        <v>146.3479225056015</v>
      </c>
      <c r="U138" s="49">
        <v>274.79305138479839</v>
      </c>
      <c r="Y138" s="41">
        <v>44651</v>
      </c>
      <c r="Z138" s="43">
        <f t="shared" si="41"/>
        <v>0.44846971087720977</v>
      </c>
      <c r="AA138" s="43">
        <f t="shared" si="42"/>
        <v>0.3417837338792693</v>
      </c>
      <c r="AB138" s="43">
        <f t="shared" si="43"/>
        <v>0.19358943997760725</v>
      </c>
      <c r="AC138" s="43">
        <f t="shared" si="44"/>
        <v>0.46347922505601513</v>
      </c>
      <c r="AD138" s="43">
        <f t="shared" si="45"/>
        <v>1.7479305138479839</v>
      </c>
      <c r="AE138" s="56">
        <f t="shared" si="36"/>
        <v>0.36183052744752536</v>
      </c>
    </row>
    <row r="139" spans="1:31" ht="18" x14ac:dyDescent="0.35">
      <c r="A139" s="3">
        <v>42825</v>
      </c>
      <c r="B139" s="19">
        <v>3.9510851031086482</v>
      </c>
      <c r="C139" s="19">
        <v>11.28297943982764</v>
      </c>
      <c r="D139" s="19">
        <v>10.628002923976608</v>
      </c>
      <c r="E139" s="19">
        <v>10.28312056017236</v>
      </c>
      <c r="I139" s="3">
        <v>42825</v>
      </c>
      <c r="J139" s="1">
        <f>+(J138*(B139/B138))*(1-Fondo0!$H$5)</f>
        <v>104.92075965965935</v>
      </c>
      <c r="K139" s="1">
        <f>+(K138*(C139/C138))*(1-Fondo0!$I$4)</f>
        <v>352.39416149738634</v>
      </c>
      <c r="L139" s="1">
        <f>(L138*(D139/D138))*(1-Fondo0!$J$5)</f>
        <v>89.324269646416809</v>
      </c>
      <c r="M139" s="1">
        <f>+(M138*(E139/E138))*(1-Fondo0!$K$5)</f>
        <v>324.82903005732595</v>
      </c>
      <c r="P139" s="48">
        <v>44680</v>
      </c>
      <c r="Q139" s="45">
        <f t="shared" si="37"/>
        <v>136.867858709404</v>
      </c>
      <c r="R139" s="45">
        <f t="shared" si="38"/>
        <v>126.34063272354081</v>
      </c>
      <c r="S139" s="45">
        <f t="shared" si="39"/>
        <v>112.34725620521529</v>
      </c>
      <c r="T139" s="45">
        <f t="shared" si="40"/>
        <v>137.07040738247142</v>
      </c>
      <c r="U139" s="49">
        <v>253.40673563219318</v>
      </c>
      <c r="Y139" s="41">
        <v>44680</v>
      </c>
      <c r="Z139" s="43">
        <f t="shared" si="41"/>
        <v>0.36867858709404011</v>
      </c>
      <c r="AA139" s="43">
        <f t="shared" si="42"/>
        <v>0.26340632723540813</v>
      </c>
      <c r="AB139" s="43">
        <f t="shared" si="43"/>
        <v>0.12347256205215285</v>
      </c>
      <c r="AC139" s="43">
        <f t="shared" si="44"/>
        <v>0.37070407382471426</v>
      </c>
      <c r="AD139" s="43">
        <f t="shared" si="45"/>
        <v>1.5340673563219318</v>
      </c>
      <c r="AE139" s="56">
        <f t="shared" si="36"/>
        <v>0.28156538755157884</v>
      </c>
    </row>
    <row r="140" spans="1:31" ht="18" x14ac:dyDescent="0.35">
      <c r="A140" s="3">
        <v>42853</v>
      </c>
      <c r="B140" s="19">
        <v>3.986302064078866</v>
      </c>
      <c r="C140" s="19">
        <v>11.401067467652494</v>
      </c>
      <c r="D140" s="19">
        <v>10.763550400492916</v>
      </c>
      <c r="E140" s="19">
        <v>10.366431392483056</v>
      </c>
      <c r="I140" s="3">
        <v>42853</v>
      </c>
      <c r="J140" s="1">
        <f>+(J139*(B140/B139))*(1-Fondo0!$H$5)</f>
        <v>105.74567672978426</v>
      </c>
      <c r="K140" s="1">
        <f>+(K139*(C140/C139))*(1-Fondo0!$I$4)</f>
        <v>355.85087667704545</v>
      </c>
      <c r="L140" s="1">
        <f>(L139*(D140/D139))*(1-Fondo0!$J$5)</f>
        <v>90.36926115439384</v>
      </c>
      <c r="M140" s="1">
        <f>+(M139*(E140/E139))*(1-Fondo0!$K$5)</f>
        <v>327.27513869929095</v>
      </c>
      <c r="P140" s="48">
        <v>44712</v>
      </c>
      <c r="Q140" s="45">
        <f t="shared" si="37"/>
        <v>132.19365271293262</v>
      </c>
      <c r="R140" s="45">
        <f t="shared" si="38"/>
        <v>120.98767018244374</v>
      </c>
      <c r="S140" s="45">
        <f t="shared" si="39"/>
        <v>108.60157552130003</v>
      </c>
      <c r="T140" s="45">
        <f t="shared" si="40"/>
        <v>130.02098103593065</v>
      </c>
      <c r="U140" s="49">
        <v>254.24978446390352</v>
      </c>
      <c r="Y140" s="41">
        <v>44712</v>
      </c>
      <c r="Z140" s="43">
        <f t="shared" si="41"/>
        <v>0.32193652712932619</v>
      </c>
      <c r="AA140" s="43">
        <f t="shared" si="42"/>
        <v>0.20987670182443741</v>
      </c>
      <c r="AB140" s="43">
        <f t="shared" si="43"/>
        <v>8.6015755213000311E-2</v>
      </c>
      <c r="AC140" s="43">
        <f t="shared" si="44"/>
        <v>0.30020981035930649</v>
      </c>
      <c r="AD140" s="43">
        <f t="shared" si="45"/>
        <v>1.5424978446390352</v>
      </c>
      <c r="AE140" s="56">
        <f t="shared" si="36"/>
        <v>0.2295096986315176</v>
      </c>
    </row>
    <row r="141" spans="1:31" ht="18" x14ac:dyDescent="0.35">
      <c r="A141" s="3">
        <v>42886</v>
      </c>
      <c r="B141" s="19">
        <v>4.0724537591687042</v>
      </c>
      <c r="C141" s="19">
        <v>11.55267099633252</v>
      </c>
      <c r="D141" s="19">
        <v>10.920138080684598</v>
      </c>
      <c r="E141" s="19">
        <v>10.561850122249391</v>
      </c>
      <c r="I141" s="3">
        <v>42886</v>
      </c>
      <c r="J141" s="1">
        <f>+(J140*(B141/B140))*(1-Fondo0!$H$5)</f>
        <v>107.91851292357147</v>
      </c>
      <c r="K141" s="1">
        <f>+(K140*(C141/C140))*(1-Fondo0!$I$4)</f>
        <v>360.34835732675646</v>
      </c>
      <c r="L141" s="1">
        <f>(L140*(D141/D140))*(1-Fondo0!$J$5)</f>
        <v>91.588445264907605</v>
      </c>
      <c r="M141" s="1">
        <f>+(M140*(E141/E140))*(1-Fondo0!$K$5)</f>
        <v>333.25568610228504</v>
      </c>
      <c r="P141" s="48">
        <v>44742</v>
      </c>
      <c r="Q141" s="45">
        <f t="shared" si="37"/>
        <v>119.20255940469664</v>
      </c>
      <c r="R141" s="45">
        <f t="shared" si="38"/>
        <v>112.20899156865836</v>
      </c>
      <c r="S141" s="45">
        <f t="shared" si="39"/>
        <v>100.68576900811365</v>
      </c>
      <c r="T141" s="45">
        <f t="shared" si="40"/>
        <v>119.56639459988648</v>
      </c>
      <c r="U141" s="49">
        <v>236.68764685837786</v>
      </c>
      <c r="Y141" s="41">
        <v>44742</v>
      </c>
      <c r="Z141" s="43">
        <f t="shared" si="41"/>
        <v>0.1920255940469664</v>
      </c>
      <c r="AA141" s="43">
        <f t="shared" si="42"/>
        <v>0.12208991568658356</v>
      </c>
      <c r="AB141" s="43">
        <f t="shared" si="43"/>
        <v>6.8576900811365693E-3</v>
      </c>
      <c r="AC141" s="43">
        <f t="shared" si="44"/>
        <v>0.19566394599886472</v>
      </c>
      <c r="AD141" s="43">
        <f t="shared" si="45"/>
        <v>1.3668764685837784</v>
      </c>
      <c r="AE141" s="56">
        <f t="shared" si="36"/>
        <v>0.12915928645338781</v>
      </c>
    </row>
    <row r="142" spans="1:31" ht="18" x14ac:dyDescent="0.35">
      <c r="A142" s="3">
        <v>42914</v>
      </c>
      <c r="B142" s="19">
        <v>4.0959515207373274</v>
      </c>
      <c r="C142" s="19">
        <v>11.641581658986174</v>
      </c>
      <c r="D142" s="19">
        <v>11.034501812596007</v>
      </c>
      <c r="E142" s="19">
        <v>10.65098039938556</v>
      </c>
      <c r="I142" s="3">
        <v>42914</v>
      </c>
      <c r="J142" s="1">
        <f>+(J141*(B142/B141))*(1-Fondo0!$H$5)</f>
        <v>108.42813113810385</v>
      </c>
      <c r="K142" s="1">
        <f>+(K141*(C142/C141))*(1-Fondo0!$I$4)</f>
        <v>362.8856099765988</v>
      </c>
      <c r="L142" s="1">
        <f>(L141*(D142/D141))*(1-Fondo0!$J$5)</f>
        <v>92.451223167790971</v>
      </c>
      <c r="M142" s="1">
        <f>+(M141*(E142/E141))*(1-Fondo0!$K$5)</f>
        <v>335.87755520002247</v>
      </c>
      <c r="P142" s="48">
        <v>44769</v>
      </c>
      <c r="Q142" s="45">
        <f t="shared" si="37"/>
        <v>119.03527547977833</v>
      </c>
      <c r="R142" s="45">
        <f t="shared" si="38"/>
        <v>112.57506653323749</v>
      </c>
      <c r="S142" s="45">
        <f t="shared" si="39"/>
        <v>100.95814906865463</v>
      </c>
      <c r="T142" s="45">
        <f t="shared" si="40"/>
        <v>120.07475494133216</v>
      </c>
      <c r="U142" s="49">
        <v>249.48004464909189</v>
      </c>
      <c r="Y142" s="41">
        <v>44769</v>
      </c>
      <c r="Z142" s="43">
        <f t="shared" si="41"/>
        <v>0.19035275479778324</v>
      </c>
      <c r="AA142" s="43">
        <f t="shared" si="42"/>
        <v>0.125750665332375</v>
      </c>
      <c r="AB142" s="43">
        <f t="shared" si="43"/>
        <v>9.5814906865463456E-3</v>
      </c>
      <c r="AC142" s="43">
        <f t="shared" si="44"/>
        <v>0.20074754941332151</v>
      </c>
      <c r="AD142" s="43">
        <f t="shared" si="45"/>
        <v>1.494800446490919</v>
      </c>
      <c r="AE142" s="56">
        <f t="shared" si="36"/>
        <v>0.13160811505750653</v>
      </c>
    </row>
    <row r="143" spans="1:31" ht="18" x14ac:dyDescent="0.35">
      <c r="A143" s="3">
        <v>42947</v>
      </c>
      <c r="B143" s="19">
        <v>4.1658682294879705</v>
      </c>
      <c r="C143" s="19">
        <v>11.844709592843923</v>
      </c>
      <c r="D143" s="19">
        <v>11.2273896668723</v>
      </c>
      <c r="E143" s="19">
        <v>10.783801048735347</v>
      </c>
      <c r="I143" s="3">
        <v>42947</v>
      </c>
      <c r="J143" s="1">
        <f>+(J142*(B143/B142))*(1-Fondo0!$H$5)</f>
        <v>110.16409407647286</v>
      </c>
      <c r="K143" s="1">
        <f>+(K142*(C143/C142))*(1-Fondo0!$I$4)</f>
        <v>368.97742187347075</v>
      </c>
      <c r="L143" s="1">
        <f>(L142*(D143/D142))*(1-Fondo0!$J$5)</f>
        <v>93.969323669838815</v>
      </c>
      <c r="M143" s="1">
        <f>+(M142*(E143/E142))*(1-Fondo0!$K$5)</f>
        <v>339.87333642450653</v>
      </c>
      <c r="P143" s="48">
        <v>44804</v>
      </c>
      <c r="Q143" s="45">
        <f t="shared" si="37"/>
        <v>120.33797740778313</v>
      </c>
      <c r="R143" s="45">
        <f t="shared" si="38"/>
        <v>111.97473263730762</v>
      </c>
      <c r="S143" s="45">
        <f t="shared" si="39"/>
        <v>99.886702651761908</v>
      </c>
      <c r="T143" s="45">
        <f t="shared" si="40"/>
        <v>120.12918969296929</v>
      </c>
      <c r="U143" s="49">
        <v>245.39696801847415</v>
      </c>
      <c r="Y143" s="41">
        <v>44804</v>
      </c>
      <c r="Z143" s="43">
        <f t="shared" si="41"/>
        <v>0.20337977407783137</v>
      </c>
      <c r="AA143" s="43">
        <f t="shared" si="42"/>
        <v>0.11974732637307617</v>
      </c>
      <c r="AB143" s="43">
        <f t="shared" si="43"/>
        <v>-1.1329734823809501E-3</v>
      </c>
      <c r="AC143" s="43">
        <f t="shared" si="44"/>
        <v>0.20129189692969285</v>
      </c>
      <c r="AD143" s="43">
        <f t="shared" si="45"/>
        <v>1.4539696801847417</v>
      </c>
      <c r="AE143" s="56">
        <f t="shared" si="36"/>
        <v>0.13082150597455486</v>
      </c>
    </row>
    <row r="144" spans="1:31" ht="18" x14ac:dyDescent="0.35">
      <c r="A144" s="3">
        <v>42978</v>
      </c>
      <c r="B144" s="19">
        <v>4.1990601789019122</v>
      </c>
      <c r="C144" s="19">
        <v>11.910470974706971</v>
      </c>
      <c r="D144" s="19">
        <v>11.277986613201728</v>
      </c>
      <c r="E144" s="19">
        <v>10.867740222085134</v>
      </c>
      <c r="I144" s="3">
        <v>42978</v>
      </c>
      <c r="J144" s="1">
        <f>+(J143*(B144/B143))*(1-Fondo0!$H$5)</f>
        <v>110.92616834282661</v>
      </c>
      <c r="K144" s="1">
        <f>+(K143*(C144/C143))*(1-Fondo0!$I$4)</f>
        <v>370.78480375168863</v>
      </c>
      <c r="L144" s="1">
        <f>(L143*(D144/D143))*(1-Fondo0!$J$5)</f>
        <v>94.294476573703335</v>
      </c>
      <c r="M144" s="1">
        <f>+(M143*(E144/E143))*(1-Fondo0!$K$5)</f>
        <v>342.32475550615067</v>
      </c>
      <c r="P144" s="48">
        <v>44834</v>
      </c>
      <c r="Q144" s="45">
        <f t="shared" si="37"/>
        <v>115.92744223632012</v>
      </c>
      <c r="R144" s="45">
        <f t="shared" si="38"/>
        <v>108.65089891391881</v>
      </c>
      <c r="S144" s="45">
        <f t="shared" si="39"/>
        <v>96.75108883580954</v>
      </c>
      <c r="T144" s="45">
        <f t="shared" si="40"/>
        <v>116.3725788274722</v>
      </c>
      <c r="U144" s="49">
        <v>225.21383105962764</v>
      </c>
      <c r="Y144" s="41">
        <v>44834</v>
      </c>
      <c r="Z144" s="43">
        <f t="shared" si="41"/>
        <v>0.15927442236320122</v>
      </c>
      <c r="AA144" s="43">
        <f t="shared" si="42"/>
        <v>8.6508989139188142E-2</v>
      </c>
      <c r="AB144" s="43">
        <f t="shared" si="43"/>
        <v>-3.24891116419046E-2</v>
      </c>
      <c r="AC144" s="43">
        <f t="shared" si="44"/>
        <v>0.16372578827472206</v>
      </c>
      <c r="AD144" s="43">
        <f t="shared" si="45"/>
        <v>1.2521383105962762</v>
      </c>
      <c r="AE144" s="56">
        <f t="shared" si="36"/>
        <v>9.4255022033801705E-2</v>
      </c>
    </row>
    <row r="145" spans="1:31" ht="18" x14ac:dyDescent="0.35">
      <c r="A145" s="3">
        <v>43007</v>
      </c>
      <c r="B145" s="19">
        <v>4.335807988980716</v>
      </c>
      <c r="C145" s="19">
        <v>12.369961340679524</v>
      </c>
      <c r="D145" s="19">
        <v>11.701430180593816</v>
      </c>
      <c r="E145" s="19">
        <v>11.231884542393633</v>
      </c>
      <c r="I145" s="3">
        <v>43007</v>
      </c>
      <c r="J145" s="1">
        <f>+(J144*(B145/B144))*(1-Fondo0!$H$5)</f>
        <v>114.41931100710771</v>
      </c>
      <c r="K145" s="1">
        <f>+(K144*(C145/C144))*(1-Fondo0!$I$4)</f>
        <v>384.83888772797445</v>
      </c>
      <c r="L145" s="1">
        <f>(L144*(D145/D144))*(1-Fondo0!$J$5)</f>
        <v>97.732948037207606</v>
      </c>
      <c r="M145" s="1">
        <f>+(M144*(E145/E144))*(1-Fondo0!$K$5)</f>
        <v>353.59451414123032</v>
      </c>
      <c r="P145" s="48">
        <v>44865</v>
      </c>
      <c r="Q145" s="45">
        <f t="shared" si="37"/>
        <v>121.1981220070714</v>
      </c>
      <c r="R145" s="45">
        <f t="shared" si="38"/>
        <v>110.75013856149822</v>
      </c>
      <c r="S145" s="45">
        <f t="shared" si="39"/>
        <v>98.074695524785298</v>
      </c>
      <c r="T145" s="45">
        <f t="shared" si="40"/>
        <v>118.85945328766478</v>
      </c>
      <c r="U145" s="49">
        <v>239.28148161595021</v>
      </c>
      <c r="Y145" s="41">
        <v>44865</v>
      </c>
      <c r="Z145" s="43">
        <f t="shared" si="41"/>
        <v>0.21198122007071407</v>
      </c>
      <c r="AA145" s="43">
        <f t="shared" si="42"/>
        <v>0.10750138561498224</v>
      </c>
      <c r="AB145" s="43">
        <f t="shared" si="43"/>
        <v>-1.9253044752147064E-2</v>
      </c>
      <c r="AC145" s="43">
        <f t="shared" si="44"/>
        <v>0.18859453287664785</v>
      </c>
      <c r="AD145" s="43">
        <f t="shared" si="45"/>
        <v>1.3928148161595022</v>
      </c>
      <c r="AE145" s="56">
        <f t="shared" si="36"/>
        <v>0.12220602345254927</v>
      </c>
    </row>
    <row r="146" spans="1:31" ht="18" x14ac:dyDescent="0.35">
      <c r="A146" s="3">
        <v>43039</v>
      </c>
      <c r="B146" s="19">
        <v>4.5208929230769233</v>
      </c>
      <c r="C146" s="19">
        <v>12.943117661538462</v>
      </c>
      <c r="D146" s="19">
        <v>12.161044676923078</v>
      </c>
      <c r="E146" s="19">
        <v>11.660354707692308</v>
      </c>
      <c r="I146" s="3">
        <v>43039</v>
      </c>
      <c r="J146" s="1">
        <f>+(J145*(B146/B145))*(1-Fondo0!$H$5)</f>
        <v>119.17931421963824</v>
      </c>
      <c r="K146" s="1">
        <f>+(K145*(C146/C145))*(1-Fondo0!$I$4)</f>
        <v>402.40848033016789</v>
      </c>
      <c r="L146" s="1">
        <f>(L145*(D146/D145))*(1-Fondo0!$J$5)</f>
        <v>101.46594665225768</v>
      </c>
      <c r="M146" s="1">
        <f>+(M145*(E146/E145))*(1-Fondo0!$K$5)</f>
        <v>366.87530522015811</v>
      </c>
      <c r="P146" s="48">
        <v>44895</v>
      </c>
      <c r="Q146" s="45">
        <f t="shared" si="37"/>
        <v>127.79500606097552</v>
      </c>
      <c r="R146" s="45">
        <f t="shared" si="38"/>
        <v>116.58413645639128</v>
      </c>
      <c r="S146" s="45">
        <f t="shared" si="39"/>
        <v>103.42044581174417</v>
      </c>
      <c r="T146" s="45">
        <f t="shared" si="40"/>
        <v>125.52253510642254</v>
      </c>
      <c r="U146" s="49">
        <v>251.74568690737945</v>
      </c>
      <c r="Y146" s="41">
        <v>44895</v>
      </c>
      <c r="Z146" s="43">
        <f t="shared" si="41"/>
        <v>0.27795006060975513</v>
      </c>
      <c r="AA146" s="43">
        <f t="shared" si="42"/>
        <v>0.16584136456391274</v>
      </c>
      <c r="AB146" s="43">
        <f t="shared" si="43"/>
        <v>3.4204458117441661E-2</v>
      </c>
      <c r="AC146" s="43">
        <f t="shared" si="44"/>
        <v>0.25522535106422528</v>
      </c>
      <c r="AD146" s="43">
        <f t="shared" si="45"/>
        <v>1.5174568690737944</v>
      </c>
      <c r="AE146" s="56">
        <f t="shared" si="36"/>
        <v>0.1833053085888337</v>
      </c>
    </row>
    <row r="147" spans="1:31" ht="18" x14ac:dyDescent="0.35">
      <c r="A147" s="3">
        <v>43069</v>
      </c>
      <c r="B147" s="19">
        <v>4.5373383616692422</v>
      </c>
      <c r="C147" s="19">
        <v>12.923776785162289</v>
      </c>
      <c r="D147" s="19">
        <v>12.119402782071099</v>
      </c>
      <c r="E147" s="19">
        <v>11.633606707882537</v>
      </c>
      <c r="I147" s="3">
        <v>43069</v>
      </c>
      <c r="J147" s="1">
        <f>+(J146*(B147/B146))*(1-Fondo0!$H$5)</f>
        <v>119.48825046442032</v>
      </c>
      <c r="K147" s="1">
        <f>+(K146*(C147/C146))*(1-Fondo0!$I$4)</f>
        <v>401.54598743956234</v>
      </c>
      <c r="L147" s="1">
        <f>(L146*(D147/D146))*(1-Fondo0!$J$5)</f>
        <v>101.01317479900449</v>
      </c>
      <c r="M147" s="1">
        <f>+(M146*(E147/E146))*(1-Fondo0!$K$5)</f>
        <v>365.82630102824419</v>
      </c>
      <c r="P147" s="48">
        <v>44925</v>
      </c>
      <c r="Q147" s="45">
        <f t="shared" si="37"/>
        <v>124.93074948434874</v>
      </c>
      <c r="R147" s="45">
        <f t="shared" si="38"/>
        <v>114.57701924709234</v>
      </c>
      <c r="S147" s="45">
        <f t="shared" si="39"/>
        <v>101.76514604687681</v>
      </c>
      <c r="T147" s="45">
        <f t="shared" si="40"/>
        <v>123.645119840308</v>
      </c>
      <c r="U147" s="49">
        <v>239.70128725933023</v>
      </c>
      <c r="Y147" s="41">
        <v>44925</v>
      </c>
      <c r="Z147" s="43">
        <f t="shared" si="41"/>
        <v>0.24930749484348746</v>
      </c>
      <c r="AA147" s="43">
        <f t="shared" si="42"/>
        <v>0.14577019247092338</v>
      </c>
      <c r="AB147" s="43">
        <f t="shared" si="43"/>
        <v>1.7651460468768088E-2</v>
      </c>
      <c r="AC147" s="43">
        <f t="shared" si="44"/>
        <v>0.23645119840307993</v>
      </c>
      <c r="AD147" s="43">
        <f t="shared" si="45"/>
        <v>1.3970128725933022</v>
      </c>
      <c r="AE147" s="56">
        <f t="shared" si="36"/>
        <v>0.16229508654656472</v>
      </c>
    </row>
    <row r="148" spans="1:31" ht="18" x14ac:dyDescent="0.35">
      <c r="A148" s="3">
        <v>43098</v>
      </c>
      <c r="B148" s="19">
        <v>4.5369275192604004</v>
      </c>
      <c r="C148" s="19">
        <v>12.919662896764253</v>
      </c>
      <c r="D148" s="19">
        <v>12.138706070878273</v>
      </c>
      <c r="E148" s="19">
        <v>11.648150909090909</v>
      </c>
      <c r="I148" s="3">
        <v>43098</v>
      </c>
      <c r="J148" s="1">
        <f>+(J147*(B148/B147))*(1-Fondo0!$H$5)</f>
        <v>119.352975503498</v>
      </c>
      <c r="K148" s="1">
        <f>+(K147*(C148/C147))*(1-Fondo0!$I$4)</f>
        <v>401.15724576756918</v>
      </c>
      <c r="L148" s="1">
        <f>(L147*(D148/D147))*(1-Fondo0!$J$5)</f>
        <v>101.06867479974501</v>
      </c>
      <c r="M148" s="1">
        <f>+(M147*(E148/E147))*(1-Fondo0!$K$5)</f>
        <v>366.07609212266561</v>
      </c>
      <c r="P148" s="48">
        <v>44957</v>
      </c>
      <c r="Q148" s="45">
        <f t="shared" si="37"/>
        <v>129.43220620065745</v>
      </c>
      <c r="R148" s="45">
        <f t="shared" si="38"/>
        <v>116.53986033076924</v>
      </c>
      <c r="S148" s="45">
        <f t="shared" si="39"/>
        <v>104.49292210764033</v>
      </c>
      <c r="T148" s="45">
        <f t="shared" si="40"/>
        <v>127.71297560564324</v>
      </c>
      <c r="U148" s="49">
        <v>253.3571656685782</v>
      </c>
      <c r="Y148" s="41">
        <v>44957</v>
      </c>
      <c r="Z148" s="43">
        <f t="shared" si="41"/>
        <v>0.29432206200657451</v>
      </c>
      <c r="AA148" s="43">
        <f t="shared" si="42"/>
        <v>0.1653986033076924</v>
      </c>
      <c r="AB148" s="43">
        <f t="shared" si="43"/>
        <v>4.4929221076403181E-2</v>
      </c>
      <c r="AC148" s="43">
        <f t="shared" si="44"/>
        <v>0.27712975605643231</v>
      </c>
      <c r="AD148" s="43">
        <f t="shared" si="45"/>
        <v>1.533571656685782</v>
      </c>
      <c r="AE148" s="56">
        <f t="shared" si="36"/>
        <v>0.1954449106117756</v>
      </c>
    </row>
    <row r="149" spans="1:31" ht="18" x14ac:dyDescent="0.35">
      <c r="A149" s="3">
        <v>43131</v>
      </c>
      <c r="B149" s="19">
        <v>4.7584845197388868</v>
      </c>
      <c r="C149" s="19">
        <v>13.436754616101958</v>
      </c>
      <c r="D149" s="19">
        <v>12.655311439229095</v>
      </c>
      <c r="E149" s="19">
        <v>12.195881473422443</v>
      </c>
      <c r="I149" s="3">
        <v>43131</v>
      </c>
      <c r="J149" s="1">
        <f>+(J148*(B149/B148))*(1-Fondo0!$H$5)</f>
        <v>125.05107927917911</v>
      </c>
      <c r="K149" s="1">
        <f>+(K148*(C149/C148))*(1-Fondo0!$I$4)</f>
        <v>416.94182374845468</v>
      </c>
      <c r="L149" s="1">
        <f>(L148*(D149/D148))*(1-Fondo0!$J$5)</f>
        <v>105.26024761967369</v>
      </c>
      <c r="M149" s="1">
        <f>+(M148*(E149/E148))*(1-Fondo0!$K$5)</f>
        <v>383.07287679532163</v>
      </c>
      <c r="P149" s="48">
        <v>44985</v>
      </c>
      <c r="Q149" s="45">
        <f t="shared" si="37"/>
        <v>125.19613795872226</v>
      </c>
      <c r="R149" s="45">
        <f t="shared" si="38"/>
        <v>113.65213366785019</v>
      </c>
      <c r="S149" s="45">
        <f t="shared" si="39"/>
        <v>102.87555366710464</v>
      </c>
      <c r="T149" s="45">
        <f t="shared" si="40"/>
        <v>124.31195684403352</v>
      </c>
      <c r="U149" s="49">
        <v>246.91036186130935</v>
      </c>
      <c r="Y149" s="41">
        <v>44985</v>
      </c>
      <c r="Z149" s="43">
        <f t="shared" si="41"/>
        <v>0.25196137958722264</v>
      </c>
      <c r="AA149" s="43">
        <f t="shared" si="42"/>
        <v>0.13652133667850186</v>
      </c>
      <c r="AB149" s="43">
        <f t="shared" si="43"/>
        <v>2.8755536671046356E-2</v>
      </c>
      <c r="AC149" s="43">
        <f t="shared" si="44"/>
        <v>0.24311956844033511</v>
      </c>
      <c r="AD149" s="43">
        <f t="shared" si="45"/>
        <v>1.4691036186130937</v>
      </c>
      <c r="AE149" s="56">
        <f t="shared" si="36"/>
        <v>0.16508945534427649</v>
      </c>
    </row>
    <row r="150" spans="1:31" ht="18" x14ac:dyDescent="0.35">
      <c r="A150" s="3">
        <v>43159</v>
      </c>
      <c r="B150" s="19">
        <v>4.6114830113462126</v>
      </c>
      <c r="C150" s="19">
        <v>12.9568627108249</v>
      </c>
      <c r="D150" s="19">
        <v>12.227563661453543</v>
      </c>
      <c r="E150" s="19">
        <v>11.753788684452621</v>
      </c>
      <c r="I150" s="3">
        <v>43159</v>
      </c>
      <c r="J150" s="1">
        <f>+(J149*(B150/B149))*(1-Fondo0!$H$5)</f>
        <v>121.06170071035318</v>
      </c>
      <c r="K150" s="1">
        <f>+(K149*(C150/C149))*(1-Fondo0!$I$4)</f>
        <v>401.78946890645915</v>
      </c>
      <c r="L150" s="1">
        <f>(L149*(D150/D149))*(1-Fondo0!$J$5)</f>
        <v>101.59652572777819</v>
      </c>
      <c r="M150" s="1">
        <f>+(M149*(E150/E149))*(1-Fondo0!$K$5)</f>
        <v>368.97752778855283</v>
      </c>
      <c r="P150" s="48">
        <v>45016</v>
      </c>
      <c r="Q150" s="45">
        <f t="shared" si="37"/>
        <v>127.24146265560344</v>
      </c>
      <c r="R150" s="45">
        <f t="shared" si="38"/>
        <v>114.8439894783002</v>
      </c>
      <c r="S150" s="45">
        <f t="shared" si="39"/>
        <v>101.91791787096642</v>
      </c>
      <c r="T150" s="45">
        <f t="shared" si="40"/>
        <v>125.00746739524926</v>
      </c>
      <c r="U150" s="49">
        <v>255.53856409520586</v>
      </c>
      <c r="Y150" s="41">
        <v>45016</v>
      </c>
      <c r="Z150" s="43">
        <f t="shared" si="41"/>
        <v>0.27241462655603432</v>
      </c>
      <c r="AA150" s="43">
        <f t="shared" si="42"/>
        <v>0.14843989478300212</v>
      </c>
      <c r="AB150" s="43">
        <f t="shared" si="43"/>
        <v>1.9179178709664235E-2</v>
      </c>
      <c r="AC150" s="43">
        <f t="shared" si="44"/>
        <v>0.25007467395249261</v>
      </c>
      <c r="AD150" s="43">
        <f t="shared" si="45"/>
        <v>1.5553856409520588</v>
      </c>
      <c r="AE150" s="56">
        <f t="shared" si="36"/>
        <v>0.17252709350029832</v>
      </c>
    </row>
    <row r="151" spans="1:31" ht="18" x14ac:dyDescent="0.35">
      <c r="A151" s="3">
        <v>43187</v>
      </c>
      <c r="B151" s="19">
        <v>4.5577387736141217</v>
      </c>
      <c r="C151" s="19">
        <v>12.841715670486217</v>
      </c>
      <c r="D151" s="19">
        <v>12.103534778569216</v>
      </c>
      <c r="E151" s="19">
        <v>11.67672465159492</v>
      </c>
      <c r="I151" s="3">
        <v>43187</v>
      </c>
      <c r="J151" s="1">
        <f>+(J150*(B151/B150))*(1-Fondo0!$H$5)</f>
        <v>119.52615851490214</v>
      </c>
      <c r="K151" s="1">
        <f>+(K150*(C151/C150))*(1-Fondo0!$I$4)</f>
        <v>397.95994224798909</v>
      </c>
      <c r="L151" s="1">
        <f>(L150*(D151/D150))*(1-Fondo0!$J$5)</f>
        <v>100.46123683434639</v>
      </c>
      <c r="M151" s="1">
        <f>+(M150*(E151/E150))*(1-Fondo0!$K$5)</f>
        <v>366.35060028590232</v>
      </c>
      <c r="P151" s="48">
        <v>45044</v>
      </c>
      <c r="Q151" s="45">
        <f t="shared" si="37"/>
        <v>127.83342027482951</v>
      </c>
      <c r="R151" s="45">
        <f t="shared" si="38"/>
        <v>115.37738634983417</v>
      </c>
      <c r="S151" s="45">
        <f t="shared" si="39"/>
        <v>104.33859710291597</v>
      </c>
      <c r="T151" s="45">
        <f t="shared" si="40"/>
        <v>125.96972773674382</v>
      </c>
      <c r="U151" s="49">
        <v>259.09844962780079</v>
      </c>
      <c r="Y151" s="41">
        <v>45044</v>
      </c>
      <c r="Z151" s="43">
        <f t="shared" si="41"/>
        <v>0.27833420274829512</v>
      </c>
      <c r="AA151" s="43">
        <f t="shared" si="42"/>
        <v>0.15377386349834166</v>
      </c>
      <c r="AB151" s="43">
        <f t="shared" si="43"/>
        <v>4.3385971029159753E-2</v>
      </c>
      <c r="AC151" s="43">
        <f t="shared" si="44"/>
        <v>0.2596972773674382</v>
      </c>
      <c r="AD151" s="43">
        <f t="shared" si="45"/>
        <v>1.5909844962780078</v>
      </c>
      <c r="AE151" s="56">
        <f t="shared" si="36"/>
        <v>0.18379782866080868</v>
      </c>
    </row>
    <row r="152" spans="1:31" ht="18" x14ac:dyDescent="0.35">
      <c r="A152" s="3">
        <v>43220</v>
      </c>
      <c r="B152" s="19">
        <v>4.6076066153846149</v>
      </c>
      <c r="C152" s="19">
        <v>13.103060861538463</v>
      </c>
      <c r="D152" s="19">
        <v>12.334390276923076</v>
      </c>
      <c r="E152" s="19">
        <v>11.920713538461538</v>
      </c>
      <c r="I152" s="3">
        <v>43220</v>
      </c>
      <c r="J152" s="1">
        <f>+(J151*(B152/B151))*(1-Fondo0!$H$5)</f>
        <v>120.70806806388252</v>
      </c>
      <c r="K152" s="1">
        <f>+(K151*(C152/C151))*(1-Fondo0!$I$4)</f>
        <v>405.79499319026775</v>
      </c>
      <c r="L152" s="1">
        <f>(L151*(D152/D151))*(1-Fondo0!$J$5)</f>
        <v>102.27073057769336</v>
      </c>
      <c r="M152" s="1">
        <f>+(M151*(E152/E151))*(1-Fondo0!$K$5)</f>
        <v>373.79367644314482</v>
      </c>
      <c r="P152" s="48">
        <v>45077</v>
      </c>
      <c r="Q152" s="45">
        <f t="shared" si="37"/>
        <v>125.35244493048441</v>
      </c>
      <c r="R152" s="45">
        <f t="shared" si="38"/>
        <v>113.76080220483671</v>
      </c>
      <c r="S152" s="45">
        <f t="shared" si="39"/>
        <v>102.49386499912443</v>
      </c>
      <c r="T152" s="45">
        <f t="shared" si="40"/>
        <v>124.05412521744363</v>
      </c>
      <c r="U152" s="49">
        <v>259.46230178960394</v>
      </c>
      <c r="Y152" s="41">
        <v>45077</v>
      </c>
      <c r="Z152" s="43">
        <f t="shared" si="41"/>
        <v>0.25352444930484408</v>
      </c>
      <c r="AA152" s="43">
        <f t="shared" si="42"/>
        <v>0.13760802204836708</v>
      </c>
      <c r="AB152" s="43">
        <f t="shared" si="43"/>
        <v>2.4938649991244288E-2</v>
      </c>
      <c r="AC152" s="43">
        <f t="shared" si="44"/>
        <v>0.24054125217443634</v>
      </c>
      <c r="AD152" s="43">
        <f t="shared" si="45"/>
        <v>1.5946230178960392</v>
      </c>
      <c r="AE152" s="56">
        <f t="shared" si="36"/>
        <v>0.16415309337972295</v>
      </c>
    </row>
    <row r="153" spans="1:31" ht="18" x14ac:dyDescent="0.35">
      <c r="A153" s="3">
        <v>43251</v>
      </c>
      <c r="B153" s="19">
        <v>4.5406137751985343</v>
      </c>
      <c r="C153" s="19">
        <v>12.899204123396455</v>
      </c>
      <c r="D153" s="19">
        <v>12.069572510690286</v>
      </c>
      <c r="E153" s="19">
        <v>11.806152412950519</v>
      </c>
      <c r="I153" s="3">
        <v>43251</v>
      </c>
      <c r="J153" s="1">
        <f>+(J152*(B153/B152))*(1-Fondo0!$H$5)</f>
        <v>118.82910946734019</v>
      </c>
      <c r="K153" s="1">
        <f>+(K152*(C153/C152))*(1-Fondo0!$I$4)</f>
        <v>399.22199275408315</v>
      </c>
      <c r="L153" s="1">
        <f>(L152*(D153/D152))*(1-Fondo0!$J$5)</f>
        <v>99.970746418172041</v>
      </c>
      <c r="M153" s="1">
        <f>+(M152*(E153/E152))*(1-Fondo0!$K$5)</f>
        <v>369.99164219120644</v>
      </c>
      <c r="P153" s="48">
        <v>45107</v>
      </c>
      <c r="Q153" s="45">
        <f t="shared" si="37"/>
        <v>130.35041966280065</v>
      </c>
      <c r="R153" s="45">
        <f t="shared" si="38"/>
        <v>114.30556377323347</v>
      </c>
      <c r="S153" s="45">
        <f t="shared" si="39"/>
        <v>104.95279378264267</v>
      </c>
      <c r="T153" s="45">
        <f t="shared" si="40"/>
        <v>127.90950360247852</v>
      </c>
      <c r="U153" s="49">
        <v>272.72173022629386</v>
      </c>
      <c r="Y153" s="41">
        <v>45107</v>
      </c>
      <c r="Z153" s="43">
        <f t="shared" si="41"/>
        <v>0.30350419662800654</v>
      </c>
      <c r="AA153" s="43">
        <f t="shared" si="42"/>
        <v>0.14305563773233465</v>
      </c>
      <c r="AB153" s="43">
        <f t="shared" si="43"/>
        <v>4.9527937826426616E-2</v>
      </c>
      <c r="AC153" s="43">
        <f t="shared" si="44"/>
        <v>0.27909503602478525</v>
      </c>
      <c r="AD153" s="43">
        <f t="shared" si="45"/>
        <v>1.7272173022629387</v>
      </c>
      <c r="AE153" s="56">
        <f t="shared" si="36"/>
        <v>0.19379570205288826</v>
      </c>
    </row>
    <row r="154" spans="1:31" ht="18" x14ac:dyDescent="0.35">
      <c r="A154" s="3">
        <v>43279</v>
      </c>
      <c r="B154" s="19">
        <v>4.4328806047648133</v>
      </c>
      <c r="C154" s="19">
        <v>12.518321624923638</v>
      </c>
      <c r="D154" s="19">
        <v>11.74614291386683</v>
      </c>
      <c r="E154" s="19">
        <v>11.491658277336592</v>
      </c>
      <c r="I154" s="3">
        <v>43279</v>
      </c>
      <c r="J154" s="1">
        <f>+(J153*(B154/B153))*(1-Fondo0!$H$5)</f>
        <v>115.888859370337</v>
      </c>
      <c r="K154" s="1">
        <f>+(K153*(C154/C153))*(1-Fondo0!$I$4)</f>
        <v>387.18209466362219</v>
      </c>
      <c r="L154" s="1">
        <f>(L153*(D154/D153))*(1-Fondo0!$J$5)</f>
        <v>97.19047422561033</v>
      </c>
      <c r="M154" s="1">
        <f>+(M153*(E154/E153))*(1-Fondo0!$K$5)</f>
        <v>359.93167000035504</v>
      </c>
      <c r="P154" s="48">
        <v>45138</v>
      </c>
      <c r="Q154" s="45">
        <f t="shared" si="37"/>
        <v>135.54854779942852</v>
      </c>
      <c r="R154" s="45">
        <f t="shared" si="38"/>
        <v>117.72296977990113</v>
      </c>
      <c r="S154" s="45">
        <f t="shared" si="39"/>
        <v>108.00921321092626</v>
      </c>
      <c r="T154" s="45">
        <f t="shared" si="40"/>
        <v>132.52286807650867</v>
      </c>
      <c r="U154" s="49">
        <v>279.85501462589963</v>
      </c>
      <c r="Y154" s="41">
        <v>45138</v>
      </c>
      <c r="Z154" s="43">
        <f t="shared" si="41"/>
        <v>0.35548547799428509</v>
      </c>
      <c r="AA154" s="43">
        <f t="shared" si="42"/>
        <v>0.17722969779901132</v>
      </c>
      <c r="AB154" s="43">
        <f t="shared" si="43"/>
        <v>8.0092132109262693E-2</v>
      </c>
      <c r="AC154" s="43">
        <f t="shared" si="44"/>
        <v>0.32522868076508682</v>
      </c>
      <c r="AD154" s="43">
        <f t="shared" si="45"/>
        <v>1.7985501462589961</v>
      </c>
      <c r="AE154" s="56">
        <f t="shared" si="36"/>
        <v>0.23450899716691148</v>
      </c>
    </row>
    <row r="155" spans="1:31" ht="18" x14ac:dyDescent="0.35">
      <c r="A155" s="3">
        <v>43312</v>
      </c>
      <c r="B155" s="19">
        <v>4.523254795357361</v>
      </c>
      <c r="C155" s="19">
        <v>12.90761175931582</v>
      </c>
      <c r="D155" s="19">
        <v>12.15343689676237</v>
      </c>
      <c r="E155" s="19">
        <v>11.845938057422114</v>
      </c>
      <c r="I155" s="3">
        <v>43312</v>
      </c>
      <c r="J155" s="1">
        <f>+(J154*(B155/B154))*(1-Fondo0!$H$5)</f>
        <v>118.1283344338255</v>
      </c>
      <c r="K155" s="1">
        <f>+(K154*(C155/C154))*(1-Fondo0!$I$4)</f>
        <v>398.96304554360864</v>
      </c>
      <c r="L155" s="1">
        <f>(L154*(D155/D154))*(1-Fondo0!$J$5)</f>
        <v>100.45577422553318</v>
      </c>
      <c r="M155" s="1">
        <f>+(M154*(E155/E154))*(1-Fondo0!$K$5)</f>
        <v>370.81786215725305</v>
      </c>
      <c r="P155" s="48">
        <v>45169</v>
      </c>
      <c r="Q155" s="45">
        <f t="shared" si="37"/>
        <v>132.16323845267954</v>
      </c>
      <c r="R155" s="45">
        <f t="shared" si="38"/>
        <v>115.71743590038761</v>
      </c>
      <c r="S155" s="45">
        <f t="shared" si="39"/>
        <v>105.7504338153939</v>
      </c>
      <c r="T155" s="45">
        <f t="shared" si="40"/>
        <v>129.751297863601</v>
      </c>
      <c r="U155" s="49">
        <v>275.86312125318454</v>
      </c>
      <c r="Y155" s="41">
        <v>45169</v>
      </c>
      <c r="Z155" s="43">
        <f t="shared" si="41"/>
        <v>0.32163238452679543</v>
      </c>
      <c r="AA155" s="43">
        <f t="shared" si="42"/>
        <v>0.15717435900387611</v>
      </c>
      <c r="AB155" s="43">
        <f t="shared" si="43"/>
        <v>5.7504338153939072E-2</v>
      </c>
      <c r="AC155" s="43">
        <f t="shared" si="44"/>
        <v>0.29751297863601001</v>
      </c>
      <c r="AD155" s="43">
        <f t="shared" si="45"/>
        <v>1.7586312125318453</v>
      </c>
      <c r="AE155" s="56">
        <f t="shared" si="36"/>
        <v>0.20845601508015515</v>
      </c>
    </row>
    <row r="156" spans="1:31" ht="18" x14ac:dyDescent="0.35">
      <c r="A156" s="3">
        <v>43341</v>
      </c>
      <c r="B156" s="19">
        <v>4.4731254093389934</v>
      </c>
      <c r="C156" s="19">
        <v>12.725020861127957</v>
      </c>
      <c r="D156" s="19">
        <v>11.978545391146149</v>
      </c>
      <c r="E156" s="19">
        <v>11.677203274711948</v>
      </c>
      <c r="I156" s="3">
        <v>43341</v>
      </c>
      <c r="J156" s="1">
        <f>+(J155*(B156/B155))*(1-Fondo0!$H$5)</f>
        <v>116.69747970437305</v>
      </c>
      <c r="K156" s="1">
        <f>+(K155*(C156/C155))*(1-Fondo0!$I$4)</f>
        <v>393.0636622378704</v>
      </c>
      <c r="L156" s="1">
        <f>(L155*(D156/D155))*(1-Fondo0!$J$5)</f>
        <v>98.907050691699084</v>
      </c>
      <c r="M156" s="1">
        <f>+(M155*(E156/E155))*(1-Fondo0!$K$5)</f>
        <v>365.32875667414186</v>
      </c>
      <c r="P156" s="48">
        <v>45198</v>
      </c>
      <c r="Q156" s="45">
        <f t="shared" si="37"/>
        <v>127.22314698749727</v>
      </c>
      <c r="R156" s="45">
        <f t="shared" si="38"/>
        <v>112.70645696999038</v>
      </c>
      <c r="S156" s="45">
        <f t="shared" si="39"/>
        <v>103.27855516285013</v>
      </c>
      <c r="T156" s="45">
        <f t="shared" si="40"/>
        <v>126.42163974449996</v>
      </c>
      <c r="U156" s="49">
        <v>263.96602020859297</v>
      </c>
      <c r="Y156" s="41">
        <v>45198</v>
      </c>
      <c r="Z156" s="43">
        <f t="shared" si="41"/>
        <v>0.27223146987497282</v>
      </c>
      <c r="AA156" s="43">
        <f t="shared" si="42"/>
        <v>0.12706456969990376</v>
      </c>
      <c r="AB156" s="43">
        <f t="shared" si="43"/>
        <v>3.2785551628501164E-2</v>
      </c>
      <c r="AC156" s="43">
        <f t="shared" si="44"/>
        <v>0.26421639744499958</v>
      </c>
      <c r="AD156" s="43">
        <f t="shared" si="45"/>
        <v>1.6396602020859294</v>
      </c>
      <c r="AE156" s="56">
        <f t="shared" si="36"/>
        <v>0.17407449716209433</v>
      </c>
    </row>
    <row r="157" spans="1:31" ht="18" x14ac:dyDescent="0.35">
      <c r="A157" s="3">
        <v>43371</v>
      </c>
      <c r="B157" s="19">
        <v>4.4373872804360994</v>
      </c>
      <c r="C157" s="19">
        <v>12.569363567534827</v>
      </c>
      <c r="D157" s="19">
        <v>11.89330666262871</v>
      </c>
      <c r="E157" s="19">
        <v>11.537817686250756</v>
      </c>
      <c r="I157" s="3">
        <v>43371</v>
      </c>
      <c r="J157" s="1">
        <f>+(J156*(B157/B156))*(1-Fondo0!$H$5)</f>
        <v>115.64453408289455</v>
      </c>
      <c r="K157" s="1">
        <f>+(K156*(C157/C156))*(1-Fondo0!$I$4)</f>
        <v>388.00319195449606</v>
      </c>
      <c r="L157" s="1">
        <f>(L156*(D157/D156))*(1-Fondo0!$J$5)</f>
        <v>98.100938042744176</v>
      </c>
      <c r="M157" s="1">
        <f>+(M156*(E157/E156))*(1-Fondo0!$K$5)</f>
        <v>360.76344105780493</v>
      </c>
      <c r="P157" s="48">
        <v>45230</v>
      </c>
      <c r="Q157" s="45">
        <f t="shared" si="37"/>
        <v>123.16773058088991</v>
      </c>
      <c r="R157" s="45">
        <f t="shared" si="38"/>
        <v>109.01212704359511</v>
      </c>
      <c r="S157" s="45">
        <f t="shared" si="39"/>
        <v>100.20245428413791</v>
      </c>
      <c r="T157" s="45">
        <f t="shared" si="40"/>
        <v>122.56111636573871</v>
      </c>
      <c r="U157" s="49">
        <v>258.55253847775555</v>
      </c>
      <c r="Y157" s="41">
        <v>45230</v>
      </c>
      <c r="Z157" s="43">
        <f t="shared" si="41"/>
        <v>0.231677305808899</v>
      </c>
      <c r="AA157" s="43">
        <f t="shared" si="42"/>
        <v>9.0121270435951084E-2</v>
      </c>
      <c r="AB157" s="43">
        <f t="shared" si="43"/>
        <v>2.0245428413792066E-3</v>
      </c>
      <c r="AC157" s="43">
        <f t="shared" si="44"/>
        <v>0.2256111636573872</v>
      </c>
      <c r="AD157" s="43">
        <f t="shared" si="45"/>
        <v>1.5855253847775557</v>
      </c>
      <c r="AE157" s="56">
        <f t="shared" si="36"/>
        <v>0.13735857068590412</v>
      </c>
    </row>
    <row r="158" spans="1:31" ht="18" x14ac:dyDescent="0.35">
      <c r="A158" s="3">
        <v>43404</v>
      </c>
      <c r="B158" s="19">
        <v>4.1079695277695274</v>
      </c>
      <c r="C158" s="19">
        <v>11.783636560736561</v>
      </c>
      <c r="D158" s="19">
        <v>11.138712592812594</v>
      </c>
      <c r="E158" s="19">
        <v>10.799356192456191</v>
      </c>
      <c r="I158" s="3">
        <v>43404</v>
      </c>
      <c r="J158" s="1">
        <f>+(J157*(B158/B157))*(1-Fondo0!$H$5)</f>
        <v>106.94792532382789</v>
      </c>
      <c r="K158" s="1">
        <f>+(K157*(C158/C157))*(1-Fondo0!$I$4)</f>
        <v>363.5121791376942</v>
      </c>
      <c r="L158" s="1">
        <f>(L157*(D158/D157))*(1-Fondo0!$J$5)</f>
        <v>91.7810274998116</v>
      </c>
      <c r="M158" s="1">
        <f>+(M157*(E158/E157))*(1-Fondo0!$K$5)</f>
        <v>337.48194558452053</v>
      </c>
      <c r="P158" s="48">
        <v>45260</v>
      </c>
      <c r="Q158" s="45">
        <f t="shared" si="37"/>
        <v>129.34816761887231</v>
      </c>
      <c r="R158" s="45">
        <f t="shared" si="38"/>
        <v>112.65704996030169</v>
      </c>
      <c r="S158" s="45">
        <f t="shared" si="39"/>
        <v>103.06129439091649</v>
      </c>
      <c r="T158" s="45">
        <f t="shared" si="40"/>
        <v>126.97606940310303</v>
      </c>
      <c r="U158" s="49">
        <v>279.82132026164442</v>
      </c>
      <c r="Y158" s="41">
        <v>45260</v>
      </c>
      <c r="Z158" s="43">
        <f t="shared" si="41"/>
        <v>0.29348167618872312</v>
      </c>
      <c r="AA158" s="43">
        <f t="shared" si="42"/>
        <v>0.12657049960301681</v>
      </c>
      <c r="AB158" s="43">
        <f t="shared" si="43"/>
        <v>3.0612943909164914E-2</v>
      </c>
      <c r="AC158" s="43">
        <f t="shared" si="44"/>
        <v>0.2697606940310302</v>
      </c>
      <c r="AD158" s="43">
        <f t="shared" si="45"/>
        <v>1.7982132026164441</v>
      </c>
      <c r="AE158" s="56">
        <f t="shared" si="36"/>
        <v>0.18010645343298376</v>
      </c>
    </row>
    <row r="159" spans="1:31" ht="18" x14ac:dyDescent="0.35">
      <c r="A159" s="3">
        <v>43434</v>
      </c>
      <c r="B159" s="19">
        <v>4.167891336487286</v>
      </c>
      <c r="C159" s="19">
        <v>12.073318154937905</v>
      </c>
      <c r="D159" s="19">
        <v>11.369872471910112</v>
      </c>
      <c r="E159" s="19">
        <v>11.049546303962153</v>
      </c>
      <c r="I159" s="3">
        <v>43434</v>
      </c>
      <c r="J159" s="1">
        <f>+(J158*(B159/B158))*(1-Fondo0!$H$5)</f>
        <v>108.39491584966925</v>
      </c>
      <c r="K159" s="1">
        <f>+(K158*(C159/C158))*(1-Fondo0!$I$4)</f>
        <v>372.20644497077558</v>
      </c>
      <c r="L159" s="1">
        <f>(L158*(D159/D158))*(1-Fondo0!$J$5)</f>
        <v>93.588154822693909</v>
      </c>
      <c r="M159" s="1">
        <f>+(M158*(E159/E158))*(1-Fondo0!$K$5)</f>
        <v>345.10476415309432</v>
      </c>
      <c r="P159" s="48">
        <v>45289</v>
      </c>
      <c r="Q159" s="45">
        <f t="shared" si="37"/>
        <v>137.46350456196373</v>
      </c>
      <c r="R159" s="45">
        <f t="shared" si="38"/>
        <v>118.83164434976155</v>
      </c>
      <c r="S159" s="45">
        <f t="shared" si="39"/>
        <v>108.55819925105507</v>
      </c>
      <c r="T159" s="45">
        <f t="shared" si="40"/>
        <v>134.82315945153789</v>
      </c>
      <c r="U159" s="49">
        <v>292.11093375833713</v>
      </c>
      <c r="Y159" s="41">
        <v>45289</v>
      </c>
      <c r="Z159" s="43">
        <f t="shared" si="41"/>
        <v>0.37463504561963723</v>
      </c>
      <c r="AA159" s="43">
        <f t="shared" si="42"/>
        <v>0.18831644349761545</v>
      </c>
      <c r="AB159" s="43">
        <f t="shared" si="43"/>
        <v>8.5581992510550764E-2</v>
      </c>
      <c r="AC159" s="43">
        <f t="shared" si="44"/>
        <v>0.34823159451537888</v>
      </c>
      <c r="AD159" s="43">
        <f t="shared" si="45"/>
        <v>1.9211093375833714</v>
      </c>
      <c r="AE159" s="56">
        <f t="shared" si="36"/>
        <v>0.24919126903579558</v>
      </c>
    </row>
    <row r="160" spans="1:31" ht="18" x14ac:dyDescent="0.35">
      <c r="A160" s="3">
        <v>43465</v>
      </c>
      <c r="B160" s="19">
        <v>4.0177417579165438</v>
      </c>
      <c r="C160" s="19">
        <v>11.63785794613791</v>
      </c>
      <c r="D160" s="19">
        <v>10.987121100917431</v>
      </c>
      <c r="E160" s="19">
        <v>10.686548653447765</v>
      </c>
      <c r="I160" s="3">
        <v>43465</v>
      </c>
      <c r="J160" s="1">
        <f>+(J159*(B160/B159))*(1-Fondo0!$H$5)</f>
        <v>104.38111167092359</v>
      </c>
      <c r="K160" s="1">
        <f>+(K159*(C160/C159))*(1-Fondo0!$I$4)</f>
        <v>358.54850190540373</v>
      </c>
      <c r="L160" s="1">
        <f>(L159*(D160/D159))*(1-Fondo0!$J$5)</f>
        <v>90.343430363517783</v>
      </c>
      <c r="M160" s="1">
        <f>+(M159*(E160/E159))*(1-Fondo0!$K$5)</f>
        <v>333.57831141481324</v>
      </c>
      <c r="P160" s="48">
        <v>45322</v>
      </c>
      <c r="Q160" s="45">
        <f t="shared" si="37"/>
        <v>136.4742560232574</v>
      </c>
      <c r="R160" s="45">
        <f t="shared" si="38"/>
        <v>118.75193824744441</v>
      </c>
      <c r="S160" s="45">
        <f t="shared" si="39"/>
        <v>108.4158701870499</v>
      </c>
      <c r="T160" s="45">
        <f t="shared" si="40"/>
        <v>134.96758006874828</v>
      </c>
      <c r="U160" s="49">
        <v>295.74446210410389</v>
      </c>
      <c r="Y160" s="41">
        <v>45322</v>
      </c>
      <c r="Z160" s="43">
        <f t="shared" si="41"/>
        <v>0.36474256023257401</v>
      </c>
      <c r="AA160" s="43">
        <f t="shared" si="42"/>
        <v>0.18751938247444411</v>
      </c>
      <c r="AB160" s="43">
        <f t="shared" si="43"/>
        <v>8.4158701870499009E-2</v>
      </c>
      <c r="AC160" s="43">
        <f t="shared" si="44"/>
        <v>0.34967580068748272</v>
      </c>
      <c r="AD160" s="43">
        <f t="shared" si="45"/>
        <v>1.9574446210410388</v>
      </c>
      <c r="AE160" s="56">
        <f t="shared" si="36"/>
        <v>0.24652411131624996</v>
      </c>
    </row>
    <row r="161" spans="1:31" ht="18" x14ac:dyDescent="0.35">
      <c r="A161" s="3">
        <v>43496</v>
      </c>
      <c r="B161" s="19">
        <v>4.2786217091454271</v>
      </c>
      <c r="C161" s="19">
        <v>12.250385307346328</v>
      </c>
      <c r="D161" s="19">
        <v>11.599191484257872</v>
      </c>
      <c r="E161" s="19">
        <v>11.218385277361321</v>
      </c>
      <c r="I161" s="3">
        <v>43496</v>
      </c>
      <c r="J161" s="1">
        <f>+(J160*(B161/B160))*(1-Fondo0!$H$5)</f>
        <v>111.04299414300316</v>
      </c>
      <c r="K161" s="1">
        <f>+(K160*(C161/C160))*(1-Fondo0!$I$4)</f>
        <v>377.17441541077255</v>
      </c>
      <c r="L161" s="1">
        <f>(L160*(D161/D160))*(1-Fondo0!$J$5)</f>
        <v>95.276930582641839</v>
      </c>
      <c r="M161" s="1">
        <f>+(M160*(E161/E160))*(1-Fondo0!$K$5)</f>
        <v>349.9810418904222</v>
      </c>
      <c r="P161" s="48">
        <v>45351</v>
      </c>
      <c r="Q161" s="45">
        <f t="shared" si="37"/>
        <v>140.84358354439496</v>
      </c>
      <c r="R161" s="45">
        <f t="shared" si="38"/>
        <v>122.89360624238019</v>
      </c>
      <c r="S161" s="45">
        <f t="shared" si="39"/>
        <v>112.25495073517136</v>
      </c>
      <c r="T161" s="45">
        <f t="shared" si="40"/>
        <v>140.03843489211553</v>
      </c>
      <c r="U161" s="49">
        <v>307.2194497229587</v>
      </c>
      <c r="Y161" s="41">
        <v>45351</v>
      </c>
      <c r="Z161" s="43">
        <f t="shared" si="41"/>
        <v>0.40843583544394968</v>
      </c>
      <c r="AA161" s="43">
        <f t="shared" si="42"/>
        <v>0.22893606242380193</v>
      </c>
      <c r="AB161" s="43">
        <f t="shared" si="43"/>
        <v>0.12254950735171355</v>
      </c>
      <c r="AC161" s="43">
        <f t="shared" si="44"/>
        <v>0.40038434892115538</v>
      </c>
      <c r="AD161" s="43">
        <f t="shared" si="45"/>
        <v>2.0721944972295869</v>
      </c>
      <c r="AE161" s="56">
        <f t="shared" si="36"/>
        <v>0.29007643853515513</v>
      </c>
    </row>
    <row r="162" spans="1:31" ht="18" x14ac:dyDescent="0.35">
      <c r="A162" s="3">
        <v>43524</v>
      </c>
      <c r="B162" s="19">
        <v>4.3873504992435706</v>
      </c>
      <c r="C162" s="19">
        <v>12.496486444780635</v>
      </c>
      <c r="D162" s="19">
        <v>11.833091104387291</v>
      </c>
      <c r="E162" s="19">
        <v>11.459850136157335</v>
      </c>
      <c r="I162" s="3">
        <v>43524</v>
      </c>
      <c r="J162" s="1">
        <f>+(J161*(B162/B161))*(1-Fondo0!$H$5)</f>
        <v>113.74622132615725</v>
      </c>
      <c r="K162" s="1">
        <f>+(K161*(C162/C161))*(1-Fondo0!$I$4)</f>
        <v>384.50148061415922</v>
      </c>
      <c r="L162" s="1">
        <f>(L161*(D162/D161))*(1-Fondo0!$J$5)</f>
        <v>97.096957559606153</v>
      </c>
      <c r="M162" s="1">
        <f>+(M161*(E162/E161))*(1-Fondo0!$K$5)</f>
        <v>357.31145296684093</v>
      </c>
      <c r="P162" s="48">
        <v>45380</v>
      </c>
      <c r="Q162" s="45">
        <f t="shared" ref="Q162:Q177" si="46">+J223/J222*Q161</f>
        <v>141.68394353233063</v>
      </c>
      <c r="R162" s="45">
        <f t="shared" ref="R162:R177" si="47">+K223/K222*R161</f>
        <v>124.17225480920656</v>
      </c>
      <c r="S162" s="45">
        <f t="shared" ref="S162:S177" si="48">+L223/L222*S161</f>
        <v>113.26792954633338</v>
      </c>
      <c r="T162" s="45">
        <f t="shared" ref="T162:T177" si="49">+M223/M222*T161</f>
        <v>141.7283539322145</v>
      </c>
      <c r="U162" s="49">
        <v>315.8113267673213</v>
      </c>
      <c r="Y162" s="41">
        <v>45380</v>
      </c>
      <c r="Z162" s="43">
        <f t="shared" ref="Z162:Z177" si="50">+Q162/Q$33-1</f>
        <v>0.41683943532330625</v>
      </c>
      <c r="AA162" s="43">
        <f t="shared" ref="AA162:AA177" si="51">+R162/R$33-1</f>
        <v>0.24172254809206573</v>
      </c>
      <c r="AB162" s="43">
        <f t="shared" ref="AB162:AB177" si="52">+S162/S$33-1</f>
        <v>0.13267929546333379</v>
      </c>
      <c r="AC162" s="43">
        <f t="shared" ref="AC162:AC177" si="53">+T162/T$33-1</f>
        <v>0.41728353932214501</v>
      </c>
      <c r="AD162" s="43">
        <f t="shared" ref="AD162:AD177" si="54">+U162/U$33-1</f>
        <v>2.1581132676732131</v>
      </c>
      <c r="AE162" s="56">
        <f t="shared" ref="AE162:AE177" si="55">+AVERAGE(Z162:AC162)</f>
        <v>0.3021312045502127</v>
      </c>
    </row>
    <row r="163" spans="1:31" ht="18" x14ac:dyDescent="0.35">
      <c r="A163" s="3">
        <v>43553</v>
      </c>
      <c r="B163" s="19">
        <v>4.4278052996085515</v>
      </c>
      <c r="C163" s="19">
        <v>12.612340349292381</v>
      </c>
      <c r="D163" s="19">
        <v>11.909914844926227</v>
      </c>
      <c r="E163" s="19">
        <v>11.57765182174044</v>
      </c>
      <c r="I163" s="3">
        <v>43553</v>
      </c>
      <c r="J163" s="1">
        <f>+(J162*(B163/B162))*(1-Fondo0!$H$5)</f>
        <v>114.67547220320901</v>
      </c>
      <c r="K163" s="1">
        <f>+(K162*(C163/C162))*(1-Fondo0!$I$4)</f>
        <v>387.81391941067255</v>
      </c>
      <c r="L163" s="1">
        <f>(L162*(D163/D162))*(1-Fondo0!$J$5)</f>
        <v>97.625538883166428</v>
      </c>
      <c r="M163" s="1">
        <f>+(M162*(E163/E162))*(1-Fondo0!$K$5)</f>
        <v>360.77988306513311</v>
      </c>
      <c r="P163" s="48">
        <v>45412</v>
      </c>
      <c r="Q163" s="45">
        <f t="shared" si="46"/>
        <v>138.04021872265054</v>
      </c>
      <c r="R163" s="45">
        <f t="shared" si="47"/>
        <v>118.89387643375825</v>
      </c>
      <c r="S163" s="45">
        <f t="shared" si="48"/>
        <v>110.3154700971162</v>
      </c>
      <c r="T163" s="45">
        <f t="shared" si="49"/>
        <v>138.43497990671673</v>
      </c>
      <c r="U163" s="49">
        <v>304.05929307892922</v>
      </c>
      <c r="Y163" s="41">
        <v>45412</v>
      </c>
      <c r="Z163" s="43">
        <f t="shared" si="50"/>
        <v>0.38040218722650532</v>
      </c>
      <c r="AA163" s="43">
        <f t="shared" si="51"/>
        <v>0.18893876433758261</v>
      </c>
      <c r="AB163" s="43">
        <f t="shared" si="52"/>
        <v>0.10315470097116197</v>
      </c>
      <c r="AC163" s="43">
        <f t="shared" si="53"/>
        <v>0.38434979906716737</v>
      </c>
      <c r="AD163" s="43">
        <f t="shared" si="54"/>
        <v>2.040592930789292</v>
      </c>
      <c r="AE163" s="56">
        <f t="shared" si="55"/>
        <v>0.26421136290060432</v>
      </c>
    </row>
    <row r="164" spans="1:31" ht="18" x14ac:dyDescent="0.35">
      <c r="A164" s="3">
        <v>43585</v>
      </c>
      <c r="B164" s="19">
        <v>4.540065187198068</v>
      </c>
      <c r="C164" s="19">
        <v>12.750018417874395</v>
      </c>
      <c r="D164" s="19">
        <v>12.017118508454107</v>
      </c>
      <c r="E164" s="19">
        <v>11.771131099033816</v>
      </c>
      <c r="I164" s="3">
        <v>43585</v>
      </c>
      <c r="J164" s="1">
        <f>+(J163*(B164/B163))*(1-Fondo0!$H$5)</f>
        <v>117.46040233833101</v>
      </c>
      <c r="K164" s="1">
        <f>+(K163*(C164/C163))*(1-Fondo0!$I$4)</f>
        <v>391.79251953595548</v>
      </c>
      <c r="L164" s="1">
        <f>(L163*(D164/D163))*(1-Fondo0!$J$5)</f>
        <v>98.401678382850633</v>
      </c>
      <c r="M164" s="1">
        <f>+(M163*(E164/E163))*(1-Fondo0!$K$5)</f>
        <v>366.60117733714736</v>
      </c>
      <c r="P164" s="48">
        <v>45443</v>
      </c>
      <c r="Q164" s="45">
        <f t="shared" si="46"/>
        <v>143.12450569055119</v>
      </c>
      <c r="R164" s="45">
        <f t="shared" si="47"/>
        <v>120.41776777817041</v>
      </c>
      <c r="S164" s="45">
        <f t="shared" si="48"/>
        <v>113.02195336065249</v>
      </c>
      <c r="T164" s="45">
        <f t="shared" si="49"/>
        <v>142.67637109468291</v>
      </c>
      <c r="U164" s="49">
        <v>317.3779925788279</v>
      </c>
      <c r="Y164" s="41">
        <v>45443</v>
      </c>
      <c r="Z164" s="43">
        <f t="shared" si="50"/>
        <v>0.43124505690551196</v>
      </c>
      <c r="AA164" s="43">
        <f t="shared" si="51"/>
        <v>0.20417767778170415</v>
      </c>
      <c r="AB164" s="43">
        <f t="shared" si="52"/>
        <v>0.13021953360652483</v>
      </c>
      <c r="AC164" s="43">
        <f t="shared" si="53"/>
        <v>0.42676371094682897</v>
      </c>
      <c r="AD164" s="43">
        <f t="shared" si="54"/>
        <v>2.1737799257882791</v>
      </c>
      <c r="AE164" s="56">
        <f t="shared" si="55"/>
        <v>0.29810149481014248</v>
      </c>
    </row>
    <row r="165" spans="1:31" ht="18" x14ac:dyDescent="0.35">
      <c r="A165" s="3">
        <v>43616</v>
      </c>
      <c r="B165" s="19">
        <v>4.340243145400593</v>
      </c>
      <c r="C165" s="19">
        <v>12.173705578635014</v>
      </c>
      <c r="D165" s="19">
        <v>11.402326706231452</v>
      </c>
      <c r="E165" s="19">
        <v>11.288902759643918</v>
      </c>
      <c r="I165" s="3">
        <v>43616</v>
      </c>
      <c r="J165" s="1">
        <f>+(J164*(B165/B164))*(1-Fondo0!$H$5)</f>
        <v>112.17364430995036</v>
      </c>
      <c r="K165" s="1">
        <f>+(K164*(C165/C164))*(1-Fondo0!$I$4)</f>
        <v>373.83997466644303</v>
      </c>
      <c r="L165" s="1">
        <f>(L164*(D165/D164))*(1-Fondo0!$J$5)</f>
        <v>93.270223319509284</v>
      </c>
      <c r="M165" s="1">
        <f>+(M164*(E165/E164))*(1-Fondo0!$K$5)</f>
        <v>351.3833839365501</v>
      </c>
      <c r="P165" s="48">
        <v>45471</v>
      </c>
      <c r="Q165" s="45">
        <f t="shared" si="46"/>
        <v>139.94202509831436</v>
      </c>
      <c r="R165" s="45">
        <f t="shared" si="47"/>
        <v>117.28064176554632</v>
      </c>
      <c r="S165" s="45">
        <f t="shared" si="48"/>
        <v>110.53678443790491</v>
      </c>
      <c r="T165" s="45">
        <f t="shared" si="49"/>
        <v>139.02050491163348</v>
      </c>
      <c r="U165" s="49">
        <v>326.89775214256588</v>
      </c>
      <c r="Y165" s="41">
        <v>45471</v>
      </c>
      <c r="Z165" s="43">
        <f t="shared" si="50"/>
        <v>0.39942025098314371</v>
      </c>
      <c r="AA165" s="43">
        <f t="shared" si="51"/>
        <v>0.17280641765546312</v>
      </c>
      <c r="AB165" s="43">
        <f t="shared" si="52"/>
        <v>0.10536784437904911</v>
      </c>
      <c r="AC165" s="43">
        <f t="shared" si="53"/>
        <v>0.39020504911633491</v>
      </c>
      <c r="AD165" s="43">
        <f t="shared" si="54"/>
        <v>2.2689775214256587</v>
      </c>
      <c r="AE165" s="56">
        <f t="shared" si="55"/>
        <v>0.26694989053349771</v>
      </c>
    </row>
    <row r="166" spans="1:31" ht="18" x14ac:dyDescent="0.35">
      <c r="A166" s="3">
        <v>43644</v>
      </c>
      <c r="B166" s="19">
        <v>4.5376155623100303</v>
      </c>
      <c r="C166" s="19">
        <v>12.672476474164133</v>
      </c>
      <c r="D166" s="19">
        <v>11.877030699088143</v>
      </c>
      <c r="E166" s="19">
        <v>11.742805227963526</v>
      </c>
      <c r="I166" s="3">
        <v>43644</v>
      </c>
      <c r="J166" s="1">
        <f>+(J165*(B166/B165))*(1-Fondo0!$H$5)</f>
        <v>117.15257597879901</v>
      </c>
      <c r="K166" s="1">
        <f>+(K165*(C166/C165))*(1-Fondo0!$I$4)</f>
        <v>388.90368200516497</v>
      </c>
      <c r="L166" s="1">
        <f>(L165*(D166/D165))*(1-Fondo0!$J$5)</f>
        <v>97.052066973760446</v>
      </c>
      <c r="M166" s="1">
        <f>+(M165*(E166/E165))*(1-Fondo0!$K$5)</f>
        <v>365.30462974285541</v>
      </c>
      <c r="P166" s="48">
        <v>45504</v>
      </c>
      <c r="Q166" s="45">
        <f t="shared" si="46"/>
        <v>141.66031041558116</v>
      </c>
      <c r="R166" s="45">
        <f t="shared" si="47"/>
        <v>119.5290104708449</v>
      </c>
      <c r="S166" s="45">
        <f t="shared" si="48"/>
        <v>111.98519708815309</v>
      </c>
      <c r="T166" s="45">
        <f t="shared" si="49"/>
        <v>140.31047553267831</v>
      </c>
      <c r="U166" s="49">
        <v>331.64614570859334</v>
      </c>
      <c r="Y166" s="41">
        <v>45504</v>
      </c>
      <c r="Z166" s="43">
        <f t="shared" si="50"/>
        <v>0.41660310415581159</v>
      </c>
      <c r="AA166" s="43">
        <f t="shared" si="51"/>
        <v>0.19529010470844899</v>
      </c>
      <c r="AB166" s="43">
        <f t="shared" si="52"/>
        <v>0.11985197088153088</v>
      </c>
      <c r="AC166" s="43">
        <f t="shared" si="53"/>
        <v>0.40310475532678303</v>
      </c>
      <c r="AD166" s="43">
        <f t="shared" si="54"/>
        <v>2.3164614570859334</v>
      </c>
      <c r="AE166" s="56">
        <f t="shared" si="55"/>
        <v>0.28371248376814362</v>
      </c>
    </row>
    <row r="167" spans="1:31" ht="18" x14ac:dyDescent="0.35">
      <c r="A167" s="3">
        <v>43677</v>
      </c>
      <c r="B167" s="19">
        <v>4.5154119335347431</v>
      </c>
      <c r="C167" s="19">
        <v>12.568767311178247</v>
      </c>
      <c r="D167" s="19">
        <v>11.803365166163143</v>
      </c>
      <c r="E167" s="19">
        <v>11.642206283987916</v>
      </c>
      <c r="I167" s="3">
        <v>43677</v>
      </c>
      <c r="J167" s="1">
        <f>+(J166*(B167/B166))*(1-Fondo0!$H$5)</f>
        <v>116.45788385634275</v>
      </c>
      <c r="K167" s="1">
        <f>+(K166*(C167/C166))*(1-Fondo0!$I$4)</f>
        <v>385.47024881969247</v>
      </c>
      <c r="L167" s="1">
        <f>(L166*(D167/D166))*(1-Fondo0!$J$5)</f>
        <v>96.349646957552167</v>
      </c>
      <c r="M167" s="1">
        <f>+(M166*(E167/E166))*(1-Fondo0!$K$5)</f>
        <v>361.96988431592854</v>
      </c>
      <c r="P167" s="48">
        <v>45534</v>
      </c>
      <c r="Q167" s="45">
        <f t="shared" si="46"/>
        <v>137.53902172194242</v>
      </c>
      <c r="R167" s="45">
        <f t="shared" si="47"/>
        <v>116.24094947782025</v>
      </c>
      <c r="S167" s="45">
        <f t="shared" si="48"/>
        <v>104.87418467708989</v>
      </c>
      <c r="T167" s="45">
        <f t="shared" si="49"/>
        <v>135.57724590483522</v>
      </c>
      <c r="U167" s="49">
        <v>338.81480205312823</v>
      </c>
      <c r="Y167" s="41">
        <v>45534</v>
      </c>
      <c r="Z167" s="43">
        <f t="shared" si="50"/>
        <v>0.37539021721942412</v>
      </c>
      <c r="AA167" s="43">
        <f t="shared" si="51"/>
        <v>0.16240949477820243</v>
      </c>
      <c r="AB167" s="43">
        <f t="shared" si="52"/>
        <v>4.8741846770898878E-2</v>
      </c>
      <c r="AC167" s="43">
        <f t="shared" si="53"/>
        <v>0.3557724590483522</v>
      </c>
      <c r="AD167" s="43">
        <f t="shared" si="54"/>
        <v>2.3881480205312822</v>
      </c>
      <c r="AE167" s="56">
        <f t="shared" si="55"/>
        <v>0.23557850445421941</v>
      </c>
    </row>
    <row r="168" spans="1:31" ht="18" x14ac:dyDescent="0.35">
      <c r="A168" s="3">
        <v>43705</v>
      </c>
      <c r="B168" s="19">
        <v>4.3117742571344513</v>
      </c>
      <c r="C168" s="19">
        <v>11.971813386290084</v>
      </c>
      <c r="D168" s="19">
        <v>11.203269314504265</v>
      </c>
      <c r="E168" s="19">
        <v>11.140374933804059</v>
      </c>
      <c r="I168" s="3">
        <v>43705</v>
      </c>
      <c r="J168" s="1">
        <f>+(J167*(B168/B167))*(1-Fondo0!$H$5)</f>
        <v>111.08998479556296</v>
      </c>
      <c r="K168" s="1">
        <f>+(K167*(C168/C167))*(1-Fondo0!$I$4)</f>
        <v>366.92367397950449</v>
      </c>
      <c r="L168" s="1">
        <f>(L167*(D168/D167))*(1-Fondo0!$J$5)</f>
        <v>91.355865103400177</v>
      </c>
      <c r="M168" s="1">
        <f>+(M167*(E168/E167))*(1-Fondo0!$K$5)</f>
        <v>346.17108266153684</v>
      </c>
      <c r="P168" s="48">
        <v>45565</v>
      </c>
      <c r="Q168" s="45">
        <f t="shared" si="46"/>
        <v>141.66013565176578</v>
      </c>
      <c r="R168" s="45">
        <f t="shared" si="47"/>
        <v>119.06738879012002</v>
      </c>
      <c r="S168" s="45">
        <f t="shared" si="48"/>
        <v>107.06088481587689</v>
      </c>
      <c r="T168" s="45">
        <f t="shared" si="49"/>
        <v>138.2002493717541</v>
      </c>
      <c r="U168" s="49">
        <v>345.41132849822992</v>
      </c>
      <c r="Y168" s="41">
        <v>45565</v>
      </c>
      <c r="Z168" s="43">
        <f t="shared" si="50"/>
        <v>0.41660135651765784</v>
      </c>
      <c r="AA168" s="43">
        <f t="shared" si="51"/>
        <v>0.19067388790120021</v>
      </c>
      <c r="AB168" s="43">
        <f t="shared" si="52"/>
        <v>7.0608848158769E-2</v>
      </c>
      <c r="AC168" s="43">
        <f t="shared" si="53"/>
        <v>0.38200249371754103</v>
      </c>
      <c r="AD168" s="43">
        <f t="shared" si="54"/>
        <v>2.4541132849822991</v>
      </c>
      <c r="AE168" s="56">
        <f t="shared" si="55"/>
        <v>0.26497164657379202</v>
      </c>
    </row>
    <row r="169" spans="1:31" ht="18" x14ac:dyDescent="0.35">
      <c r="A169" s="3">
        <v>43738</v>
      </c>
      <c r="B169" s="19">
        <v>4.4286124963072382</v>
      </c>
      <c r="C169" s="19">
        <v>12.250026528803545</v>
      </c>
      <c r="D169" s="19">
        <v>11.464188271787297</v>
      </c>
      <c r="E169" s="19">
        <v>11.362169276218612</v>
      </c>
      <c r="I169" s="3">
        <v>43738</v>
      </c>
      <c r="J169" s="1">
        <f>+(J168*(B169/B168))*(1-Fondo0!$H$5)</f>
        <v>113.98138959497928</v>
      </c>
      <c r="K169" s="1">
        <f>+(K168*(C169/C168))*(1-Fondo0!$I$4)</f>
        <v>375.20657558510328</v>
      </c>
      <c r="L169" s="1">
        <f>(L168*(D169/D168))*(1-Fondo0!$J$5)</f>
        <v>93.386122273914125</v>
      </c>
      <c r="M169" s="1">
        <f>+(M168*(E169/E168))*(1-Fondo0!$K$5)</f>
        <v>352.86295289950539</v>
      </c>
      <c r="P169" s="48">
        <v>45596</v>
      </c>
      <c r="Q169" s="45">
        <f t="shared" si="46"/>
        <v>141.16807798030786</v>
      </c>
      <c r="R169" s="45">
        <f t="shared" si="47"/>
        <v>118.2468751803338</v>
      </c>
      <c r="S169" s="45">
        <f t="shared" si="48"/>
        <v>105.52367362698259</v>
      </c>
      <c r="T169" s="45">
        <f t="shared" si="49"/>
        <v>136.47713867453643</v>
      </c>
      <c r="U169" s="49">
        <v>341.20544764084951</v>
      </c>
      <c r="Y169" s="41">
        <v>45596</v>
      </c>
      <c r="Z169" s="43">
        <f t="shared" si="50"/>
        <v>0.4116807798030786</v>
      </c>
      <c r="AA169" s="43">
        <f t="shared" si="51"/>
        <v>0.1824687518033381</v>
      </c>
      <c r="AB169" s="43">
        <f t="shared" si="52"/>
        <v>5.5236736269825837E-2</v>
      </c>
      <c r="AC169" s="43">
        <f t="shared" si="53"/>
        <v>0.36477138674536436</v>
      </c>
      <c r="AD169" s="43">
        <f t="shared" si="54"/>
        <v>2.4120544764084952</v>
      </c>
      <c r="AE169" s="56">
        <f t="shared" si="55"/>
        <v>0.25353941365540172</v>
      </c>
    </row>
    <row r="170" spans="1:31" ht="18" x14ac:dyDescent="0.35">
      <c r="A170" s="3">
        <v>43768</v>
      </c>
      <c r="B170" s="19">
        <v>4.5512910122424604</v>
      </c>
      <c r="C170" s="19">
        <v>12.616207345476262</v>
      </c>
      <c r="D170" s="19">
        <v>11.739310958495073</v>
      </c>
      <c r="E170" s="19">
        <v>11.684604598387578</v>
      </c>
      <c r="I170" s="3">
        <v>43768</v>
      </c>
      <c r="J170" s="1">
        <f>+(J169*(B170/B169))*(1-Fondo0!$H$5)</f>
        <v>117.01680760769646</v>
      </c>
      <c r="K170" s="1">
        <f>+(K169*(C170/C169))*(1-Fondo0!$I$4)</f>
        <v>386.17116863167166</v>
      </c>
      <c r="L170" s="1">
        <f>(L169*(D170/D169))*(1-Fondo0!$J$5)</f>
        <v>95.527632239868893</v>
      </c>
      <c r="M170" s="1">
        <f>+(M169*(E170/E169))*(1-Fondo0!$K$5)</f>
        <v>362.67085790520366</v>
      </c>
      <c r="P170" s="48">
        <v>45625</v>
      </c>
      <c r="Q170" s="45">
        <f t="shared" si="46"/>
        <v>140.9022049134166</v>
      </c>
      <c r="R170" s="45">
        <f t="shared" si="47"/>
        <v>117.50259169567242</v>
      </c>
      <c r="S170" s="45">
        <f t="shared" si="48"/>
        <v>106.09795111147244</v>
      </c>
      <c r="T170" s="45">
        <f t="shared" si="49"/>
        <v>135.16902977929263</v>
      </c>
      <c r="U170" s="49">
        <v>358.2413927012679</v>
      </c>
      <c r="Y170" s="41">
        <v>45625</v>
      </c>
      <c r="Z170" s="43">
        <f t="shared" si="50"/>
        <v>0.40902204913416607</v>
      </c>
      <c r="AA170" s="43">
        <f t="shared" si="51"/>
        <v>0.17502591695672431</v>
      </c>
      <c r="AB170" s="43">
        <f t="shared" si="52"/>
        <v>6.0979511114724438E-2</v>
      </c>
      <c r="AC170" s="43">
        <f t="shared" si="53"/>
        <v>0.35169029779292638</v>
      </c>
      <c r="AD170" s="43">
        <f t="shared" si="54"/>
        <v>2.5824139270126789</v>
      </c>
      <c r="AE170" s="56">
        <f t="shared" si="55"/>
        <v>0.2491794437496353</v>
      </c>
    </row>
    <row r="171" spans="1:31" ht="18" x14ac:dyDescent="0.35">
      <c r="A171" s="3">
        <v>43798</v>
      </c>
      <c r="B171" s="19">
        <v>4.5254120623712861</v>
      </c>
      <c r="C171" s="19">
        <v>12.52624407178582</v>
      </c>
      <c r="D171" s="19">
        <v>11.577040776699029</v>
      </c>
      <c r="E171" s="19">
        <v>11.61054880847308</v>
      </c>
      <c r="I171" s="3">
        <v>43798</v>
      </c>
      <c r="J171" s="1">
        <f>+(J170*(B171/B170))*(1-Fondo0!$H$5)</f>
        <v>116.23024267167941</v>
      </c>
      <c r="K171" s="1">
        <f>+(K170*(C171/C170))*(1-Fondo0!$I$4)</f>
        <v>383.16824946585734</v>
      </c>
      <c r="L171" s="1">
        <f>(L170*(D171/D170))*(1-Fondo0!$J$5)</f>
        <v>94.109040134536954</v>
      </c>
      <c r="M171" s="1">
        <f>+(M170*(E171/E170))*(1-Fondo0!$K$5)</f>
        <v>360.1680773466835</v>
      </c>
      <c r="P171" s="48">
        <v>45657</v>
      </c>
      <c r="Q171" s="45">
        <f t="shared" si="46"/>
        <v>140.17447863922197</v>
      </c>
      <c r="R171" s="45">
        <f t="shared" si="47"/>
        <v>116.49549573376015</v>
      </c>
      <c r="S171" s="45">
        <f t="shared" si="48"/>
        <v>104.357756228901</v>
      </c>
      <c r="T171" s="45">
        <f t="shared" si="49"/>
        <v>133.40034901855165</v>
      </c>
      <c r="U171" s="49">
        <v>350.1326544427846</v>
      </c>
      <c r="Y171" s="41">
        <v>45657</v>
      </c>
      <c r="Z171" s="43">
        <f t="shared" si="50"/>
        <v>0.40174478639221967</v>
      </c>
      <c r="AA171" s="43">
        <f t="shared" si="51"/>
        <v>0.16495495733760146</v>
      </c>
      <c r="AB171" s="43">
        <f t="shared" si="52"/>
        <v>4.3577562289009997E-2</v>
      </c>
      <c r="AC171" s="43">
        <f t="shared" si="53"/>
        <v>0.33400349018551645</v>
      </c>
      <c r="AD171" s="43">
        <f t="shared" si="54"/>
        <v>2.5013265444278461</v>
      </c>
      <c r="AE171" s="56">
        <f t="shared" si="55"/>
        <v>0.23607019905108689</v>
      </c>
    </row>
    <row r="172" spans="1:31" ht="18" x14ac:dyDescent="0.35">
      <c r="A172" s="3">
        <v>43830</v>
      </c>
      <c r="B172" s="19">
        <v>4.7258379559843231</v>
      </c>
      <c r="C172" s="19">
        <v>13.046319656315946</v>
      </c>
      <c r="D172" s="19">
        <v>12.09961223997588</v>
      </c>
      <c r="E172" s="19">
        <v>12.071370636116972</v>
      </c>
      <c r="I172" s="3">
        <v>43830</v>
      </c>
      <c r="J172" s="1">
        <f>+(J171*(B172/B171))*(1-Fondo0!$H$5)</f>
        <v>121.25152642650903</v>
      </c>
      <c r="K172" s="1">
        <f>+(K171*(C172/C171))*(1-Fondo0!$I$4)</f>
        <v>398.81756478646724</v>
      </c>
      <c r="L172" s="1">
        <f>(L171*(D172/D171))*(1-Fondo0!$J$5)</f>
        <v>98.254535665035149</v>
      </c>
      <c r="M172" s="1">
        <f>+(M171*(E172/E171))*(1-Fondo0!$K$5)</f>
        <v>374.25092605829838</v>
      </c>
      <c r="P172" s="48">
        <v>45688</v>
      </c>
      <c r="Q172" s="45">
        <f t="shared" si="46"/>
        <v>142.21735165812606</v>
      </c>
      <c r="R172" s="45">
        <f t="shared" si="47"/>
        <v>117.74020046008745</v>
      </c>
      <c r="S172" s="45">
        <f t="shared" si="48"/>
        <v>104.20877414239779</v>
      </c>
      <c r="T172" s="45">
        <f t="shared" si="49"/>
        <v>134.61383295828529</v>
      </c>
      <c r="U172" s="49">
        <v>358.01660288971703</v>
      </c>
      <c r="Y172" s="41">
        <v>45688</v>
      </c>
      <c r="Z172" s="43">
        <f t="shared" si="50"/>
        <v>0.42217351658126057</v>
      </c>
      <c r="AA172" s="43">
        <f t="shared" si="51"/>
        <v>0.17740200460087441</v>
      </c>
      <c r="AB172" s="43">
        <f t="shared" si="52"/>
        <v>4.2087741423977754E-2</v>
      </c>
      <c r="AC172" s="43">
        <f t="shared" si="53"/>
        <v>0.34613832958285284</v>
      </c>
      <c r="AD172" s="43">
        <f t="shared" si="54"/>
        <v>2.5801660288971702</v>
      </c>
      <c r="AE172" s="56">
        <f t="shared" si="55"/>
        <v>0.24695039804724139</v>
      </c>
    </row>
    <row r="173" spans="1:31" ht="18" x14ac:dyDescent="0.35">
      <c r="A173" s="3">
        <v>43861</v>
      </c>
      <c r="B173" s="19">
        <v>4.6645703495260662</v>
      </c>
      <c r="C173" s="19">
        <v>12.768194638625593</v>
      </c>
      <c r="D173" s="19">
        <v>11.816314632701422</v>
      </c>
      <c r="E173" s="19">
        <v>11.894440047393365</v>
      </c>
      <c r="I173" s="3">
        <v>43861</v>
      </c>
      <c r="J173" s="1">
        <f>+(J172*(B173/B172))*(1-Fondo0!$H$5)</f>
        <v>119.55490812346187</v>
      </c>
      <c r="K173" s="1">
        <f>+(K172*(C173/C172))*(1-Fondo0!$I$4)</f>
        <v>390.06175759633135</v>
      </c>
      <c r="L173" s="1">
        <f>(L172*(D173/D172))*(1-Fondo0!$J$5)</f>
        <v>95.854073893172654</v>
      </c>
      <c r="M173" s="1">
        <f>+(M172*(E173/E172))*(1-Fondo0!$K$5)</f>
        <v>368.55654731997686</v>
      </c>
      <c r="P173" s="48">
        <v>45716</v>
      </c>
      <c r="Q173" s="45">
        <f t="shared" si="46"/>
        <v>140.6151712608422</v>
      </c>
      <c r="R173" s="45">
        <f t="shared" si="47"/>
        <v>115.82788145694524</v>
      </c>
      <c r="S173" s="45">
        <f t="shared" si="48"/>
        <v>102.65622795185659</v>
      </c>
      <c r="T173" s="45">
        <f t="shared" si="49"/>
        <v>133.64749791946593</v>
      </c>
      <c r="U173" s="49">
        <v>355.98268375969622</v>
      </c>
      <c r="Y173" s="41">
        <v>45716</v>
      </c>
      <c r="Z173" s="43">
        <f t="shared" si="50"/>
        <v>0.40615171260842198</v>
      </c>
      <c r="AA173" s="43">
        <f t="shared" si="51"/>
        <v>0.15827881456945225</v>
      </c>
      <c r="AB173" s="43">
        <f t="shared" si="52"/>
        <v>2.6562279518565823E-2</v>
      </c>
      <c r="AC173" s="43">
        <f t="shared" si="53"/>
        <v>0.3364749791946593</v>
      </c>
      <c r="AD173" s="43">
        <f t="shared" si="54"/>
        <v>2.5598268375969622</v>
      </c>
      <c r="AE173" s="56">
        <f t="shared" si="55"/>
        <v>0.23186694647277484</v>
      </c>
    </row>
    <row r="174" spans="1:31" ht="18" x14ac:dyDescent="0.35">
      <c r="A174" s="3">
        <v>43889</v>
      </c>
      <c r="B174" s="19">
        <v>4.3865537235583885</v>
      </c>
      <c r="C174" s="19">
        <v>12.008140741813966</v>
      </c>
      <c r="D174" s="19">
        <v>11.056928571428571</v>
      </c>
      <c r="E174" s="19">
        <v>11.158042654303101</v>
      </c>
      <c r="I174" s="3">
        <v>43889</v>
      </c>
      <c r="J174" s="1">
        <f>+(J173*(B174/B173))*(1-Fondo0!$H$5)</f>
        <v>112.31211080494782</v>
      </c>
      <c r="K174" s="1">
        <f>+(K173*(C174/C173))*(1-Fondo0!$I$4)</f>
        <v>366.60405562284274</v>
      </c>
      <c r="L174" s="1">
        <f>(L173*(D174/D173))*(1-Fondo0!$J$5)</f>
        <v>89.60049466299067</v>
      </c>
      <c r="M174" s="1">
        <f>+(M173*(E174/E173))*(1-Fondo0!$K$5)</f>
        <v>345.54290208924607</v>
      </c>
      <c r="P174" s="48">
        <v>45382</v>
      </c>
      <c r="Q174" s="45">
        <f t="shared" si="46"/>
        <v>140.93050019234624</v>
      </c>
      <c r="R174" s="45">
        <f t="shared" si="47"/>
        <v>115.64458708904496</v>
      </c>
      <c r="S174" s="45">
        <f t="shared" si="48"/>
        <v>101.74299779169493</v>
      </c>
      <c r="T174" s="45">
        <f t="shared" si="49"/>
        <v>134.6341510427207</v>
      </c>
      <c r="U174" s="49">
        <v>340.09591634829428</v>
      </c>
      <c r="Y174" s="41">
        <v>45382</v>
      </c>
      <c r="Z174" s="43">
        <f t="shared" si="50"/>
        <v>0.40930500192346253</v>
      </c>
      <c r="AA174" s="43">
        <f t="shared" si="51"/>
        <v>0.1564458708904497</v>
      </c>
      <c r="AB174" s="43">
        <f t="shared" si="52"/>
        <v>1.7429977916949335E-2</v>
      </c>
      <c r="AC174" s="43">
        <f t="shared" si="53"/>
        <v>0.34634151042720696</v>
      </c>
      <c r="AD174" s="43">
        <f t="shared" si="54"/>
        <v>2.400959163482943</v>
      </c>
      <c r="AE174" s="56">
        <f t="shared" si="55"/>
        <v>0.23238059028951713</v>
      </c>
    </row>
    <row r="175" spans="1:31" ht="18" x14ac:dyDescent="0.35">
      <c r="A175" s="3">
        <v>43921</v>
      </c>
      <c r="B175" s="19">
        <v>3.7883120278907612</v>
      </c>
      <c r="C175" s="19">
        <v>10.363821499128413</v>
      </c>
      <c r="D175" s="19">
        <v>9.4661536897152807</v>
      </c>
      <c r="E175" s="19">
        <v>9.8020322196397451</v>
      </c>
      <c r="I175" s="3">
        <v>43921</v>
      </c>
      <c r="J175" s="1">
        <f>+(J174*(B175/B174))*(1-Fondo0!$H$5)</f>
        <v>96.893859200280716</v>
      </c>
      <c r="K175" s="1">
        <f>+(K174*(C175/C174))*(1-Fondo0!$I$4)</f>
        <v>316.19794043257093</v>
      </c>
      <c r="L175" s="1">
        <f>(L174*(D175/D174))*(1-Fondo0!$J$5)</f>
        <v>76.629647657165194</v>
      </c>
      <c r="M175" s="1">
        <f>+(M174*(E175/E174))*(1-Fondo0!$K$5)</f>
        <v>303.37788190841303</v>
      </c>
      <c r="P175" s="48">
        <v>45777</v>
      </c>
      <c r="Q175" s="45">
        <f t="shared" si="46"/>
        <v>140.49536901241481</v>
      </c>
      <c r="R175" s="45">
        <f t="shared" si="47"/>
        <v>113.36065155610478</v>
      </c>
      <c r="S175" s="45">
        <f t="shared" si="48"/>
        <v>100.2294778176195</v>
      </c>
      <c r="T175" s="45">
        <f t="shared" si="49"/>
        <v>134.43460138648473</v>
      </c>
      <c r="U175" s="49">
        <v>338.03017616078245</v>
      </c>
      <c r="Y175" s="41">
        <v>45777</v>
      </c>
      <c r="Z175" s="43">
        <f t="shared" si="50"/>
        <v>0.40495369012414817</v>
      </c>
      <c r="AA175" s="43">
        <f t="shared" si="51"/>
        <v>0.13360651556104775</v>
      </c>
      <c r="AB175" s="43">
        <f t="shared" si="52"/>
        <v>2.2947781761950559E-3</v>
      </c>
      <c r="AC175" s="43">
        <f t="shared" si="53"/>
        <v>0.34434601386484731</v>
      </c>
      <c r="AD175" s="43">
        <f t="shared" si="54"/>
        <v>2.3803017616078246</v>
      </c>
      <c r="AE175" s="56">
        <f t="shared" si="55"/>
        <v>0.22130024943155957</v>
      </c>
    </row>
    <row r="176" spans="1:31" ht="18" x14ac:dyDescent="0.35">
      <c r="A176" s="3">
        <v>43951</v>
      </c>
      <c r="B176" s="19">
        <v>3.9622917824416199</v>
      </c>
      <c r="C176" s="19">
        <v>10.598178924031924</v>
      </c>
      <c r="D176" s="19">
        <v>9.7029086905113804</v>
      </c>
      <c r="E176" s="19">
        <v>10.053286520839492</v>
      </c>
      <c r="I176" s="3">
        <v>43951</v>
      </c>
      <c r="J176" s="1">
        <f>+(J175*(B176/B175))*(1-Fondo0!$H$5)</f>
        <v>101.2381822757434</v>
      </c>
      <c r="K176" s="1">
        <f>+(K175*(C176/C175))*(1-Fondo0!$I$4)</f>
        <v>323.13795822034791</v>
      </c>
      <c r="L176" s="1">
        <f>(L175*(D176/D175))*(1-Fondo0!$J$5)</f>
        <v>78.464388772800987</v>
      </c>
      <c r="M176" s="1">
        <f>+(M175*(E176/E175))*(1-Fondo0!$K$5)</f>
        <v>310.97800951585384</v>
      </c>
      <c r="P176" s="48">
        <v>45807</v>
      </c>
      <c r="Q176" s="45">
        <f t="shared" si="46"/>
        <v>145.79560050540022</v>
      </c>
      <c r="R176" s="45">
        <f t="shared" si="47"/>
        <v>116.38557663297492</v>
      </c>
      <c r="S176" s="45">
        <f t="shared" si="48"/>
        <v>103.14635706602991</v>
      </c>
      <c r="T176" s="45">
        <f t="shared" si="49"/>
        <v>139.6059170068946</v>
      </c>
      <c r="U176" s="49">
        <v>354.61467411023159</v>
      </c>
      <c r="Y176" s="41">
        <v>45807</v>
      </c>
      <c r="Z176" s="43">
        <f t="shared" si="50"/>
        <v>0.45795600505400214</v>
      </c>
      <c r="AA176" s="43">
        <f t="shared" si="51"/>
        <v>0.16385576632974908</v>
      </c>
      <c r="AB176" s="43">
        <f t="shared" si="52"/>
        <v>3.1463570660299034E-2</v>
      </c>
      <c r="AC176" s="43">
        <f t="shared" si="53"/>
        <v>0.39605917006894598</v>
      </c>
      <c r="AD176" s="43">
        <f t="shared" si="54"/>
        <v>2.5461467411023158</v>
      </c>
      <c r="AE176" s="56">
        <f t="shared" si="55"/>
        <v>0.26233362802824906</v>
      </c>
    </row>
    <row r="177" spans="1:31" ht="18" x14ac:dyDescent="0.35">
      <c r="A177" s="3">
        <v>43980</v>
      </c>
      <c r="B177" s="19">
        <v>4.1093152300524167</v>
      </c>
      <c r="C177" s="19">
        <v>10.712697553873035</v>
      </c>
      <c r="D177" s="19">
        <v>9.8779702096680264</v>
      </c>
      <c r="E177" s="19">
        <v>10.310477489807804</v>
      </c>
      <c r="I177" s="3">
        <v>43980</v>
      </c>
      <c r="J177" s="1">
        <f>+(J176*(B177/B176))*(1-Fondo0!$H$5)</f>
        <v>104.8853222712381</v>
      </c>
      <c r="K177" s="1">
        <f>+(K176*(C177/C176))*(1-Fondo0!$I$4)</f>
        <v>326.41731639920965</v>
      </c>
      <c r="L177" s="1">
        <f>(L176*(D177/D176))*(1-Fondo0!$J$5)</f>
        <v>79.796848149524365</v>
      </c>
      <c r="M177" s="1">
        <f>+(M176*(E177/E176))*(1-Fondo0!$K$5)</f>
        <v>318.75296093085575</v>
      </c>
      <c r="P177" s="50">
        <v>45838</v>
      </c>
      <c r="Q177" s="45">
        <f t="shared" si="46"/>
        <v>153.65310428716293</v>
      </c>
      <c r="R177" s="45">
        <f t="shared" si="47"/>
        <v>122.42418391425669</v>
      </c>
      <c r="S177" s="45">
        <f t="shared" si="48"/>
        <v>107.90398845036644</v>
      </c>
      <c r="T177" s="45">
        <f t="shared" si="49"/>
        <v>145.82821058811945</v>
      </c>
      <c r="U177" s="49">
        <v>370.22466604562868</v>
      </c>
      <c r="Y177" s="44">
        <v>45838</v>
      </c>
      <c r="Z177" s="43">
        <f t="shared" si="50"/>
        <v>0.53653104287162923</v>
      </c>
      <c r="AA177" s="43">
        <f t="shared" si="51"/>
        <v>0.2242418391425669</v>
      </c>
      <c r="AB177" s="43">
        <f t="shared" si="52"/>
        <v>7.9039884503664393E-2</v>
      </c>
      <c r="AC177" s="43">
        <f t="shared" si="53"/>
        <v>0.45828210588119456</v>
      </c>
      <c r="AD177" s="43">
        <f t="shared" si="54"/>
        <v>2.7022466604562867</v>
      </c>
      <c r="AE177" s="56">
        <f t="shared" si="55"/>
        <v>0.32452371809976377</v>
      </c>
    </row>
    <row r="178" spans="1:31" ht="18" x14ac:dyDescent="0.35">
      <c r="A178" s="3">
        <v>44012</v>
      </c>
      <c r="B178" s="19">
        <v>4.2587017791584296</v>
      </c>
      <c r="C178" s="19">
        <v>11.039687461169162</v>
      </c>
      <c r="D178" s="19">
        <v>10.115625303586558</v>
      </c>
      <c r="E178" s="19">
        <v>10.575727421632308</v>
      </c>
      <c r="I178" s="3">
        <v>44012</v>
      </c>
      <c r="J178" s="1">
        <f>+(J177*(B178/B177))*(1-Fondo0!$H$5)</f>
        <v>108.58500669920154</v>
      </c>
      <c r="K178" s="1">
        <f>+(K177*(C178/C177))*(1-Fondo0!$I$4)</f>
        <v>336.1620947945226</v>
      </c>
      <c r="L178" s="1">
        <f>(L177*(D178/D177))*(1-Fondo0!$J$5)</f>
        <v>81.631567116551977</v>
      </c>
      <c r="M178" s="1">
        <f>+(M177*(E178/E177))*(1-Fondo0!$K$5)</f>
        <v>326.76800608539185</v>
      </c>
      <c r="Z178" s="57">
        <f>+(1+Z177)^(12/COUNT($Y$33:$Y$177))-1</f>
        <v>3.6186438298403401E-2</v>
      </c>
      <c r="AA178" s="57">
        <f t="shared" ref="AA178:AE178" si="56">+(1+AA177)^(12/COUNT($Y$33:$Y$177))-1</f>
        <v>1.6884832830104335E-2</v>
      </c>
      <c r="AB178" s="57">
        <f t="shared" si="56"/>
        <v>6.3154436671499781E-3</v>
      </c>
      <c r="AC178" s="57">
        <f t="shared" si="56"/>
        <v>3.171394444141229E-2</v>
      </c>
      <c r="AD178" s="57">
        <f t="shared" si="56"/>
        <v>0.11441104633915278</v>
      </c>
      <c r="AE178" s="57">
        <f t="shared" si="56"/>
        <v>2.3532166315740843E-2</v>
      </c>
    </row>
    <row r="179" spans="1:31" ht="18" x14ac:dyDescent="0.35">
      <c r="A179" s="3">
        <v>44043</v>
      </c>
      <c r="B179" s="19">
        <v>4.4032216208557662</v>
      </c>
      <c r="C179" s="19">
        <v>11.321243780107679</v>
      </c>
      <c r="D179" s="19">
        <v>10.400419693964295</v>
      </c>
      <c r="E179" s="19">
        <v>10.840449135732502</v>
      </c>
      <c r="I179" s="3">
        <v>44043</v>
      </c>
      <c r="J179" s="1">
        <f>+(J178*(B179/B178))*(1-Fondo0!$H$5)</f>
        <v>112.15291144824617</v>
      </c>
      <c r="K179" s="1">
        <f>+(K178*(C179/C178))*(1-Fondo0!$I$4)</f>
        <v>344.51149869160758</v>
      </c>
      <c r="L179" s="1">
        <f>(L178*(D179/D178))*(1-Fondo0!$J$5)</f>
        <v>83.842387906812462</v>
      </c>
      <c r="M179" s="1">
        <f>+(M178*(E179/E178))*(1-Fondo0!$K$5)</f>
        <v>334.75755358513874</v>
      </c>
    </row>
    <row r="180" spans="1:31" ht="18" x14ac:dyDescent="0.35">
      <c r="A180" s="3">
        <v>44074</v>
      </c>
      <c r="B180" s="19">
        <v>4.4750723992106005</v>
      </c>
      <c r="C180" s="19">
        <v>11.550565773893432</v>
      </c>
      <c r="D180" s="19">
        <v>10.524052720608964</v>
      </c>
      <c r="E180" s="19">
        <v>11.062473780659712</v>
      </c>
      <c r="I180" s="3">
        <v>44074</v>
      </c>
      <c r="J180" s="1">
        <f>+(J179*(B180/B179))*(1-Fondo0!$H$5)</f>
        <v>113.86426510004537</v>
      </c>
      <c r="K180" s="1">
        <f>+(K179*(C180/C179))*(1-Fondo0!$I$4)</f>
        <v>351.26142109189846</v>
      </c>
      <c r="L180" s="1">
        <f>(L179*(D180/D179))*(1-Fondo0!$J$5)</f>
        <v>84.750674463910883</v>
      </c>
      <c r="M180" s="1">
        <f>+(M179*(E180/E179))*(1-Fondo0!$K$5)</f>
        <v>341.42018532915336</v>
      </c>
    </row>
    <row r="181" spans="1:31" ht="18" x14ac:dyDescent="0.35">
      <c r="A181" s="3">
        <v>44104</v>
      </c>
      <c r="B181" s="19">
        <v>4.4103288969158099</v>
      </c>
      <c r="C181" s="19">
        <v>11.37936012781328</v>
      </c>
      <c r="D181" s="19">
        <v>10.367744679077521</v>
      </c>
      <c r="E181" s="19">
        <v>10.952571103084189</v>
      </c>
      <c r="I181" s="3">
        <v>44104</v>
      </c>
      <c r="J181" s="1">
        <f>+(J180*(B181/B180))*(1-Fondo0!$H$5)</f>
        <v>112.10003123245447</v>
      </c>
      <c r="K181" s="1">
        <f>+(K180*(C181/C180))*(1-Fondo0!$I$4)</f>
        <v>345.82999250169769</v>
      </c>
      <c r="L181" s="1">
        <f>(L180*(D181/D180))*(1-Fondo0!$J$5)</f>
        <v>83.404947958743406</v>
      </c>
      <c r="M181" s="1">
        <f>+(M180*(E181/E180))*(1-Fondo0!$K$5)</f>
        <v>337.83671900715495</v>
      </c>
    </row>
    <row r="182" spans="1:31" ht="18" x14ac:dyDescent="0.35">
      <c r="A182" s="3">
        <v>44134</v>
      </c>
      <c r="B182" s="19">
        <v>4.3466490456431535</v>
      </c>
      <c r="C182" s="19">
        <v>11.190516957123096</v>
      </c>
      <c r="D182" s="19">
        <v>10.21751294605809</v>
      </c>
      <c r="E182" s="19">
        <v>10.800216431535269</v>
      </c>
      <c r="I182" s="3">
        <v>44134</v>
      </c>
      <c r="J182" s="1">
        <f>+(J181*(B182/B181))*(1-Fondo0!$H$5)</f>
        <v>110.3663566091015</v>
      </c>
      <c r="K182" s="1">
        <f>+(K181*(C182/C181))*(1-Fondo0!$I$4)</f>
        <v>339.86980298322004</v>
      </c>
      <c r="L182" s="1">
        <f>(L181*(D182/D181))*(1-Fondo0!$J$5)</f>
        <v>82.110763988257574</v>
      </c>
      <c r="M182" s="1">
        <f>+(M181*(E182/E181))*(1-Fondo0!$K$5)</f>
        <v>332.94849650562963</v>
      </c>
    </row>
    <row r="183" spans="1:31" ht="18" x14ac:dyDescent="0.35">
      <c r="A183" s="3">
        <v>44165</v>
      </c>
      <c r="B183" s="19">
        <v>4.7487621883656512</v>
      </c>
      <c r="C183" s="19">
        <v>12.164540000000001</v>
      </c>
      <c r="D183" s="19">
        <v>11.086927673130194</v>
      </c>
      <c r="E183" s="19">
        <v>11.708605263157896</v>
      </c>
      <c r="I183" s="3">
        <v>44165</v>
      </c>
      <c r="J183" s="1">
        <f>+(J182*(B183/B182))*(1-Fondo0!$H$5)</f>
        <v>120.45086557595897</v>
      </c>
      <c r="K183" s="1">
        <f>+(K182*(C183/C182))*(1-Fondo0!$I$4)</f>
        <v>369.21194035392614</v>
      </c>
      <c r="L183" s="1">
        <f>(L182*(D183/D182))*(1-Fondo0!$J$5)</f>
        <v>89.004811515151616</v>
      </c>
      <c r="M183" s="1">
        <f>+(M182*(E183/E182))*(1-Fondo0!$K$5)</f>
        <v>360.74771937682692</v>
      </c>
    </row>
    <row r="184" spans="1:31" ht="18" x14ac:dyDescent="0.35">
      <c r="A184" s="3">
        <v>44196</v>
      </c>
      <c r="B184" s="19">
        <v>4.9722960264900662</v>
      </c>
      <c r="C184" s="19">
        <v>12.668197682119205</v>
      </c>
      <c r="D184" s="19">
        <v>11.501233747240617</v>
      </c>
      <c r="E184" s="19">
        <v>12.210052593818983</v>
      </c>
      <c r="I184" s="3">
        <v>44196</v>
      </c>
      <c r="J184" s="1">
        <f>+(J183*(B184/B183))*(1-Fondo0!$H$5)</f>
        <v>125.98935560642121</v>
      </c>
      <c r="K184" s="1">
        <f>+(K183*(C184/C183))*(1-Fondo0!$I$4)</f>
        <v>384.24877838387556</v>
      </c>
      <c r="L184" s="1">
        <f>(L183*(D184/D183))*(1-Fondo0!$J$5)</f>
        <v>92.234643731560524</v>
      </c>
      <c r="M184" s="1">
        <f>+(M183*(E184/E183))*(1-Fondo0!$K$5)</f>
        <v>375.98437247872482</v>
      </c>
    </row>
    <row r="185" spans="1:31" ht="18" x14ac:dyDescent="0.35">
      <c r="A185" s="3">
        <v>44225</v>
      </c>
      <c r="B185" s="19">
        <v>5.1441399505766059</v>
      </c>
      <c r="C185" s="19">
        <v>12.971830175727623</v>
      </c>
      <c r="D185" s="19">
        <v>11.861767902251511</v>
      </c>
      <c r="E185" s="19">
        <v>12.526538605161999</v>
      </c>
      <c r="I185" s="3">
        <v>44225</v>
      </c>
      <c r="J185" s="1">
        <f>+(J184*(B185/B184))*(1-Fondo0!$H$5)</f>
        <v>130.20780797089074</v>
      </c>
      <c r="K185" s="1">
        <f>+(K184*(C185/C184))*(1-Fondo0!$I$4)</f>
        <v>393.20273940966626</v>
      </c>
      <c r="L185" s="1">
        <f>(L184*(D185/D184))*(1-Fondo0!$J$5)</f>
        <v>95.026873506997973</v>
      </c>
      <c r="M185" s="1">
        <f>+(M184*(E185/E184))*(1-Fondo0!$K$5)</f>
        <v>385.51135171028596</v>
      </c>
    </row>
    <row r="186" spans="1:31" ht="18" x14ac:dyDescent="0.35">
      <c r="A186" s="3">
        <v>44253</v>
      </c>
      <c r="B186" s="19">
        <v>5.3572259107093947</v>
      </c>
      <c r="C186" s="19">
        <v>13.550113037523968</v>
      </c>
      <c r="D186" s="19">
        <v>12.276136729663108</v>
      </c>
      <c r="E186" s="19">
        <v>13.122551437962203</v>
      </c>
      <c r="I186" s="3">
        <v>44253</v>
      </c>
      <c r="J186" s="1">
        <f>+(J185*(B186/B185))*(1-Fondo0!$H$5)</f>
        <v>135.46016088153675</v>
      </c>
      <c r="K186" s="1">
        <f>+(K185*(C186/C185))*(1-Fondo0!$I$4)</f>
        <v>410.46470170495519</v>
      </c>
      <c r="L186" s="1">
        <f>(L185*(D186/D185))*(1-Fondo0!$J$5)</f>
        <v>98.244016582365646</v>
      </c>
      <c r="M186" s="1">
        <f>+(M185*(E186/E185))*(1-Fondo0!$K$5)</f>
        <v>403.62513510945757</v>
      </c>
    </row>
    <row r="187" spans="1:31" ht="18" x14ac:dyDescent="0.35">
      <c r="A187" s="3">
        <v>44286</v>
      </c>
      <c r="B187" s="19">
        <v>5.1165217935071849</v>
      </c>
      <c r="C187" s="19">
        <v>13.017395609366684</v>
      </c>
      <c r="D187" s="19">
        <v>11.819536854709952</v>
      </c>
      <c r="E187" s="19">
        <v>12.685146753592335</v>
      </c>
      <c r="I187" s="3">
        <v>44286</v>
      </c>
      <c r="J187" s="1">
        <f>+(J186*(B187/B186))*(1-Fondo0!$H$5)</f>
        <v>129.23907138523754</v>
      </c>
      <c r="K187" s="1">
        <f>+(K186*(C187/C186))*(1-Fondo0!$I$4)</f>
        <v>394.07112863732016</v>
      </c>
      <c r="L187" s="1">
        <f>(L186*(D187/D186))*(1-Fondo0!$J$5)</f>
        <v>94.491387497344078</v>
      </c>
      <c r="M187" s="1">
        <f>+(M186*(E187/E186))*(1-Fondo0!$K$5)</f>
        <v>389.95028811173057</v>
      </c>
    </row>
    <row r="188" spans="1:31" ht="18" x14ac:dyDescent="0.35">
      <c r="A188" s="3">
        <v>44316</v>
      </c>
      <c r="B188" s="19">
        <v>4.9921293512658229</v>
      </c>
      <c r="C188" s="19">
        <v>12.733853507383966</v>
      </c>
      <c r="D188" s="19">
        <v>11.466264055907173</v>
      </c>
      <c r="E188" s="19">
        <v>12.38361861814346</v>
      </c>
      <c r="I188" s="3">
        <v>44316</v>
      </c>
      <c r="J188" s="1">
        <f>+(J187*(B188/B187))*(1-Fondo0!$H$5)</f>
        <v>125.9656710200009</v>
      </c>
      <c r="K188" s="1">
        <f>+(K187*(C188/C187))*(1-Fondo0!$I$4)</f>
        <v>385.23698944306432</v>
      </c>
      <c r="L188" s="1">
        <f>(L187*(D188/D187))*(1-Fondo0!$J$5)</f>
        <v>91.571658505573239</v>
      </c>
      <c r="M188" s="1">
        <f>+(M187*(E188/E187))*(1-Fondo0!$K$5)</f>
        <v>380.46538293117243</v>
      </c>
    </row>
    <row r="189" spans="1:31" ht="18" x14ac:dyDescent="0.35">
      <c r="A189" s="3">
        <v>44347</v>
      </c>
      <c r="B189" s="19">
        <v>5.0626737392213226</v>
      </c>
      <c r="C189" s="19">
        <v>13.383202874314083</v>
      </c>
      <c r="D189" s="19">
        <v>11.902149203031094</v>
      </c>
      <c r="E189" s="19">
        <v>12.90833462241965</v>
      </c>
      <c r="I189" s="3">
        <v>44347</v>
      </c>
      <c r="J189" s="1">
        <f>+(J188*(B189/B188))*(1-Fondo0!$H$5)</f>
        <v>127.61263881603676</v>
      </c>
      <c r="K189" s="1">
        <f>+(K188*(C189/C188))*(1-Fondo0!$I$4)</f>
        <v>404.61856839400332</v>
      </c>
      <c r="L189" s="1">
        <f>(L188*(D189/D188))*(1-Fondo0!$J$5)</f>
        <v>94.953702877460273</v>
      </c>
      <c r="M189" s="1">
        <f>+(M188*(E189/E188))*(1-Fondo0!$K$5)</f>
        <v>396.36164739941159</v>
      </c>
    </row>
    <row r="190" spans="1:31" ht="18" x14ac:dyDescent="0.35">
      <c r="A190" s="3">
        <v>44377</v>
      </c>
      <c r="B190" s="19">
        <v>4.878609156751164</v>
      </c>
      <c r="C190" s="19">
        <v>12.92658028970512</v>
      </c>
      <c r="D190" s="19">
        <v>11.578707346094152</v>
      </c>
      <c r="E190" s="19">
        <v>12.423364924987068</v>
      </c>
      <c r="I190" s="3">
        <v>44377</v>
      </c>
      <c r="J190" s="1">
        <f>+(J189*(B190/B189))*(1-Fondo0!$H$5)</f>
        <v>122.84490519917719</v>
      </c>
      <c r="K190" s="1">
        <f>+(K189*(C190/C189))*(1-Fondo0!$I$4)</f>
        <v>390.55932595293149</v>
      </c>
      <c r="L190" s="1">
        <f>(L189*(D190/D189))*(1-Fondo0!$J$5)</f>
        <v>92.277106187004208</v>
      </c>
      <c r="M190" s="1">
        <f>+(M189*(E190/E189))*(1-Fondo0!$K$5)</f>
        <v>381.25406435553725</v>
      </c>
    </row>
    <row r="191" spans="1:31" ht="18" x14ac:dyDescent="0.35">
      <c r="A191" s="3">
        <v>44407</v>
      </c>
      <c r="B191" s="19">
        <v>4.6307924085064291</v>
      </c>
      <c r="C191" s="19">
        <v>12.26071894164194</v>
      </c>
      <c r="D191" s="19">
        <v>11.047999307616223</v>
      </c>
      <c r="E191" s="19">
        <v>11.807837363996045</v>
      </c>
      <c r="I191" s="3">
        <v>44407</v>
      </c>
      <c r="J191" s="1">
        <f>+(J190*(B191/B190))*(1-Fondo0!$H$5)</f>
        <v>116.48333859530902</v>
      </c>
      <c r="K191" s="1">
        <f>+(K190*(C191/C190))*(1-Fondo0!$I$4)</f>
        <v>370.20042954249698</v>
      </c>
      <c r="L191" s="1">
        <f>(L190*(D191/D190))*(1-Fondo0!$J$5)</f>
        <v>87.955884814371032</v>
      </c>
      <c r="M191" s="1">
        <f>+(M190*(E191/E190))*(1-Fondo0!$K$5)</f>
        <v>362.15912527567173</v>
      </c>
    </row>
    <row r="192" spans="1:31" ht="18" x14ac:dyDescent="0.35">
      <c r="A192" s="3">
        <v>44439</v>
      </c>
      <c r="B192" s="19">
        <v>4.6010844346549193</v>
      </c>
      <c r="C192" s="19">
        <v>12.340159838472832</v>
      </c>
      <c r="D192" s="19">
        <v>11.001456803720018</v>
      </c>
      <c r="E192" s="19">
        <v>11.851556045031815</v>
      </c>
      <c r="I192" s="3">
        <v>44439</v>
      </c>
      <c r="J192" s="1">
        <f>+(J191*(B192/B191))*(1-Fondo0!$H$5)</f>
        <v>115.61550334483313</v>
      </c>
      <c r="K192" s="1">
        <f>+(K191*(C192/C191))*(1-Fondo0!$I$4)</f>
        <v>372.35688041202161</v>
      </c>
      <c r="L192" s="1">
        <f>(L191*(D192/D191))*(1-Fondo0!$J$5)</f>
        <v>87.494113566034912</v>
      </c>
      <c r="M192" s="1">
        <f>+(M191*(E192/E191))*(1-Fondo0!$K$5)</f>
        <v>363.29404109520544</v>
      </c>
    </row>
    <row r="193" spans="1:13" ht="18" x14ac:dyDescent="0.35">
      <c r="A193" s="3">
        <v>44469</v>
      </c>
      <c r="B193" s="19">
        <v>4.6289266924564796</v>
      </c>
      <c r="C193" s="19">
        <v>12.437715352998065</v>
      </c>
      <c r="D193" s="19">
        <v>11.092524395551257</v>
      </c>
      <c r="E193" s="19">
        <v>12.042224709864602</v>
      </c>
      <c r="I193" s="3">
        <v>44469</v>
      </c>
      <c r="J193" s="1">
        <f>+(J192*(B193/B192))*(1-Fondo0!$H$5)</f>
        <v>116.19395870926434</v>
      </c>
      <c r="K193" s="1">
        <f>+(K192*(C193/C192))*(1-Fondo0!$I$4)</f>
        <v>375.05661386072035</v>
      </c>
      <c r="L193" s="1">
        <f>(L192*(D193/D192))*(1-Fondo0!$J$5)</f>
        <v>88.126476077858513</v>
      </c>
      <c r="M193" s="1">
        <f>+(M192*(E193/E192))*(1-Fondo0!$K$5)</f>
        <v>368.9295624871362</v>
      </c>
    </row>
    <row r="194" spans="1:13" ht="18" x14ac:dyDescent="0.35">
      <c r="A194" s="3">
        <v>44498</v>
      </c>
      <c r="B194" s="19">
        <v>4.9764937875751505</v>
      </c>
      <c r="C194" s="19">
        <v>13.504365831663327</v>
      </c>
      <c r="D194" s="19">
        <v>12.138619013026052</v>
      </c>
      <c r="E194" s="19">
        <v>13.14415237975952</v>
      </c>
      <c r="I194" s="3">
        <v>44498</v>
      </c>
      <c r="J194" s="1">
        <f>+(J193*(B194/B193))*(1-Fondo0!$H$5)</f>
        <v>124.78836245704382</v>
      </c>
      <c r="K194" s="1">
        <f>+(K193*(C194/C193))*(1-Fondo0!$I$4)</f>
        <v>406.95653433017515</v>
      </c>
      <c r="L194" s="1">
        <f>(L193*(D194/D193))*(1-Fondo0!$J$5)</f>
        <v>96.336899880241376</v>
      </c>
      <c r="M194" s="1">
        <f>+(M193*(E194/E193))*(1-Fondo0!$K$5)</f>
        <v>402.46039132118761</v>
      </c>
    </row>
    <row r="195" spans="1:13" ht="18" x14ac:dyDescent="0.35">
      <c r="A195" s="3">
        <v>44530</v>
      </c>
      <c r="B195" s="19">
        <v>4.9351464584358089</v>
      </c>
      <c r="C195" s="19">
        <v>13.508084210526317</v>
      </c>
      <c r="D195" s="19">
        <v>12.022966010821447</v>
      </c>
      <c r="E195" s="19">
        <v>13.061169404820463</v>
      </c>
      <c r="I195" s="3">
        <v>44530</v>
      </c>
      <c r="J195" s="1">
        <f>+(J194*(B195/B194))*(1-Fondo0!$H$5)</f>
        <v>123.62264720520695</v>
      </c>
      <c r="K195" s="1">
        <f>+(K194*(C195/C194))*(1-Fondo0!$I$4)</f>
        <v>406.80399377488283</v>
      </c>
      <c r="L195" s="1">
        <f>(L194*(D195/D194))*(1-Fondo0!$J$5)</f>
        <v>95.319636912337018</v>
      </c>
      <c r="M195" s="1">
        <f>+(M194*(E195/E194))*(1-Fondo0!$K$5)</f>
        <v>399.69291713082515</v>
      </c>
    </row>
    <row r="196" spans="1:13" ht="18" x14ac:dyDescent="0.35">
      <c r="A196" s="3">
        <v>44561</v>
      </c>
      <c r="B196" s="19">
        <v>5.030601775887944</v>
      </c>
      <c r="C196" s="19">
        <v>13.696838769384692</v>
      </c>
      <c r="D196" s="19">
        <v>12.215637693846922</v>
      </c>
      <c r="E196" s="19">
        <v>13.339839719859929</v>
      </c>
      <c r="I196" s="3">
        <v>44561</v>
      </c>
      <c r="J196" s="1">
        <f>+(J195*(B196/B195))*(1-Fondo0!$H$5)</f>
        <v>125.88248497748253</v>
      </c>
      <c r="K196" s="1">
        <f>+(K195*(C196/C195))*(1-Fondo0!$I$4)</f>
        <v>412.22033213810016</v>
      </c>
      <c r="L196" s="1">
        <f>(L195*(D196/D195))*(1-Fondo0!$J$5)</f>
        <v>96.746280591440339</v>
      </c>
      <c r="M196" s="1">
        <f>+(M195*(E196/E195))*(1-Fondo0!$K$5)</f>
        <v>407.98935461571131</v>
      </c>
    </row>
    <row r="197" spans="1:13" ht="18" x14ac:dyDescent="0.35">
      <c r="A197" s="3">
        <v>44592</v>
      </c>
      <c r="B197" s="19">
        <v>5.3276627925117008</v>
      </c>
      <c r="C197" s="19">
        <v>14.355608788351534</v>
      </c>
      <c r="D197" s="19">
        <v>12.878912324492978</v>
      </c>
      <c r="E197" s="19">
        <v>14.082078653146127</v>
      </c>
      <c r="I197" s="3">
        <v>44592</v>
      </c>
      <c r="J197" s="1">
        <f>+(J196*(B197/B196))*(1-Fondo0!$H$5)</f>
        <v>133.17707457588864</v>
      </c>
      <c r="K197" s="1">
        <f>+(K196*(C197/C196))*(1-Fondo0!$I$4)</f>
        <v>431.76585738986256</v>
      </c>
      <c r="L197" s="1">
        <f>(L196*(D197/D196))*(1-Fondo0!$J$5)</f>
        <v>101.8930811201171</v>
      </c>
      <c r="M197" s="1">
        <f>+(M196*(E197/E196))*(1-Fondo0!$K$5)</f>
        <v>430.44613805667001</v>
      </c>
    </row>
    <row r="198" spans="1:13" ht="18" x14ac:dyDescent="0.35">
      <c r="A198" s="3">
        <v>44620</v>
      </c>
      <c r="B198" s="19">
        <v>5.5361344772545893</v>
      </c>
      <c r="C198" s="19">
        <v>14.817088214950786</v>
      </c>
      <c r="D198" s="19">
        <v>13.279169725990956</v>
      </c>
      <c r="E198" s="19">
        <v>14.374419287044427</v>
      </c>
      <c r="I198" s="3">
        <v>44620</v>
      </c>
      <c r="J198" s="1">
        <f>+(J197*(B198/B197))*(1-Fondo0!$H$5)</f>
        <v>138.24414501654789</v>
      </c>
      <c r="K198" s="1">
        <f>+(K197*(C198/C197))*(1-Fondo0!$I$4)</f>
        <v>445.35585415360578</v>
      </c>
      <c r="L198" s="1">
        <f>(L197*(D198/D197))*(1-Fondo0!$J$5)</f>
        <v>104.95032897275816</v>
      </c>
      <c r="M198" s="1">
        <f>+(M197*(E198/E197))*(1-Fondo0!$K$5)</f>
        <v>439.13311524372375</v>
      </c>
    </row>
    <row r="199" spans="1:13" ht="18" x14ac:dyDescent="0.35">
      <c r="A199" s="3">
        <v>44651</v>
      </c>
      <c r="B199" s="19">
        <v>5.8066002431775194</v>
      </c>
      <c r="C199" s="19">
        <v>15.285009483923265</v>
      </c>
      <c r="D199" s="19">
        <v>13.516068062685759</v>
      </c>
      <c r="E199" s="19">
        <v>14.731152445285057</v>
      </c>
      <c r="I199" s="3">
        <v>44651</v>
      </c>
      <c r="J199" s="1">
        <f>+(J198*(B199/B198))*(1-Fondo0!$H$5)</f>
        <v>144.84697108772104</v>
      </c>
      <c r="K199" s="1">
        <f>+(K198*(C199/C198))*(1-Fondo0!$I$4)</f>
        <v>459.12149750846351</v>
      </c>
      <c r="L199" s="1">
        <f>(L198*(D199/D198))*(1-Fondo0!$J$5)</f>
        <v>106.71135306067869</v>
      </c>
      <c r="M199" s="1">
        <f>+(M198*(E199/E198))*(1-Fondo0!$K$5)</f>
        <v>449.77616169618</v>
      </c>
    </row>
    <row r="200" spans="1:13" ht="18" x14ac:dyDescent="0.35">
      <c r="A200" s="3">
        <v>44680</v>
      </c>
      <c r="B200" s="19">
        <v>5.4924562793121412</v>
      </c>
      <c r="C200" s="19">
        <v>14.401529572694113</v>
      </c>
      <c r="D200" s="19">
        <v>12.735338665971859</v>
      </c>
      <c r="E200" s="19">
        <v>13.805115216258468</v>
      </c>
      <c r="I200" s="3">
        <v>44680</v>
      </c>
      <c r="J200" s="1">
        <f>+(J199*(B200/B199))*(1-Fondo0!$H$5)</f>
        <v>136.86785870940406</v>
      </c>
      <c r="K200" s="1">
        <f>+(K199*(C200/C199))*(1-Fondo0!$I$4)</f>
        <v>432.30290416844525</v>
      </c>
      <c r="L200" s="1">
        <f>(L199*(D200/D199))*(1-Fondo0!$J$5)</f>
        <v>100.44264234222926</v>
      </c>
      <c r="M200" s="1">
        <f>+(M199*(E200/E199))*(1-Fondo0!$K$5)</f>
        <v>421.26325170253114</v>
      </c>
    </row>
    <row r="201" spans="1:13" ht="18" x14ac:dyDescent="0.35">
      <c r="A201" s="3">
        <v>44712</v>
      </c>
      <c r="B201" s="19">
        <v>5.3104138117075799</v>
      </c>
      <c r="C201" s="19">
        <v>13.800317237658485</v>
      </c>
      <c r="D201" s="19">
        <v>12.32357690855139</v>
      </c>
      <c r="E201" s="19">
        <v>13.102553466414891</v>
      </c>
      <c r="I201" s="3">
        <v>44712</v>
      </c>
      <c r="J201" s="1">
        <f>+(J200*(B201/B200))*(1-Fondo0!$H$5)</f>
        <v>132.19365271293267</v>
      </c>
      <c r="K201" s="1">
        <f>+(K200*(C201/C200))*(1-Fondo0!$I$4)</f>
        <v>413.98653830470221</v>
      </c>
      <c r="L201" s="1">
        <f>(L200*(D201/D200))*(1-Fondo0!$J$5)</f>
        <v>97.093863938816583</v>
      </c>
      <c r="M201" s="1">
        <f>+(M200*(E201/E200))*(1-Fondo0!$K$5)</f>
        <v>399.59800446141861</v>
      </c>
    </row>
    <row r="202" spans="1:13" ht="18" x14ac:dyDescent="0.35">
      <c r="A202" s="3">
        <v>44742</v>
      </c>
      <c r="B202" s="19">
        <v>4.7935357180156659</v>
      </c>
      <c r="C202" s="19">
        <v>12.80731227154047</v>
      </c>
      <c r="D202" s="19">
        <v>11.437243603133158</v>
      </c>
      <c r="E202" s="19">
        <v>12.055849164490862</v>
      </c>
      <c r="I202" s="3">
        <v>44742</v>
      </c>
      <c r="J202" s="1">
        <f>+(J201*(B202/B201))*(1-Fondo0!$H$5)</f>
        <v>119.2025594046967</v>
      </c>
      <c r="K202" s="1">
        <f>+(K201*(C202/C201))*(1-Fondo0!$I$4)</f>
        <v>383.94831403994658</v>
      </c>
      <c r="L202" s="1">
        <f>(L201*(D202/D201))*(1-Fondo0!$J$5)</f>
        <v>90.016837322323568</v>
      </c>
      <c r="M202" s="1">
        <f>+(M201*(E202/E201))*(1-Fondo0!$K$5)</f>
        <v>367.46756025135534</v>
      </c>
    </row>
    <row r="203" spans="1:13" ht="18" x14ac:dyDescent="0.35">
      <c r="A203" s="3">
        <v>44769</v>
      </c>
      <c r="B203" s="19">
        <v>4.7918001273885356</v>
      </c>
      <c r="C203" s="19">
        <v>12.857452687898089</v>
      </c>
      <c r="D203" s="19">
        <v>11.480142675159236</v>
      </c>
      <c r="E203" s="19">
        <v>12.113971592356689</v>
      </c>
      <c r="I203" s="3">
        <v>44769</v>
      </c>
      <c r="J203" s="1">
        <f>+(J202*(B203/B202))*(1-Fondo0!$H$5)</f>
        <v>119.03527547977839</v>
      </c>
      <c r="K203" s="1">
        <f>+(K202*(C203/C202))*(1-Fondo0!$I$4)</f>
        <v>385.20092190583574</v>
      </c>
      <c r="L203" s="1">
        <f>(L202*(D203/D202))*(1-Fondo0!$J$5)</f>
        <v>90.260355267720456</v>
      </c>
      <c r="M203" s="1">
        <f>+(M202*(E203/E202))*(1-Fondo0!$K$5)</f>
        <v>369.02992177463045</v>
      </c>
    </row>
    <row r="204" spans="1:13" ht="18" x14ac:dyDescent="0.35">
      <c r="A204" s="3">
        <v>44804</v>
      </c>
      <c r="B204" s="19">
        <v>4.8492921237327788</v>
      </c>
      <c r="C204" s="19">
        <v>12.797205380816221</v>
      </c>
      <c r="D204" s="19">
        <v>11.370150376917078</v>
      </c>
      <c r="E204" s="19">
        <v>12.126334936314011</v>
      </c>
      <c r="I204" s="3">
        <v>44804</v>
      </c>
      <c r="J204" s="1">
        <f>+(J203*(B204/B203))*(1-Fondo0!$H$5)</f>
        <v>120.33797740778319</v>
      </c>
      <c r="K204" s="1">
        <f>+(K203*(C204/C203))*(1-Fondo0!$I$4)</f>
        <v>383.14674439313376</v>
      </c>
      <c r="L204" s="1">
        <f>(L203*(D204/D203))*(1-Fondo0!$J$5)</f>
        <v>89.302442160841892</v>
      </c>
      <c r="M204" s="1">
        <f>+(M203*(E204/E203))*(1-Fondo0!$K$5)</f>
        <v>369.19721799062762</v>
      </c>
    </row>
    <row r="205" spans="1:13" ht="18" x14ac:dyDescent="0.35">
      <c r="A205" s="3">
        <v>44834</v>
      </c>
      <c r="B205" s="19">
        <v>4.6764308734939757</v>
      </c>
      <c r="C205" s="19">
        <v>12.425412424698795</v>
      </c>
      <c r="D205" s="19">
        <v>11.024706049196787</v>
      </c>
      <c r="E205" s="19">
        <v>11.753787650602408</v>
      </c>
      <c r="I205" s="3">
        <v>44834</v>
      </c>
      <c r="J205" s="1">
        <f>+(J204*(B205/B204))*(1-Fondo0!$H$5)</f>
        <v>115.92744223632018</v>
      </c>
      <c r="K205" s="1">
        <f>+(K204*(C205/C204))*(1-Fondo0!$I$4)</f>
        <v>371.7734993759251</v>
      </c>
      <c r="L205" s="1">
        <f>(L204*(D205/D204))*(1-Fondo0!$J$5)</f>
        <v>86.499086318632763</v>
      </c>
      <c r="M205" s="1">
        <f>+(M204*(E205/E204))*(1-Fondo0!$K$5)</f>
        <v>357.65189512480572</v>
      </c>
    </row>
    <row r="206" spans="1:13" ht="18" x14ac:dyDescent="0.35">
      <c r="A206" s="3">
        <v>44865</v>
      </c>
      <c r="B206" s="19">
        <v>4.89414442774856</v>
      </c>
      <c r="C206" s="19">
        <v>12.67372123716504</v>
      </c>
      <c r="D206" s="19">
        <v>11.187183245679941</v>
      </c>
      <c r="E206" s="19">
        <v>12.011772001001754</v>
      </c>
      <c r="I206" s="3">
        <v>44865</v>
      </c>
      <c r="J206" s="1">
        <f>+(J205*(B206/B205))*(1-Fondo0!$H$5)</f>
        <v>121.19812200707145</v>
      </c>
      <c r="K206" s="1">
        <f>+(K205*(C206/C205))*(1-Fondo0!$I$4)</f>
        <v>378.95652020327793</v>
      </c>
      <c r="L206" s="1">
        <f>(L205*(D206/D205))*(1-Fondo0!$J$5)</f>
        <v>87.682440124975244</v>
      </c>
      <c r="M206" s="1">
        <f>+(M205*(E206/E205))*(1-Fondo0!$K$5)</f>
        <v>365.29489292194131</v>
      </c>
    </row>
    <row r="207" spans="1:13" ht="18" x14ac:dyDescent="0.35">
      <c r="A207" s="3">
        <v>44895</v>
      </c>
      <c r="B207" s="19">
        <v>5.1659167099117793</v>
      </c>
      <c r="C207" s="19">
        <v>13.350013829787235</v>
      </c>
      <c r="D207" s="19">
        <v>11.809263544369486</v>
      </c>
      <c r="E207" s="19">
        <v>12.692326154644524</v>
      </c>
      <c r="I207" s="3">
        <v>44895</v>
      </c>
      <c r="J207" s="1">
        <f>+(J206*(B207/B206))*(1-Fondo0!$H$5)</f>
        <v>127.79500606097558</v>
      </c>
      <c r="K207" s="1">
        <f>+(K206*(C207/C206))*(1-Fondo0!$I$4)</f>
        <v>398.91885677312587</v>
      </c>
      <c r="L207" s="1">
        <f>(L206*(D207/D206))*(1-Fondo0!$J$5)</f>
        <v>92.461740503643085</v>
      </c>
      <c r="M207" s="1">
        <f>+(M206*(E207/E206))*(1-Fondo0!$K$5)</f>
        <v>385.77277408485128</v>
      </c>
    </row>
    <row r="208" spans="1:13" ht="18" x14ac:dyDescent="0.35">
      <c r="A208" s="3">
        <v>44925</v>
      </c>
      <c r="B208" s="19">
        <v>5.0553995811518329</v>
      </c>
      <c r="C208" s="19">
        <v>13.128713115183245</v>
      </c>
      <c r="D208" s="19">
        <v>11.632366989528796</v>
      </c>
      <c r="E208" s="19">
        <v>12.509578350785342</v>
      </c>
      <c r="I208" s="3">
        <v>44925</v>
      </c>
      <c r="J208" s="1">
        <f>+(J207*(B208/B207))*(1-Fondo0!$H$5)</f>
        <v>124.93074948434879</v>
      </c>
      <c r="K208" s="1">
        <f>+(K207*(C208/C207))*(1-Fondo0!$I$4)</f>
        <v>392.05105359783971</v>
      </c>
      <c r="L208" s="1">
        <f>(L207*(D208/D207))*(1-Fondo0!$J$5)</f>
        <v>90.981840701301223</v>
      </c>
      <c r="M208" s="1">
        <f>+(M207*(E208/E207))*(1-Fondo0!$K$5)</f>
        <v>380.00284843202564</v>
      </c>
    </row>
    <row r="209" spans="1:13" ht="18" x14ac:dyDescent="0.35">
      <c r="A209" s="3">
        <v>44957</v>
      </c>
      <c r="B209" s="19">
        <v>5.2430152687613605</v>
      </c>
      <c r="C209" s="19">
        <v>13.362309140482992</v>
      </c>
      <c r="D209" s="19">
        <v>11.956622981043886</v>
      </c>
      <c r="E209" s="19">
        <v>12.928462659049599</v>
      </c>
      <c r="I209" s="3">
        <v>44957</v>
      </c>
      <c r="J209" s="1">
        <f>+(J208*(B209/B208))*(1-Fondo0!$H$5)</f>
        <v>129.4322062006575</v>
      </c>
      <c r="K209" s="1">
        <f>+(K208*(C209/C208))*(1-Fondo0!$I$4)</f>
        <v>398.76735604624878</v>
      </c>
      <c r="L209" s="1">
        <f>(L208*(D209/D208))*(1-Fondo0!$J$5)</f>
        <v>93.420574360808658</v>
      </c>
      <c r="M209" s="1">
        <f>+(M208*(E209/E208))*(1-Fondo0!$K$5)</f>
        <v>392.50473107676311</v>
      </c>
    </row>
    <row r="210" spans="1:13" ht="18" x14ac:dyDescent="0.35">
      <c r="A210" s="3">
        <v>44985</v>
      </c>
      <c r="B210" s="19">
        <v>5.0767096587926508</v>
      </c>
      <c r="C210" s="19">
        <v>13.039681942257218</v>
      </c>
      <c r="D210" s="19">
        <v>11.783830104986876</v>
      </c>
      <c r="E210" s="19">
        <v>12.591310524934384</v>
      </c>
      <c r="I210" s="3">
        <v>44985</v>
      </c>
      <c r="J210" s="1">
        <f>+(J209*(B210/B209))*(1-Fondo0!$H$5)</f>
        <v>125.19613795872232</v>
      </c>
      <c r="K210" s="1">
        <f>+(K209*(C210/C209))*(1-Fondo0!$I$4)</f>
        <v>388.88634946971649</v>
      </c>
      <c r="L210" s="1">
        <f>(L209*(D210/D209))*(1-Fondo0!$J$5)</f>
        <v>91.974586578858776</v>
      </c>
      <c r="M210" s="1">
        <f>+(M209*(E210/E209))*(1-Fondo0!$K$5)</f>
        <v>382.05226179490523</v>
      </c>
    </row>
    <row r="211" spans="1:13" ht="18" x14ac:dyDescent="0.35">
      <c r="A211" s="3">
        <v>45016</v>
      </c>
      <c r="B211" s="19">
        <v>5.1650279150066405</v>
      </c>
      <c r="C211" s="19">
        <v>13.184997715803453</v>
      </c>
      <c r="D211" s="19">
        <v>11.686311420982735</v>
      </c>
      <c r="E211" s="19">
        <v>12.66893646746348</v>
      </c>
      <c r="I211" s="3">
        <v>45016</v>
      </c>
      <c r="J211" s="1">
        <f>+(J210*(B211/B210))*(1-Fondo0!$H$5)</f>
        <v>127.2414626556035</v>
      </c>
      <c r="K211" s="1">
        <f>+(K210*(C211/C210))*(1-Fondo0!$I$4)</f>
        <v>392.96455231784557</v>
      </c>
      <c r="L211" s="1">
        <f>(L210*(D211/D210))*(1-Fondo0!$J$5)</f>
        <v>91.118424416874774</v>
      </c>
      <c r="M211" s="1">
        <f>+(M210*(E211/E210))*(1-Fondo0!$K$5)</f>
        <v>384.18979856884226</v>
      </c>
    </row>
    <row r="212" spans="1:13" ht="18" x14ac:dyDescent="0.35">
      <c r="A212" s="3">
        <v>45044</v>
      </c>
      <c r="B212" s="19">
        <v>5.1944677601505784</v>
      </c>
      <c r="C212" s="19">
        <v>13.254851546114546</v>
      </c>
      <c r="D212" s="19">
        <v>11.976351438558753</v>
      </c>
      <c r="E212" s="19">
        <v>12.773695590212423</v>
      </c>
      <c r="I212" s="3">
        <v>45044</v>
      </c>
      <c r="J212" s="1">
        <f>+(J211*(B212/B211))*(1-Fondo0!$H$5)</f>
        <v>127.83342027482958</v>
      </c>
      <c r="K212" s="1">
        <f>+(K211*(C212/C211))*(1-Fondo0!$I$4)</f>
        <v>394.78968973933587</v>
      </c>
      <c r="L212" s="1">
        <f>(L211*(D212/D211))*(1-Fondo0!$J$5)</f>
        <v>93.28260204374844</v>
      </c>
      <c r="M212" s="1">
        <f>+(M211*(E212/E211))*(1-Fondo0!$K$5)</f>
        <v>387.1471467534966</v>
      </c>
    </row>
    <row r="213" spans="1:13" ht="18" x14ac:dyDescent="0.35">
      <c r="A213" s="3">
        <v>45077</v>
      </c>
      <c r="B213" s="19">
        <v>5.0989655893536128</v>
      </c>
      <c r="C213" s="19">
        <v>13.077634655078761</v>
      </c>
      <c r="D213" s="19">
        <v>11.776874171645844</v>
      </c>
      <c r="E213" s="19">
        <v>12.586580336773492</v>
      </c>
      <c r="I213" s="3">
        <v>45077</v>
      </c>
      <c r="J213" s="1">
        <f>+(J212*(B213/B212))*(1-Fondo0!$H$5)</f>
        <v>125.35244493048448</v>
      </c>
      <c r="K213" s="1">
        <f>+(K212*(C213/C212))*(1-Fondo0!$I$4)</f>
        <v>389.25818332172673</v>
      </c>
      <c r="L213" s="1">
        <f>(L212*(D213/D212))*(1-Fondo0!$J$5)</f>
        <v>91.633342656586294</v>
      </c>
      <c r="M213" s="1">
        <f>+(M212*(E213/E212))*(1-Fondo0!$K$5)</f>
        <v>381.2598588869169</v>
      </c>
    </row>
    <row r="214" spans="1:13" ht="18" x14ac:dyDescent="0.35">
      <c r="A214" s="3">
        <v>45107</v>
      </c>
      <c r="B214" s="19">
        <v>5.3077973300302785</v>
      </c>
      <c r="C214" s="19">
        <v>13.148805697770438</v>
      </c>
      <c r="D214" s="19">
        <v>12.07198797137352</v>
      </c>
      <c r="E214" s="19">
        <v>12.985106771263419</v>
      </c>
      <c r="I214" s="3">
        <v>45107</v>
      </c>
      <c r="J214" s="1">
        <f>+(J213*(B214/B213))*(1-Fondo0!$H$5)</f>
        <v>130.35041966280073</v>
      </c>
      <c r="K214" s="1">
        <f>+(K213*(C214/C213))*(1-Fondo0!$I$4)</f>
        <v>391.12220761082943</v>
      </c>
      <c r="L214" s="1">
        <f>(L213*(D214/D213))*(1-Fondo0!$J$5)</f>
        <v>93.83171681088514</v>
      </c>
      <c r="M214" s="1">
        <f>+(M213*(E214/E213))*(1-Fondo0!$K$5)</f>
        <v>393.10872740666673</v>
      </c>
    </row>
    <row r="215" spans="1:13" ht="18" x14ac:dyDescent="0.35">
      <c r="A215" s="3">
        <v>45138</v>
      </c>
      <c r="B215" s="19">
        <v>5.5252176812396234</v>
      </c>
      <c r="C215" s="19">
        <v>13.550724958494742</v>
      </c>
      <c r="D215" s="19">
        <v>12.436501272827892</v>
      </c>
      <c r="E215" s="19">
        <v>13.461073879358052</v>
      </c>
      <c r="I215" s="3">
        <v>45138</v>
      </c>
      <c r="J215" s="1">
        <f>+(J214*(B215/B214))*(1-Fondo0!$H$5)</f>
        <v>135.5485477994286</v>
      </c>
      <c r="K215" s="1">
        <f>+(K214*(C215/C214))*(1-Fondo0!$I$4)</f>
        <v>402.81563125101235</v>
      </c>
      <c r="L215" s="1">
        <f>(L214*(D215/D214))*(1-Fondo0!$J$5)</f>
        <v>96.564269913224976</v>
      </c>
      <c r="M215" s="1">
        <f>+(M214*(E215/E214))*(1-Fondo0!$K$5)</f>
        <v>407.28714094414192</v>
      </c>
    </row>
    <row r="216" spans="1:13" ht="18" x14ac:dyDescent="0.35">
      <c r="A216" s="3">
        <v>45169</v>
      </c>
      <c r="B216" s="19">
        <v>5.3928435523114358</v>
      </c>
      <c r="C216" s="19">
        <v>13.328537739929711</v>
      </c>
      <c r="D216" s="19">
        <v>12.189115706947824</v>
      </c>
      <c r="E216" s="19">
        <v>13.187022952149229</v>
      </c>
      <c r="I216" s="3">
        <v>45169</v>
      </c>
      <c r="J216" s="1">
        <f>+(J215*(B216/B215))*(1-Fondo0!$H$5)</f>
        <v>132.16323845267962</v>
      </c>
      <c r="K216" s="1">
        <f>+(K215*(C216/C215))*(1-Fondo0!$I$4)</f>
        <v>395.95324579486959</v>
      </c>
      <c r="L216" s="1">
        <f>(L215*(D216/D215))*(1-Fondo0!$J$5)</f>
        <v>94.54483678580587</v>
      </c>
      <c r="M216" s="1">
        <f>+(M215*(E216/E215))*(1-Fondo0!$K$5)</f>
        <v>398.76917778559164</v>
      </c>
    </row>
    <row r="217" spans="1:13" ht="18" x14ac:dyDescent="0.35">
      <c r="A217" s="3">
        <v>45198</v>
      </c>
      <c r="B217" s="19">
        <v>5.1966792204371863</v>
      </c>
      <c r="C217" s="19">
        <v>12.990171503818804</v>
      </c>
      <c r="D217" s="19">
        <v>11.916612615222544</v>
      </c>
      <c r="E217" s="19">
        <v>12.855904582565183</v>
      </c>
      <c r="I217" s="3">
        <v>45198</v>
      </c>
      <c r="J217" s="1">
        <f>+(J216*(B217/B216))*(1-Fondo0!$H$5)</f>
        <v>127.22314698749736</v>
      </c>
      <c r="K217" s="1">
        <f>+(K216*(C217/C216))*(1-Fondo0!$I$4)</f>
        <v>385.65050385080309</v>
      </c>
      <c r="L217" s="1">
        <f>(L216*(D217/D216))*(1-Fondo0!$J$5)</f>
        <v>92.334884965021473</v>
      </c>
      <c r="M217" s="1">
        <f>+(M216*(E217/E216))*(1-Fondo0!$K$5)</f>
        <v>388.53602364900001</v>
      </c>
    </row>
    <row r="218" spans="1:13" ht="18" x14ac:dyDescent="0.35">
      <c r="A218" s="3">
        <v>45230</v>
      </c>
      <c r="B218" s="19">
        <v>5.0362738938053102</v>
      </c>
      <c r="C218" s="19">
        <v>12.572547475273295</v>
      </c>
      <c r="D218" s="19">
        <v>11.573738157209785</v>
      </c>
      <c r="E218" s="19">
        <v>12.470391827173346</v>
      </c>
      <c r="I218" s="3">
        <v>45230</v>
      </c>
      <c r="J218" s="1">
        <f>+(J217*(B218/B217))*(1-Fondo0!$H$5)</f>
        <v>123.16773058088999</v>
      </c>
      <c r="K218" s="1">
        <f>+(K217*(C218/C217))*(1-Fondo0!$I$4)</f>
        <v>373.00952270555439</v>
      </c>
      <c r="L218" s="1">
        <f>(L217*(D218/D217))*(1-Fondo0!$J$5)</f>
        <v>89.584735911049606</v>
      </c>
      <c r="M218" s="1">
        <f>+(M217*(E218/E217))*(1-Fondo0!$K$5)</f>
        <v>376.67134284103611</v>
      </c>
    </row>
    <row r="219" spans="1:13" ht="18" x14ac:dyDescent="0.35">
      <c r="A219" s="3">
        <v>45260</v>
      </c>
      <c r="B219" s="19">
        <v>5.2945043327092804</v>
      </c>
      <c r="C219" s="19">
        <v>13.001373308371223</v>
      </c>
      <c r="D219" s="19">
        <v>11.916357181064456</v>
      </c>
      <c r="E219" s="19">
        <v>12.926931291789248</v>
      </c>
      <c r="I219" s="3">
        <v>45260</v>
      </c>
      <c r="J219" s="1">
        <f>+(J218*(B219/B218))*(1-Fondo0!$H$5)</f>
        <v>129.3481676188724</v>
      </c>
      <c r="K219" s="1">
        <f>+(K218*(C219/C218))*(1-Fondo0!$I$4)</f>
        <v>385.48144664953492</v>
      </c>
      <c r="L219" s="1">
        <f>(L218*(D219/D218))*(1-Fondo0!$J$5)</f>
        <v>92.140645721915561</v>
      </c>
      <c r="M219" s="1">
        <f>+(M218*(E219/E218))*(1-Fondo0!$K$5)</f>
        <v>390.23997160745137</v>
      </c>
    </row>
    <row r="220" spans="1:13" ht="18" x14ac:dyDescent="0.35">
      <c r="A220" s="3">
        <v>45289</v>
      </c>
      <c r="B220" s="19">
        <v>5.6325501211957985</v>
      </c>
      <c r="C220" s="19">
        <v>13.72288246700781</v>
      </c>
      <c r="D220" s="19">
        <v>12.565019768381363</v>
      </c>
      <c r="E220" s="19">
        <v>13.733594855911662</v>
      </c>
      <c r="I220" s="3">
        <v>45289</v>
      </c>
      <c r="J220" s="1">
        <f>+(J219*(B220/B219))*(1-Fondo0!$H$5)</f>
        <v>137.46350456196382</v>
      </c>
      <c r="K220" s="1">
        <f>+(K219*(C220/C219))*(1-Fondo0!$I$4)</f>
        <v>406.60921076693211</v>
      </c>
      <c r="L220" s="1">
        <f>(L219*(D220/D219))*(1-Fondo0!$J$5)</f>
        <v>97.055083933451783</v>
      </c>
      <c r="M220" s="1">
        <f>+(M219*(E220/E219))*(1-Fondo0!$K$5)</f>
        <v>414.35670645439967</v>
      </c>
    </row>
    <row r="221" spans="1:13" ht="18" x14ac:dyDescent="0.35">
      <c r="A221" s="3">
        <v>45322</v>
      </c>
      <c r="B221" s="19">
        <v>5.5978468750000001</v>
      </c>
      <c r="C221" s="19">
        <v>13.72259755777311</v>
      </c>
      <c r="D221" s="19">
        <v>12.561630987394958</v>
      </c>
      <c r="E221" s="19">
        <v>13.756101207983194</v>
      </c>
      <c r="I221" s="3">
        <v>45322</v>
      </c>
      <c r="J221" s="1">
        <f>+(J220*(B221/B220))*(1-Fondo0!$H$5)</f>
        <v>136.47425602325748</v>
      </c>
      <c r="K221" s="1">
        <f>+(K220*(C221/C220))*(1-Fondo0!$I$4)</f>
        <v>406.33647840230134</v>
      </c>
      <c r="L221" s="1">
        <f>(L220*(D221/D220))*(1-Fondo0!$J$5)</f>
        <v>96.927836435349448</v>
      </c>
      <c r="M221" s="1">
        <f>+(M220*(E221/E220))*(1-Fondo0!$K$5)</f>
        <v>414.80055936168094</v>
      </c>
    </row>
    <row r="222" spans="1:13" ht="18" x14ac:dyDescent="0.35">
      <c r="A222" s="3">
        <v>45351</v>
      </c>
      <c r="B222" s="19">
        <v>5.7830902696985724</v>
      </c>
      <c r="C222" s="19">
        <v>14.210432363828662</v>
      </c>
      <c r="D222" s="19">
        <v>13.020009492332099</v>
      </c>
      <c r="E222" s="19">
        <v>14.281023030142782</v>
      </c>
      <c r="I222" s="3">
        <v>45351</v>
      </c>
      <c r="J222" s="1">
        <f>+(J221*(B222/B221))*(1-Fondo0!$H$5)</f>
        <v>140.84358354439505</v>
      </c>
      <c r="K222" s="1">
        <f>+(K221*(C222/C221))*(1-Fondo0!$I$4)</f>
        <v>420.50812740955399</v>
      </c>
      <c r="L222" s="1">
        <f>(L221*(D222/D221))*(1-Fondo0!$J$5)</f>
        <v>100.36011780511976</v>
      </c>
      <c r="M222" s="1">
        <f>+(M221*(E222/E221))*(1-Fondo0!$K$5)</f>
        <v>430.38499390591153</v>
      </c>
    </row>
    <row r="223" spans="1:13" ht="18" x14ac:dyDescent="0.35">
      <c r="A223" s="3">
        <v>45380</v>
      </c>
      <c r="B223" s="19">
        <v>5.8236620800859979</v>
      </c>
      <c r="C223" s="19">
        <v>14.367623998925021</v>
      </c>
      <c r="D223" s="19">
        <v>13.151200080623489</v>
      </c>
      <c r="E223" s="19">
        <v>14.461554689599572</v>
      </c>
      <c r="I223" s="3">
        <v>45380</v>
      </c>
      <c r="J223" s="1">
        <f>+(J222*(B223/B222))*(1-Fondo0!$H$5)</f>
        <v>141.68394353233072</v>
      </c>
      <c r="K223" s="1">
        <f>+(K222*(C223/C222))*(1-Fondo0!$I$4)</f>
        <v>424.88331120382401</v>
      </c>
      <c r="L223" s="1">
        <f>(L222*(D223/D222))*(1-Fondo0!$J$5)</f>
        <v>101.26575868916549</v>
      </c>
      <c r="M223" s="1">
        <f>+(M222*(E223/E222))*(1-Fondo0!$K$5)</f>
        <v>435.57868088430996</v>
      </c>
    </row>
    <row r="224" spans="1:13" ht="18" x14ac:dyDescent="0.35">
      <c r="A224" s="3">
        <v>45412</v>
      </c>
      <c r="B224" s="19">
        <v>5.6798098347547974</v>
      </c>
      <c r="C224" s="19">
        <v>13.765825399786781</v>
      </c>
      <c r="D224" s="19">
        <v>12.821754850746268</v>
      </c>
      <c r="E224" s="19">
        <v>14.133517244136462</v>
      </c>
      <c r="I224" s="3">
        <v>45412</v>
      </c>
      <c r="J224" s="1">
        <f>+(J223*(B224/B223))*(1-Fondo0!$H$5)</f>
        <v>138.04021872265062</v>
      </c>
      <c r="K224" s="1">
        <f>+(K223*(C224/C223))*(1-Fondo0!$I$4)</f>
        <v>406.82215184585721</v>
      </c>
      <c r="L224" s="1">
        <f>(L223*(D224/D223))*(1-Fondo0!$J$5)</f>
        <v>98.626149690206347</v>
      </c>
      <c r="M224" s="1">
        <f>+(M223*(E224/E223))*(1-Fondo0!$K$5)</f>
        <v>425.45703991491672</v>
      </c>
    </row>
    <row r="225" spans="1:13" ht="18" x14ac:dyDescent="0.35">
      <c r="A225" s="3">
        <v>45443</v>
      </c>
      <c r="B225" s="19">
        <v>5.8951489441325844</v>
      </c>
      <c r="C225" s="19">
        <v>13.95133365410318</v>
      </c>
      <c r="D225" s="19">
        <v>13.150022133119487</v>
      </c>
      <c r="E225" s="19">
        <v>14.574801069232825</v>
      </c>
      <c r="I225" s="3">
        <v>45443</v>
      </c>
      <c r="J225" s="1">
        <f>+(J224*(B225/B224))*(1-Fondo0!$H$5)</f>
        <v>143.12450569055127</v>
      </c>
      <c r="K225" s="1">
        <f>+(K224*(C225/C224))*(1-Fondo0!$I$4)</f>
        <v>412.03648898843022</v>
      </c>
      <c r="L225" s="1">
        <f>(L224*(D225/D224))*(1-Fondo0!$J$5)</f>
        <v>101.04584679387254</v>
      </c>
      <c r="M225" s="1">
        <f>+(M224*(E225/E224))*(1-Fondo0!$K$5)</f>
        <v>438.49225501134151</v>
      </c>
    </row>
    <row r="226" spans="1:13" ht="18" x14ac:dyDescent="0.35">
      <c r="A226" s="3">
        <v>45471</v>
      </c>
      <c r="B226" s="19">
        <v>5.7700763878029706</v>
      </c>
      <c r="C226" s="19">
        <v>13.596711102423768</v>
      </c>
      <c r="D226" s="19">
        <v>12.874285248892365</v>
      </c>
      <c r="E226" s="19">
        <v>14.209395830075579</v>
      </c>
      <c r="I226" s="3">
        <v>45471</v>
      </c>
      <c r="J226" s="1">
        <f>+(J225*(B226/B225))*(1-Fondo0!$H$5)</f>
        <v>139.94202509831445</v>
      </c>
      <c r="K226" s="1">
        <f>+(K225*(C226/C225))*(1-Fondo0!$I$4)</f>
        <v>401.30210641677263</v>
      </c>
      <c r="L226" s="1">
        <f>(L225*(D226/D225))*(1-Fondo0!$J$5)</f>
        <v>98.824012975237906</v>
      </c>
      <c r="M226" s="1">
        <f>+(M225*(E226/E225))*(1-Fondo0!$K$5)</f>
        <v>427.25655428300422</v>
      </c>
    </row>
    <row r="227" spans="1:13" ht="18" x14ac:dyDescent="0.35">
      <c r="A227" s="3">
        <v>45504</v>
      </c>
      <c r="B227" s="19">
        <v>5.8470152068780221</v>
      </c>
      <c r="C227" s="19">
        <v>13.8663846587856</v>
      </c>
      <c r="D227" s="19">
        <v>13.056583342289091</v>
      </c>
      <c r="E227" s="19">
        <v>14.34937606125739</v>
      </c>
      <c r="I227" s="3">
        <v>45504</v>
      </c>
      <c r="J227" s="1">
        <f>+(J226*(B227/B226))*(1-Fondo0!$H$5)</f>
        <v>141.66031041558125</v>
      </c>
      <c r="K227" s="1">
        <f>+(K226*(C227/C226))*(1-Fondo0!$I$4)</f>
        <v>408.99540587229222</v>
      </c>
      <c r="L227" s="1">
        <f>(L226*(D227/D226))*(1-Fondo0!$J$5)</f>
        <v>100.11894797148827</v>
      </c>
      <c r="M227" s="1">
        <f>+(M226*(E227/E226))*(1-Fondo0!$K$5)</f>
        <v>431.22106587087569</v>
      </c>
    </row>
    <row r="228" spans="1:13" ht="18" x14ac:dyDescent="0.35">
      <c r="A228" s="3">
        <v>45534</v>
      </c>
      <c r="B228" s="19">
        <v>5.6828290400000006</v>
      </c>
      <c r="C228" s="19">
        <v>13.493712453333334</v>
      </c>
      <c r="D228" s="19">
        <v>12.240246106666666</v>
      </c>
      <c r="E228" s="19">
        <v>13.87317608</v>
      </c>
      <c r="I228" s="3">
        <v>45534</v>
      </c>
      <c r="J228" s="1">
        <f>+(J227*(B228/B227))*(1-Fondo0!$H$5)</f>
        <v>137.5390217219425</v>
      </c>
      <c r="K228" s="1">
        <f>+(K227*(C228/C227))*(1-Fondo0!$I$4)</f>
        <v>397.74456530164275</v>
      </c>
      <c r="L228" s="1">
        <f>(L227*(D228/D227))*(1-Fondo0!$J$5)</f>
        <v>93.761437335083258</v>
      </c>
      <c r="M228" s="1">
        <f>+(M227*(E228/E227))*(1-Fondo0!$K$5)</f>
        <v>416.67426658606576</v>
      </c>
    </row>
    <row r="229" spans="1:13" ht="18" x14ac:dyDescent="0.35">
      <c r="A229" s="3">
        <v>45565</v>
      </c>
      <c r="B229" s="19">
        <v>5.859208319870759</v>
      </c>
      <c r="C229" s="19">
        <v>13.830806812062468</v>
      </c>
      <c r="D229" s="19">
        <v>12.508493484114164</v>
      </c>
      <c r="E229" s="19">
        <v>14.149597549811524</v>
      </c>
      <c r="I229" s="3">
        <v>45565</v>
      </c>
      <c r="J229" s="1">
        <f>+(J228*(B229/B228))*(1-Fondo0!$H$5)</f>
        <v>141.66013565176587</v>
      </c>
      <c r="K229" s="1">
        <f>+(K228*(C229/C228))*(1-Fondo0!$I$4)</f>
        <v>407.41586341708575</v>
      </c>
      <c r="L229" s="1">
        <f>(L228*(D229/D228))*(1-Fondo0!$J$5)</f>
        <v>95.716428915373328</v>
      </c>
      <c r="M229" s="1">
        <f>+(M228*(E229/E228))*(1-Fondo0!$K$5)</f>
        <v>424.73563439551572</v>
      </c>
    </row>
    <row r="230" spans="1:13" ht="18" x14ac:dyDescent="0.35">
      <c r="A230" s="3">
        <v>45596</v>
      </c>
      <c r="B230" s="19">
        <v>5.8449447947019868</v>
      </c>
      <c r="C230" s="19">
        <v>13.744430251655631</v>
      </c>
      <c r="D230" s="19">
        <v>12.341748900662253</v>
      </c>
      <c r="E230" s="19">
        <v>13.9810999205298</v>
      </c>
      <c r="I230" s="3">
        <v>45596</v>
      </c>
      <c r="J230" s="1">
        <f>+(J229*(B230/B229))*(1-Fondo0!$H$5)</f>
        <v>141.16807798030794</v>
      </c>
      <c r="K230" s="1">
        <f>+(K229*(C230/C229))*(1-Fondo0!$I$4)</f>
        <v>404.60829146834857</v>
      </c>
      <c r="L230" s="1">
        <f>(L229*(D230/D229))*(1-Fondo0!$J$5)</f>
        <v>94.342104709639713</v>
      </c>
      <c r="M230" s="1">
        <f>+(M229*(E230/E229))*(1-Fondo0!$K$5)</f>
        <v>419.43993834255309</v>
      </c>
    </row>
    <row r="231" spans="1:13" ht="18" x14ac:dyDescent="0.35">
      <c r="A231" s="3">
        <v>45625</v>
      </c>
      <c r="B231" s="19">
        <v>5.8400198994442967</v>
      </c>
      <c r="C231" s="19">
        <v>13.666801852341889</v>
      </c>
      <c r="D231" s="19">
        <v>12.42185419423128</v>
      </c>
      <c r="E231" s="19">
        <v>13.854944720825618</v>
      </c>
      <c r="I231" s="3">
        <v>45625</v>
      </c>
      <c r="J231" s="1">
        <f>+(J230*(B231/B230))*(1-Fondo0!$H$5)</f>
        <v>140.90220491341668</v>
      </c>
      <c r="K231" s="1">
        <f>+(K230*(C231/C230))*(1-Fondo0!$I$4)</f>
        <v>402.06155804611063</v>
      </c>
      <c r="L231" s="1">
        <f>(L230*(D231/D230))*(1-Fondo0!$J$5)</f>
        <v>94.855530225563726</v>
      </c>
      <c r="M231" s="1">
        <f>+(M230*(E231/E230))*(1-Fondo0!$K$5)</f>
        <v>415.41968176555338</v>
      </c>
    </row>
    <row r="232" spans="1:13" ht="18" x14ac:dyDescent="0.35">
      <c r="A232" s="3">
        <v>45657</v>
      </c>
      <c r="B232" s="19">
        <v>5.8159158355437661</v>
      </c>
      <c r="C232" s="19">
        <v>13.558478885941646</v>
      </c>
      <c r="D232" s="19">
        <v>12.230854190981434</v>
      </c>
      <c r="E232" s="19">
        <v>13.681406180371352</v>
      </c>
      <c r="I232" s="3">
        <v>45657</v>
      </c>
      <c r="J232" s="1">
        <f>+(J231*(B232/B231))*(1-Fondo0!$H$5)</f>
        <v>140.17447863922206</v>
      </c>
      <c r="K232" s="1">
        <f>+(K231*(C232/C231))*(1-Fondo0!$I$4)</f>
        <v>398.61555259461295</v>
      </c>
      <c r="L232" s="1">
        <f>(L231*(D232/D231))*(1-Fondo0!$J$5)</f>
        <v>93.299731017823149</v>
      </c>
      <c r="M232" s="1">
        <f>+(M231*(E232/E231))*(1-Fondo0!$K$5)</f>
        <v>409.98393365097724</v>
      </c>
    </row>
    <row r="233" spans="1:13" ht="18" x14ac:dyDescent="0.35">
      <c r="A233" s="3">
        <v>45688</v>
      </c>
      <c r="B233" s="19">
        <v>5.906828701716738</v>
      </c>
      <c r="C233" s="19">
        <v>13.712258422746782</v>
      </c>
      <c r="D233" s="19">
        <v>12.226128862660943</v>
      </c>
      <c r="E233" s="19">
        <v>13.813687634120171</v>
      </c>
      <c r="I233" s="3">
        <v>45688</v>
      </c>
      <c r="J233" s="1">
        <f>+(J232*(B233/B232))*(1-Fondo0!$H$5)</f>
        <v>142.21735165812615</v>
      </c>
      <c r="K233" s="1">
        <f>+(K232*(C233/C232))*(1-Fondo0!$I$4)</f>
        <v>402.87458990053597</v>
      </c>
      <c r="L233" s="1">
        <f>(L232*(D233/D232))*(1-Fondo0!$J$5)</f>
        <v>93.166535469169006</v>
      </c>
      <c r="M233" s="1">
        <f>+(M232*(E233/E232))*(1-Fondo0!$K$5)</f>
        <v>413.71337606019534</v>
      </c>
    </row>
    <row r="234" spans="1:13" ht="18" x14ac:dyDescent="0.35">
      <c r="A234" s="3">
        <v>45716</v>
      </c>
      <c r="B234" s="19">
        <v>5.8463740157480313</v>
      </c>
      <c r="C234" s="19">
        <v>13.498319847950041</v>
      </c>
      <c r="D234" s="19">
        <v>12.056537740972034</v>
      </c>
      <c r="E234" s="19">
        <v>13.72230105891936</v>
      </c>
      <c r="I234" s="3">
        <v>45716</v>
      </c>
      <c r="J234" s="1">
        <f>+(J233*(B234/B233))*(1-Fondo0!$H$5)</f>
        <v>140.61517126084229</v>
      </c>
      <c r="K234" s="1">
        <f>+(K233*(C234/C233))*(1-Fondo0!$I$4)</f>
        <v>396.33116011920919</v>
      </c>
      <c r="L234" s="1">
        <f>(L233*(D234/D233))*(1-Fondo0!$J$5)</f>
        <v>91.778501199320232</v>
      </c>
      <c r="M234" s="1">
        <f>+(M233*(E234/E233))*(1-Fondo0!$K$5)</f>
        <v>410.74350496649356</v>
      </c>
    </row>
    <row r="235" spans="1:13" ht="18" x14ac:dyDescent="0.35">
      <c r="A235" s="3">
        <v>45382</v>
      </c>
      <c r="B235" s="19">
        <v>5.8655944791949954</v>
      </c>
      <c r="C235" s="19">
        <v>13.485724857220561</v>
      </c>
      <c r="D235" s="19">
        <v>11.961742888224098</v>
      </c>
      <c r="E235" s="19">
        <v>13.831443812890944</v>
      </c>
      <c r="I235" s="3">
        <v>45382</v>
      </c>
      <c r="J235" s="1">
        <f>+(J234*(B235/B234))*(1-Fondo0!$H$5)</f>
        <v>140.93050019234633</v>
      </c>
      <c r="K235" s="1">
        <f>+(K234*(C235/C234))*(1-Fondo0!$I$4)</f>
        <v>395.70397719434288</v>
      </c>
      <c r="L235" s="1">
        <f>(L234*(D235/D234))*(1-Fondo0!$J$5)</f>
        <v>90.962039334103835</v>
      </c>
      <c r="M235" s="1">
        <f>+(M234*(E235/E234))*(1-Fondo0!$K$5)</f>
        <v>413.775820335959</v>
      </c>
    </row>
    <row r="236" spans="1:13" ht="18" x14ac:dyDescent="0.35">
      <c r="A236" s="3">
        <v>45777</v>
      </c>
      <c r="B236" s="19">
        <v>5.8535815932572053</v>
      </c>
      <c r="C236" s="19">
        <v>13.227985236541597</v>
      </c>
      <c r="D236" s="19">
        <v>11.796088635127788</v>
      </c>
      <c r="E236" s="19">
        <v>13.818774007612832</v>
      </c>
      <c r="I236" s="3">
        <v>45777</v>
      </c>
      <c r="J236" s="1">
        <f>+(J235*(B236/B235))*(1-Fondo0!$H$5)</f>
        <v>140.4953690124149</v>
      </c>
      <c r="K236" s="1">
        <f>+(K235*(C236/C235))*(1-Fondo0!$I$4)</f>
        <v>387.88897783476176</v>
      </c>
      <c r="L236" s="1">
        <f>(L235*(D236/D235))*(1-Fondo0!$J$5)</f>
        <v>89.608895959100593</v>
      </c>
      <c r="M236" s="1">
        <f>+(M235*(E236/E235))*(1-Fondo0!$K$5)</f>
        <v>413.16253743509532</v>
      </c>
    </row>
    <row r="237" spans="1:13" ht="18" x14ac:dyDescent="0.35">
      <c r="A237" s="3">
        <v>45807</v>
      </c>
      <c r="B237" s="19">
        <v>6.0807438876651974</v>
      </c>
      <c r="C237" s="19">
        <v>13.589795264317182</v>
      </c>
      <c r="D237" s="19">
        <v>12.152036894273129</v>
      </c>
      <c r="E237" s="19">
        <v>14.358479295154183</v>
      </c>
      <c r="I237" s="3">
        <v>45807</v>
      </c>
      <c r="J237" s="1">
        <f>+(J236*(B237/B236))*(1-Fondo0!$H$5)</f>
        <v>145.7956005054003</v>
      </c>
      <c r="K237" s="1">
        <f>+(K236*(C237/C236))*(1-Fondo0!$I$4)</f>
        <v>398.23943965716211</v>
      </c>
      <c r="L237" s="1">
        <f>(L236*(D237/D236))*(1-Fondo0!$J$5)</f>
        <v>92.216694929895198</v>
      </c>
      <c r="M237" s="1">
        <f>+(M236*(E237/E236))*(1-Fondo0!$K$5)</f>
        <v>429.05572164191875</v>
      </c>
    </row>
    <row r="238" spans="1:13" ht="18" x14ac:dyDescent="0.35">
      <c r="A238" s="3">
        <v>45838</v>
      </c>
      <c r="B238" s="19">
        <v>6.4151417582417594</v>
      </c>
      <c r="C238" s="19">
        <v>14.304192702169628</v>
      </c>
      <c r="D238" s="19">
        <v>12.725806311637081</v>
      </c>
      <c r="E238" s="19">
        <v>15.006946604677376</v>
      </c>
      <c r="I238" s="20">
        <v>45838</v>
      </c>
      <c r="J238" s="1">
        <f>+(J237*(B238/B237))*(1-Fondo0!$H$5)</f>
        <v>153.65310428716302</v>
      </c>
      <c r="K238" s="21">
        <f>+(K237*(C238/C237))*(1-Fondo0!$I$4)</f>
        <v>418.90189328396292</v>
      </c>
      <c r="L238" s="21">
        <f>(L237*(D238/D237))*(1-Fondo0!$J$5)</f>
        <v>96.470195047959464</v>
      </c>
      <c r="M238" s="21">
        <f>+(M237*(E238/E237))*(1-Fondo0!$K$5)</f>
        <v>448.17891297934938</v>
      </c>
    </row>
    <row r="239" spans="1:13" ht="18" x14ac:dyDescent="0.35">
      <c r="I239" s="17"/>
      <c r="J239" s="9"/>
      <c r="K239" s="9"/>
      <c r="L239" s="9"/>
      <c r="M239" s="9"/>
    </row>
    <row r="240" spans="1:13" ht="18" x14ac:dyDescent="0.35">
      <c r="I240" s="17"/>
      <c r="J240" s="9"/>
      <c r="K240" s="9"/>
      <c r="L240" s="9"/>
      <c r="M240" s="9"/>
    </row>
    <row r="241" spans="9:13" ht="18" x14ac:dyDescent="0.35">
      <c r="I241" s="17"/>
      <c r="J241" s="9"/>
      <c r="K241" s="9"/>
      <c r="L241" s="9"/>
      <c r="M241" s="9"/>
    </row>
    <row r="242" spans="9:13" ht="18" x14ac:dyDescent="0.35">
      <c r="I242" s="17"/>
      <c r="J242" s="9"/>
      <c r="K242" s="9"/>
      <c r="L242" s="9"/>
      <c r="M242" s="9"/>
    </row>
    <row r="243" spans="9:13" ht="18" x14ac:dyDescent="0.35">
      <c r="I243" s="17"/>
      <c r="J243" s="9"/>
      <c r="K243" s="9"/>
      <c r="L243" s="9"/>
      <c r="M243" s="9"/>
    </row>
    <row r="244" spans="9:13" ht="18" x14ac:dyDescent="0.35">
      <c r="I244" s="17"/>
      <c r="J244" s="9"/>
      <c r="K244" s="9"/>
      <c r="L244" s="9"/>
      <c r="M244" s="9"/>
    </row>
    <row r="245" spans="9:13" ht="18" x14ac:dyDescent="0.35">
      <c r="I245" s="17"/>
      <c r="J245" s="9"/>
      <c r="K245" s="9"/>
      <c r="L245" s="9"/>
      <c r="M245" s="9"/>
    </row>
    <row r="246" spans="9:13" ht="18" x14ac:dyDescent="0.35">
      <c r="I246" s="17"/>
      <c r="J246" s="9"/>
      <c r="K246" s="9"/>
      <c r="L246" s="9"/>
      <c r="M246" s="9"/>
    </row>
    <row r="247" spans="9:13" ht="18" x14ac:dyDescent="0.35">
      <c r="I247" s="17"/>
      <c r="J247" s="9"/>
      <c r="K247" s="9"/>
      <c r="L247" s="9"/>
      <c r="M247" s="9"/>
    </row>
    <row r="248" spans="9:13" ht="18" x14ac:dyDescent="0.35">
      <c r="I248" s="17"/>
      <c r="J248" s="9"/>
      <c r="K248" s="9"/>
      <c r="L248" s="9"/>
      <c r="M248" s="9"/>
    </row>
    <row r="249" spans="9:13" ht="18" x14ac:dyDescent="0.35">
      <c r="I249" s="17"/>
      <c r="J249" s="9"/>
      <c r="K249" s="9"/>
      <c r="L249" s="9"/>
      <c r="M249" s="9"/>
    </row>
    <row r="250" spans="9:13" ht="18" x14ac:dyDescent="0.35">
      <c r="I250" s="17"/>
      <c r="J250" s="9"/>
      <c r="K250" s="9"/>
      <c r="L250" s="9"/>
      <c r="M250" s="9"/>
    </row>
    <row r="251" spans="9:13" ht="18" x14ac:dyDescent="0.35">
      <c r="I251" s="17"/>
      <c r="J251" s="9"/>
      <c r="K251" s="9"/>
      <c r="L251" s="9"/>
      <c r="M251" s="9"/>
    </row>
    <row r="252" spans="9:13" ht="18" x14ac:dyDescent="0.35">
      <c r="I252" s="17"/>
      <c r="J252" s="9"/>
      <c r="K252" s="9"/>
      <c r="L252" s="9"/>
      <c r="M252" s="9"/>
    </row>
    <row r="253" spans="9:13" ht="18" x14ac:dyDescent="0.35">
      <c r="I253" s="17"/>
      <c r="J253" s="9"/>
      <c r="K253" s="9"/>
      <c r="L253" s="9"/>
      <c r="M253" s="9"/>
    </row>
    <row r="254" spans="9:13" ht="18" x14ac:dyDescent="0.35">
      <c r="I254" s="17"/>
      <c r="J254" s="9"/>
      <c r="K254" s="9"/>
      <c r="L254" s="9"/>
      <c r="M254" s="9"/>
    </row>
    <row r="255" spans="9:13" ht="18" x14ac:dyDescent="0.35">
      <c r="I255" s="17"/>
      <c r="J255" s="9"/>
      <c r="K255" s="9"/>
      <c r="L255" s="9"/>
      <c r="M255" s="9"/>
    </row>
    <row r="256" spans="9:13" ht="18" x14ac:dyDescent="0.35">
      <c r="I256" s="17"/>
      <c r="J256" s="9"/>
      <c r="K256" s="9"/>
      <c r="L256" s="9"/>
      <c r="M256" s="9"/>
    </row>
    <row r="257" spans="9:13" ht="18" x14ac:dyDescent="0.35">
      <c r="I257" s="17"/>
      <c r="J257" s="9"/>
      <c r="K257" s="9"/>
      <c r="L257" s="9"/>
      <c r="M257" s="9"/>
    </row>
    <row r="258" spans="9:13" ht="18" x14ac:dyDescent="0.35">
      <c r="I258" s="17"/>
      <c r="J258" s="9"/>
      <c r="K258" s="9"/>
      <c r="L258" s="9"/>
      <c r="M258" s="9"/>
    </row>
    <row r="259" spans="9:13" ht="18" x14ac:dyDescent="0.35">
      <c r="I259" s="17"/>
      <c r="J259" s="9"/>
      <c r="K259" s="9"/>
      <c r="L259" s="9"/>
      <c r="M259" s="9"/>
    </row>
    <row r="260" spans="9:13" ht="18" x14ac:dyDescent="0.35">
      <c r="I260" s="17"/>
      <c r="J260" s="9"/>
      <c r="K260" s="9"/>
      <c r="L260" s="9"/>
      <c r="M260" s="9"/>
    </row>
    <row r="261" spans="9:13" ht="18" x14ac:dyDescent="0.35">
      <c r="I261" s="17"/>
      <c r="J261" s="9"/>
      <c r="K261" s="9"/>
      <c r="L261" s="9"/>
      <c r="M261" s="9"/>
    </row>
    <row r="262" spans="9:13" ht="18" x14ac:dyDescent="0.35">
      <c r="I262" s="17"/>
      <c r="J262" s="9"/>
      <c r="K262" s="9"/>
      <c r="L262" s="9"/>
      <c r="M262" s="9"/>
    </row>
    <row r="263" spans="9:13" ht="18" x14ac:dyDescent="0.35">
      <c r="I263" s="17"/>
      <c r="J263" s="9"/>
      <c r="K263" s="9"/>
      <c r="L263" s="9"/>
      <c r="M263" s="9"/>
    </row>
    <row r="264" spans="9:13" ht="18" x14ac:dyDescent="0.35">
      <c r="I264" s="17"/>
      <c r="J264" s="9"/>
      <c r="K264" s="9"/>
      <c r="L264" s="9"/>
      <c r="M264" s="9"/>
    </row>
    <row r="265" spans="9:13" ht="18" x14ac:dyDescent="0.35">
      <c r="I265" s="17"/>
      <c r="J265" s="9"/>
      <c r="K265" s="9"/>
      <c r="L265" s="9"/>
      <c r="M265" s="9"/>
    </row>
    <row r="266" spans="9:13" ht="18" x14ac:dyDescent="0.35">
      <c r="I266" s="17"/>
      <c r="J266" s="9"/>
      <c r="K266" s="9"/>
      <c r="L266" s="9"/>
      <c r="M266" s="9"/>
    </row>
    <row r="267" spans="9:13" ht="18" x14ac:dyDescent="0.35">
      <c r="I267" s="17"/>
      <c r="J267" s="9"/>
      <c r="K267" s="9"/>
      <c r="L267" s="9"/>
      <c r="M267" s="9"/>
    </row>
    <row r="268" spans="9:13" ht="18" x14ac:dyDescent="0.35">
      <c r="I268" s="17"/>
      <c r="J268" s="9"/>
      <c r="K268" s="9"/>
      <c r="L268" s="9"/>
      <c r="M268" s="9"/>
    </row>
    <row r="269" spans="9:13" ht="18" x14ac:dyDescent="0.35">
      <c r="I269" s="17"/>
      <c r="J269" s="9"/>
      <c r="K269" s="9"/>
      <c r="L269" s="9"/>
      <c r="M269" s="9"/>
    </row>
    <row r="270" spans="9:13" ht="18" x14ac:dyDescent="0.35">
      <c r="I270" s="17"/>
      <c r="J270" s="9"/>
      <c r="K270" s="9"/>
      <c r="L270" s="9"/>
      <c r="M270" s="9"/>
    </row>
    <row r="271" spans="9:13" ht="18" x14ac:dyDescent="0.35">
      <c r="I271" s="17"/>
      <c r="J271" s="9"/>
      <c r="K271" s="9"/>
      <c r="L271" s="9"/>
      <c r="M271" s="9"/>
    </row>
    <row r="272" spans="9:13" ht="18" x14ac:dyDescent="0.35">
      <c r="I272" s="17"/>
      <c r="J272" s="9"/>
      <c r="K272" s="9"/>
      <c r="L272" s="9"/>
      <c r="M272" s="9"/>
    </row>
    <row r="273" spans="9:13" ht="18" x14ac:dyDescent="0.35">
      <c r="I273" s="17"/>
      <c r="J273" s="9"/>
      <c r="K273" s="9"/>
      <c r="L273" s="9"/>
      <c r="M273" s="9"/>
    </row>
    <row r="274" spans="9:13" ht="18" x14ac:dyDescent="0.35">
      <c r="I274" s="17"/>
      <c r="J274" s="9"/>
      <c r="K274" s="9"/>
      <c r="L274" s="9"/>
      <c r="M274" s="9"/>
    </row>
    <row r="275" spans="9:13" ht="18" x14ac:dyDescent="0.35">
      <c r="I275" s="17"/>
      <c r="J275" s="9"/>
      <c r="K275" s="9"/>
      <c r="L275" s="9"/>
      <c r="M275" s="9"/>
    </row>
    <row r="276" spans="9:13" ht="18" x14ac:dyDescent="0.35">
      <c r="I276" s="17"/>
      <c r="J276" s="9"/>
      <c r="K276" s="9"/>
      <c r="L276" s="9"/>
      <c r="M276" s="9"/>
    </row>
    <row r="277" spans="9:13" ht="18" x14ac:dyDescent="0.35">
      <c r="I277" s="17"/>
      <c r="J277" s="9"/>
      <c r="K277" s="9"/>
      <c r="L277" s="9"/>
      <c r="M277" s="9"/>
    </row>
    <row r="278" spans="9:13" ht="18" x14ac:dyDescent="0.35">
      <c r="I278" s="17"/>
      <c r="J278" s="9"/>
      <c r="K278" s="9"/>
      <c r="L278" s="9"/>
      <c r="M278" s="9"/>
    </row>
    <row r="279" spans="9:13" ht="18" x14ac:dyDescent="0.35">
      <c r="I279" s="17"/>
      <c r="J279" s="9"/>
      <c r="K279" s="9"/>
      <c r="L279" s="9"/>
      <c r="M279" s="9"/>
    </row>
    <row r="280" spans="9:13" ht="18" x14ac:dyDescent="0.35">
      <c r="I280" s="17"/>
      <c r="J280" s="9"/>
      <c r="K280" s="9"/>
      <c r="L280" s="9"/>
      <c r="M280" s="9"/>
    </row>
    <row r="281" spans="9:13" ht="18" x14ac:dyDescent="0.35">
      <c r="I281" s="17"/>
      <c r="J281" s="9"/>
      <c r="K281" s="9"/>
      <c r="L281" s="9"/>
      <c r="M281" s="9"/>
    </row>
    <row r="282" spans="9:13" ht="18" x14ac:dyDescent="0.35">
      <c r="I282" s="17"/>
      <c r="J282" s="9"/>
      <c r="K282" s="9"/>
      <c r="L282" s="9"/>
      <c r="M282" s="9"/>
    </row>
    <row r="283" spans="9:13" ht="18" x14ac:dyDescent="0.35">
      <c r="I283" s="17"/>
      <c r="J283" s="9"/>
      <c r="K283" s="9"/>
      <c r="L283" s="9"/>
      <c r="M283" s="9"/>
    </row>
    <row r="284" spans="9:13" ht="18" x14ac:dyDescent="0.35">
      <c r="I284" s="17"/>
      <c r="J284" s="9"/>
      <c r="K284" s="9"/>
      <c r="L284" s="9"/>
      <c r="M284" s="9"/>
    </row>
    <row r="285" spans="9:13" ht="18" x14ac:dyDescent="0.35">
      <c r="I285" s="17"/>
      <c r="J285" s="9"/>
      <c r="K285" s="9"/>
      <c r="L285" s="9"/>
      <c r="M285" s="9"/>
    </row>
    <row r="286" spans="9:13" ht="18" x14ac:dyDescent="0.35">
      <c r="I286" s="17"/>
      <c r="J286" s="9"/>
      <c r="K286" s="9"/>
      <c r="L286" s="9"/>
      <c r="M286" s="9"/>
    </row>
    <row r="287" spans="9:13" ht="18" x14ac:dyDescent="0.35">
      <c r="I287" s="17"/>
      <c r="J287" s="9"/>
      <c r="K287" s="9"/>
      <c r="L287" s="9"/>
      <c r="M287" s="9"/>
    </row>
    <row r="288" spans="9:13" ht="18" x14ac:dyDescent="0.35">
      <c r="I288" s="17"/>
      <c r="J288" s="9"/>
      <c r="K288" s="9"/>
      <c r="L288" s="9"/>
      <c r="M288" s="9"/>
    </row>
    <row r="289" spans="9:13" ht="18" x14ac:dyDescent="0.35">
      <c r="I289" s="17"/>
      <c r="J289" s="9"/>
      <c r="K289" s="9"/>
      <c r="L289" s="9"/>
      <c r="M289" s="9"/>
    </row>
    <row r="290" spans="9:13" ht="18" x14ac:dyDescent="0.35">
      <c r="I290" s="17"/>
      <c r="J290" s="9"/>
      <c r="K290" s="9"/>
      <c r="L290" s="9"/>
      <c r="M290" s="9"/>
    </row>
    <row r="291" spans="9:13" ht="18" x14ac:dyDescent="0.35">
      <c r="I291" s="17"/>
      <c r="J291" s="9"/>
      <c r="K291" s="9"/>
      <c r="L291" s="9"/>
      <c r="M291" s="9"/>
    </row>
    <row r="292" spans="9:13" ht="18" x14ac:dyDescent="0.35">
      <c r="I292" s="17"/>
      <c r="J292" s="9"/>
      <c r="K292" s="9"/>
      <c r="L292" s="9"/>
      <c r="M292" s="9"/>
    </row>
    <row r="293" spans="9:13" ht="18" x14ac:dyDescent="0.35">
      <c r="I293" s="17"/>
      <c r="J293" s="9"/>
      <c r="K293" s="9"/>
      <c r="L293" s="9"/>
      <c r="M293" s="9"/>
    </row>
    <row r="294" spans="9:13" ht="18" x14ac:dyDescent="0.35">
      <c r="I294" s="17"/>
      <c r="J294" s="9"/>
      <c r="K294" s="9"/>
      <c r="L294" s="9"/>
      <c r="M294" s="9"/>
    </row>
    <row r="295" spans="9:13" ht="18" x14ac:dyDescent="0.35">
      <c r="I295" s="17"/>
      <c r="J295" s="9"/>
      <c r="K295" s="9"/>
      <c r="L295" s="9"/>
      <c r="M295" s="9"/>
    </row>
    <row r="296" spans="9:13" ht="18" x14ac:dyDescent="0.35">
      <c r="I296" s="17"/>
      <c r="J296" s="9"/>
      <c r="K296" s="9"/>
      <c r="L296" s="9"/>
      <c r="M296" s="9"/>
    </row>
    <row r="297" spans="9:13" ht="18" x14ac:dyDescent="0.35">
      <c r="I297" s="17"/>
      <c r="J297" s="9"/>
      <c r="K297" s="9"/>
      <c r="L297" s="9"/>
      <c r="M297" s="9"/>
    </row>
    <row r="298" spans="9:13" ht="18" x14ac:dyDescent="0.35">
      <c r="I298" s="17"/>
      <c r="J298" s="9"/>
      <c r="K298" s="9"/>
      <c r="L298" s="9"/>
      <c r="M298" s="9"/>
    </row>
    <row r="299" spans="9:13" ht="18" x14ac:dyDescent="0.35">
      <c r="I299" s="17"/>
      <c r="J299" s="9"/>
      <c r="K299" s="9"/>
      <c r="L299" s="9"/>
      <c r="M299" s="9"/>
    </row>
    <row r="300" spans="9:13" ht="18" x14ac:dyDescent="0.35">
      <c r="I300" s="17"/>
      <c r="J300" s="9"/>
      <c r="K300" s="9"/>
      <c r="L300" s="9"/>
      <c r="M300" s="9"/>
    </row>
    <row r="301" spans="9:13" ht="18" x14ac:dyDescent="0.35">
      <c r="I301" s="17"/>
      <c r="J301" s="9"/>
      <c r="K301" s="9"/>
      <c r="L301" s="9"/>
      <c r="M301" s="9"/>
    </row>
    <row r="302" spans="9:13" ht="18" x14ac:dyDescent="0.35">
      <c r="I302" s="17"/>
      <c r="J302" s="9"/>
      <c r="K302" s="9"/>
      <c r="L302" s="9"/>
      <c r="M302" s="9"/>
    </row>
    <row r="303" spans="9:13" ht="18" x14ac:dyDescent="0.35">
      <c r="I303" s="17"/>
      <c r="J303" s="9"/>
      <c r="K303" s="9"/>
      <c r="L303" s="9"/>
      <c r="M303" s="9"/>
    </row>
    <row r="304" spans="9:13" ht="18" x14ac:dyDescent="0.35">
      <c r="I304" s="17"/>
      <c r="J304" s="9"/>
      <c r="K304" s="9"/>
      <c r="L304" s="9"/>
      <c r="M304" s="9"/>
    </row>
    <row r="305" spans="9:13" ht="18" x14ac:dyDescent="0.35">
      <c r="I305" s="17"/>
      <c r="J305" s="9"/>
      <c r="K305" s="9"/>
      <c r="L305" s="9"/>
      <c r="M305" s="9"/>
    </row>
    <row r="306" spans="9:13" ht="18" x14ac:dyDescent="0.35">
      <c r="I306" s="17"/>
      <c r="J306" s="9"/>
      <c r="K306" s="9"/>
      <c r="L306" s="9"/>
      <c r="M306" s="9"/>
    </row>
    <row r="307" spans="9:13" ht="18" x14ac:dyDescent="0.35">
      <c r="I307" s="17"/>
      <c r="J307" s="9"/>
      <c r="K307" s="9"/>
      <c r="L307" s="9"/>
      <c r="M307" s="9"/>
    </row>
    <row r="308" spans="9:13" ht="18" x14ac:dyDescent="0.35">
      <c r="I308" s="17"/>
      <c r="J308" s="9"/>
      <c r="K308" s="9"/>
      <c r="L308" s="9"/>
      <c r="M30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B4D3-7D99-4829-BF0C-12C4E9F9C6F3}">
  <dimension ref="A1:BB3180"/>
  <sheetViews>
    <sheetView topLeftCell="AB107" zoomScale="55" zoomScaleNormal="55" workbookViewId="0">
      <selection activeCell="AO3" sqref="AO3:AO147"/>
    </sheetView>
  </sheetViews>
  <sheetFormatPr baseColWidth="10" defaultColWidth="11.42578125" defaultRowHeight="18" x14ac:dyDescent="0.35"/>
  <cols>
    <col min="1" max="1" width="13.85546875" style="9" bestFit="1" customWidth="1"/>
    <col min="2" max="2" width="12.140625" style="9" bestFit="1" customWidth="1"/>
    <col min="3" max="3" width="11.42578125" style="9"/>
    <col min="4" max="4" width="13.85546875" style="9" bestFit="1" customWidth="1"/>
    <col min="5" max="5" width="23" style="9" hidden="1" customWidth="1"/>
    <col min="6" max="6" width="23" style="9" customWidth="1"/>
    <col min="7" max="10" width="11.5703125" style="9" bestFit="1" customWidth="1"/>
    <col min="11" max="11" width="11.42578125" style="9"/>
    <col min="12" max="13" width="0" style="9" hidden="1" customWidth="1"/>
    <col min="14" max="14" width="15.5703125" style="9" hidden="1" customWidth="1"/>
    <col min="15" max="15" width="11.5703125" style="9" hidden="1" customWidth="1"/>
    <col min="16" max="16" width="15.42578125" style="9" hidden="1" customWidth="1"/>
    <col min="17" max="23" width="16.42578125" style="9" customWidth="1"/>
    <col min="24" max="24" width="11.42578125" style="9"/>
    <col min="25" max="25" width="13.85546875" style="9" bestFit="1" customWidth="1"/>
    <col min="26" max="26" width="22.5703125" style="9" bestFit="1" customWidth="1"/>
    <col min="27" max="31" width="11.42578125" style="9"/>
    <col min="32" max="32" width="13.7109375" style="9" bestFit="1" customWidth="1"/>
    <col min="33" max="33" width="22.42578125" style="9" customWidth="1"/>
    <col min="34" max="39" width="11.42578125" style="9"/>
    <col min="40" max="40" width="13.7109375" style="9" bestFit="1" customWidth="1"/>
    <col min="41" max="41" width="22.85546875" style="9" bestFit="1" customWidth="1"/>
    <col min="42" max="45" width="12.85546875" style="9" bestFit="1" customWidth="1"/>
    <col min="46" max="47" width="12.85546875" style="9" customWidth="1"/>
    <col min="48" max="48" width="11.42578125" style="9"/>
    <col min="49" max="49" width="26" style="9" bestFit="1" customWidth="1"/>
    <col min="50" max="50" width="23" style="9" bestFit="1" customWidth="1"/>
    <col min="51" max="16384" width="11.42578125" style="9"/>
  </cols>
  <sheetData>
    <row r="1" spans="1:54" x14ac:dyDescent="0.35">
      <c r="A1" s="54" t="s">
        <v>14</v>
      </c>
      <c r="B1" s="54"/>
      <c r="G1" s="30"/>
      <c r="Q1" s="30"/>
      <c r="R1" s="30"/>
      <c r="S1" s="30">
        <v>0.9</v>
      </c>
      <c r="T1" s="30">
        <v>0.1</v>
      </c>
      <c r="U1" s="30"/>
      <c r="V1" s="30"/>
      <c r="W1" s="30"/>
      <c r="AF1" s="30">
        <v>0.5</v>
      </c>
      <c r="AG1" s="30">
        <v>0.5</v>
      </c>
      <c r="AN1" s="30">
        <v>0.2</v>
      </c>
      <c r="AO1" s="30">
        <v>0.8</v>
      </c>
    </row>
    <row r="2" spans="1:54" x14ac:dyDescent="0.35">
      <c r="A2" s="9" t="s">
        <v>1</v>
      </c>
      <c r="B2" s="9" t="s">
        <v>15</v>
      </c>
      <c r="D2" s="1" t="s">
        <v>1</v>
      </c>
      <c r="E2" s="1" t="s">
        <v>14</v>
      </c>
      <c r="F2" s="1" t="s">
        <v>20</v>
      </c>
      <c r="G2" s="1" t="s">
        <v>7</v>
      </c>
      <c r="H2" s="1" t="s">
        <v>3</v>
      </c>
      <c r="I2" s="1" t="s">
        <v>4</v>
      </c>
      <c r="J2" s="1" t="s">
        <v>5</v>
      </c>
      <c r="N2" s="9" t="s">
        <v>13</v>
      </c>
      <c r="O2" s="9" t="s">
        <v>14</v>
      </c>
      <c r="P2" s="9" t="s">
        <v>16</v>
      </c>
      <c r="R2" s="9" t="s">
        <v>1</v>
      </c>
      <c r="S2" s="9" t="s">
        <v>14</v>
      </c>
      <c r="T2" s="9" t="s">
        <v>16</v>
      </c>
      <c r="Y2" s="1" t="s">
        <v>1</v>
      </c>
      <c r="Z2" s="1" t="s">
        <v>17</v>
      </c>
      <c r="AA2" s="1" t="s">
        <v>7</v>
      </c>
      <c r="AB2" s="1" t="s">
        <v>3</v>
      </c>
      <c r="AC2" s="1" t="s">
        <v>4</v>
      </c>
      <c r="AD2" s="1" t="s">
        <v>5</v>
      </c>
      <c r="AF2" s="2" t="s">
        <v>1</v>
      </c>
      <c r="AG2" s="2" t="s">
        <v>18</v>
      </c>
      <c r="AH2" s="2" t="s">
        <v>2</v>
      </c>
      <c r="AI2" s="2" t="s">
        <v>3</v>
      </c>
      <c r="AJ2" s="2" t="s">
        <v>4</v>
      </c>
      <c r="AK2" s="2" t="s">
        <v>5</v>
      </c>
      <c r="AN2" s="1" t="s">
        <v>1</v>
      </c>
      <c r="AO2" s="1" t="s">
        <v>19</v>
      </c>
      <c r="AP2" s="1" t="s">
        <v>2</v>
      </c>
      <c r="AQ2" s="1" t="s">
        <v>3</v>
      </c>
      <c r="AR2" s="1" t="s">
        <v>4</v>
      </c>
      <c r="AS2" s="1" t="s">
        <v>5</v>
      </c>
      <c r="AW2" s="8" t="s">
        <v>1</v>
      </c>
      <c r="AX2" s="8" t="s">
        <v>20</v>
      </c>
      <c r="AY2" s="8" t="s">
        <v>7</v>
      </c>
      <c r="AZ2" s="8" t="s">
        <v>3</v>
      </c>
      <c r="BA2" s="8" t="s">
        <v>4</v>
      </c>
      <c r="BB2" s="8" t="s">
        <v>5</v>
      </c>
    </row>
    <row r="3" spans="1:54" x14ac:dyDescent="0.35">
      <c r="A3" s="17">
        <v>42461</v>
      </c>
      <c r="B3" s="9">
        <v>85.948860168457031</v>
      </c>
      <c r="D3" s="3">
        <v>42461</v>
      </c>
      <c r="E3" s="1">
        <f>VLOOKUP(D3,$A$2:$B$2362,2,0)</f>
        <v>85.948860168457031</v>
      </c>
      <c r="F3" s="1">
        <v>100</v>
      </c>
      <c r="G3" s="1">
        <f>+Fondo0!O4</f>
        <v>100</v>
      </c>
      <c r="H3" s="1">
        <f>+Fondo0!P4</f>
        <v>100</v>
      </c>
      <c r="I3" s="1">
        <f>+Fondo0!Q4</f>
        <v>100</v>
      </c>
      <c r="J3" s="1">
        <f>+Fondo0!R4</f>
        <v>100</v>
      </c>
      <c r="N3" s="17">
        <v>41274</v>
      </c>
      <c r="O3" s="9">
        <v>79.973243713378906</v>
      </c>
      <c r="P3" s="9">
        <v>114.34735870361328</v>
      </c>
      <c r="R3" s="3">
        <v>41452</v>
      </c>
      <c r="S3" s="1">
        <f>VLOOKUP(R3,$N$2:$P$3180,2,0)</f>
        <v>77.936248779296875</v>
      </c>
      <c r="T3" s="1">
        <f>VLOOKUP(R3,$N$2:$P$3180,3,0)</f>
        <v>130.60099792480469</v>
      </c>
      <c r="Y3" s="3">
        <v>41452</v>
      </c>
      <c r="Z3" s="1">
        <v>100</v>
      </c>
      <c r="AA3" s="1">
        <f>+Fondo1!P94</f>
        <v>100</v>
      </c>
      <c r="AB3" s="1">
        <f>+Fondo1!Q94</f>
        <v>100</v>
      </c>
      <c r="AC3" s="1">
        <f>+Fondo1!R94</f>
        <v>100</v>
      </c>
      <c r="AD3" s="1">
        <f>+Fondo1!S94</f>
        <v>100</v>
      </c>
      <c r="AF3" s="32">
        <v>41452</v>
      </c>
      <c r="AG3" s="2">
        <v>100</v>
      </c>
      <c r="AH3" s="2">
        <v>100</v>
      </c>
      <c r="AI3" s="2">
        <v>100</v>
      </c>
      <c r="AJ3" s="2">
        <v>100</v>
      </c>
      <c r="AK3" s="2">
        <v>100</v>
      </c>
      <c r="AN3" s="3">
        <v>41452</v>
      </c>
      <c r="AO3" s="31">
        <v>100</v>
      </c>
      <c r="AP3" s="31">
        <f>+'Fondo 3'!Q33</f>
        <v>100</v>
      </c>
      <c r="AQ3" s="31">
        <f>+'Fondo 3'!R33</f>
        <v>100</v>
      </c>
      <c r="AR3" s="31">
        <f>+'Fondo 3'!S33</f>
        <v>100</v>
      </c>
      <c r="AS3" s="31">
        <f>+'Fondo 3'!T33</f>
        <v>100</v>
      </c>
      <c r="AT3" s="33"/>
      <c r="AU3" s="33"/>
      <c r="AW3" s="8" t="s">
        <v>21</v>
      </c>
      <c r="AX3" s="8">
        <f>+F114/F3-1</f>
        <v>0.14661352028305297</v>
      </c>
      <c r="AY3" s="8">
        <f>+G114/G3-1</f>
        <v>0.23667746788855548</v>
      </c>
      <c r="AZ3" s="8">
        <f>+H114/H3-1</f>
        <v>0.25015499205471325</v>
      </c>
      <c r="BA3" s="8">
        <f>+I114/I3-1</f>
        <v>0.20884305487076138</v>
      </c>
      <c r="BB3" s="8">
        <f>+J114/J3-1</f>
        <v>0.28095297936094199</v>
      </c>
    </row>
    <row r="4" spans="1:54" x14ac:dyDescent="0.35">
      <c r="A4" s="17">
        <v>42464</v>
      </c>
      <c r="B4" s="9">
        <v>86.034370422363281</v>
      </c>
      <c r="D4" s="3">
        <v>42489</v>
      </c>
      <c r="E4" s="1">
        <f t="shared" ref="E4:E67" si="0">VLOOKUP(D4,$A$2:$B$2362,2,0)</f>
        <v>86.244384765625</v>
      </c>
      <c r="F4" s="1">
        <f>+E4/E3*F3</f>
        <v>100.34383771534463</v>
      </c>
      <c r="G4" s="1">
        <f>+Fondo0!O5</f>
        <v>100.13662924270834</v>
      </c>
      <c r="H4" s="1">
        <f>+Fondo0!P5</f>
        <v>100.24153362354998</v>
      </c>
      <c r="I4" s="1">
        <f>+Fondo0!Q5</f>
        <v>100.20203404166666</v>
      </c>
      <c r="J4" s="1">
        <f>+Fondo0!R5</f>
        <v>100.26815116553331</v>
      </c>
      <c r="N4" s="17">
        <v>41276</v>
      </c>
      <c r="O4" s="9">
        <v>79.879638671875</v>
      </c>
      <c r="P4" s="9">
        <v>117.27809143066406</v>
      </c>
      <c r="R4" s="3">
        <v>41486</v>
      </c>
      <c r="S4" s="1">
        <f t="shared" ref="S4:S67" si="1">VLOOKUP(R4,$N$2:$P$3180,2,0)</f>
        <v>78.153236389160156</v>
      </c>
      <c r="T4" s="1">
        <f t="shared" ref="T4:T67" si="2">VLOOKUP(R4,$N$2:$P$3180,3,0)</f>
        <v>136.78730773925781</v>
      </c>
      <c r="U4" s="9">
        <f>+S4/S3-1</f>
        <v>2.7841679996396529E-3</v>
      </c>
      <c r="V4" s="9">
        <f t="shared" ref="V4" si="3">+T4/T3-1</f>
        <v>4.7368013359400107E-2</v>
      </c>
      <c r="W4" s="9">
        <f>+SUMPRODUCT($S$1:$T$1,U4:V4)</f>
        <v>7.2425525356156987E-3</v>
      </c>
      <c r="Y4" s="3">
        <v>41486</v>
      </c>
      <c r="Z4" s="1">
        <f>+Z3*(1+W4)</f>
        <v>100.72425525356157</v>
      </c>
      <c r="AA4" s="1">
        <f>+Fondo1!P95</f>
        <v>99.793651054650269</v>
      </c>
      <c r="AB4" s="1">
        <f>+Fondo1!Q95</f>
        <v>100.77279943524773</v>
      </c>
      <c r="AC4" s="1">
        <f>+Fondo1!R95</f>
        <v>100.70179456294572</v>
      </c>
      <c r="AD4" s="1">
        <f>+Fondo1!S95</f>
        <v>100.62219362530369</v>
      </c>
      <c r="AF4" s="32">
        <v>41486</v>
      </c>
      <c r="AG4" s="2">
        <f>+AG3*(1+SUMPRODUCT($AF$1:$AG$1,U4:V4))</f>
        <v>102.50760906795198</v>
      </c>
      <c r="AH4" s="2">
        <f>+Fondo2!P165</f>
        <v>99.741838305790679</v>
      </c>
      <c r="AI4" s="2">
        <f>+Fondo2!Q165</f>
        <v>100.97448527730559</v>
      </c>
      <c r="AJ4" s="2">
        <f>+Fondo2!R165</f>
        <v>100.49239474329869</v>
      </c>
      <c r="AK4" s="2">
        <f>+Fondo2!S165</f>
        <v>100.81040342589587</v>
      </c>
      <c r="AN4" s="3">
        <v>41486</v>
      </c>
      <c r="AO4" s="31">
        <f>+AO3*(1+SUMPRODUCT($AN$1:$AO$1,U4:V4))</f>
        <v>103.84512442874481</v>
      </c>
      <c r="AP4" s="31">
        <f>+'Fondo 3'!Q34</f>
        <v>99.502542650918627</v>
      </c>
      <c r="AQ4" s="31">
        <f>+'Fondo 3'!R34</f>
        <v>100.14350318488164</v>
      </c>
      <c r="AR4" s="31">
        <f>+'Fondo 3'!S34</f>
        <v>99.838799664482053</v>
      </c>
      <c r="AS4" s="31">
        <f>+'Fondo 3'!T34</f>
        <v>100.10704363367743</v>
      </c>
      <c r="AT4" s="33"/>
      <c r="AU4" s="33"/>
      <c r="AW4" s="8" t="s">
        <v>22</v>
      </c>
      <c r="AX4" s="8">
        <f>+F114/F54-1</f>
        <v>-3.7655458005291575E-2</v>
      </c>
      <c r="AY4" s="8">
        <f>+G114/G54-1</f>
        <v>0.17250342980943523</v>
      </c>
      <c r="AZ4" s="8">
        <f>+H114/H54-1</f>
        <v>0.1767188828451296</v>
      </c>
      <c r="BA4" s="8">
        <f>+I114/I54-1</f>
        <v>0.16022327129514258</v>
      </c>
      <c r="BB4" s="8">
        <f>+J114/J54-1</f>
        <v>0.19224260262639459</v>
      </c>
    </row>
    <row r="5" spans="1:54" x14ac:dyDescent="0.35">
      <c r="A5" s="17">
        <v>42465</v>
      </c>
      <c r="B5" s="9">
        <v>86.151046752929688</v>
      </c>
      <c r="D5" s="3">
        <v>42521</v>
      </c>
      <c r="E5" s="1">
        <f t="shared" si="0"/>
        <v>86.256088256835938</v>
      </c>
      <c r="F5" s="1">
        <f t="shared" ref="F5:F68" si="4">+E5/E4*F4</f>
        <v>100.35745452327902</v>
      </c>
      <c r="G5" s="1">
        <f>+Fondo0!O6</f>
        <v>97.416016488719109</v>
      </c>
      <c r="H5" s="1">
        <f>+Fondo0!P6</f>
        <v>97.619936434100424</v>
      </c>
      <c r="I5" s="1">
        <f>+Fondo0!Q6</f>
        <v>97.493287199875823</v>
      </c>
      <c r="J5" s="1">
        <f>+Fondo0!R6</f>
        <v>97.664269100764173</v>
      </c>
      <c r="N5" s="17">
        <v>41277</v>
      </c>
      <c r="O5" s="9">
        <v>79.678115844726563</v>
      </c>
      <c r="P5" s="9">
        <v>117.01314544677734</v>
      </c>
      <c r="R5" s="3">
        <v>41515</v>
      </c>
      <c r="S5" s="1">
        <f t="shared" si="1"/>
        <v>77.631492614746094</v>
      </c>
      <c r="T5" s="1">
        <f t="shared" si="2"/>
        <v>133.10636901855469</v>
      </c>
      <c r="U5" s="9">
        <f t="shared" ref="U5:U68" si="5">+S5/S4-1</f>
        <v>-6.6759074674280772E-3</v>
      </c>
      <c r="V5" s="9">
        <f t="shared" ref="V5:V68" si="6">+T5/T4-1</f>
        <v>-2.6909943484812793E-2</v>
      </c>
      <c r="W5" s="9">
        <f t="shared" ref="W5:W68" si="7">+SUMPRODUCT($S$1:$T$1,U5:V5)</f>
        <v>-8.6993110691665487E-3</v>
      </c>
      <c r="Y5" s="3">
        <v>41515</v>
      </c>
      <c r="Z5" s="1">
        <f t="shared" ref="Z5:Z68" si="8">+Z4*(1+W5)</f>
        <v>99.848023624900705</v>
      </c>
      <c r="AA5" s="1">
        <f>+Fondo1!P96</f>
        <v>98.240278509582723</v>
      </c>
      <c r="AB5" s="1">
        <f>+Fondo1!Q96</f>
        <v>98.140036235505562</v>
      </c>
      <c r="AC5" s="1">
        <f>+Fondo1!R96</f>
        <v>97.944701427866093</v>
      </c>
      <c r="AD5" s="1">
        <f>+Fondo1!S96</f>
        <v>98.109039539723085</v>
      </c>
      <c r="AF5" s="32">
        <v>41515</v>
      </c>
      <c r="AG5" s="2">
        <f t="shared" ref="AG5:AG68" si="9">+AG4*(1+SUMPRODUCT($AF$1:$AG$1,U5:V5))</f>
        <v>100.78620642813857</v>
      </c>
      <c r="AH5" s="2">
        <f>+Fondo2!P166</f>
        <v>98.546172796945015</v>
      </c>
      <c r="AI5" s="2">
        <f>+Fondo2!Q166</f>
        <v>99.240655806417209</v>
      </c>
      <c r="AJ5" s="2">
        <f>+Fondo2!R166</f>
        <v>98.383233448712588</v>
      </c>
      <c r="AK5" s="2">
        <f>+Fondo2!S166</f>
        <v>98.892521060201318</v>
      </c>
      <c r="AN5" s="3">
        <v>41515</v>
      </c>
      <c r="AO5" s="31">
        <f>+AO4*(1+SUMPRODUCT($AN$1:$AO$1,U5:V5))</f>
        <v>101.47089919677813</v>
      </c>
      <c r="AP5" s="31">
        <f>+'Fondo 3'!Q35</f>
        <v>98.903315636809026</v>
      </c>
      <c r="AQ5" s="31">
        <f>+'Fondo 3'!R35</f>
        <v>100.21386653552555</v>
      </c>
      <c r="AR5" s="31">
        <f>+'Fondo 3'!S35</f>
        <v>99.148113158722566</v>
      </c>
      <c r="AS5" s="31">
        <f>+'Fondo 3'!T35</f>
        <v>99.426404902946928</v>
      </c>
      <c r="AT5" s="33"/>
      <c r="AU5" s="33"/>
      <c r="AW5" s="8" t="s">
        <v>23</v>
      </c>
      <c r="AX5" s="8">
        <f>+F114/F102-1</f>
        <v>6.1608955570533475E-2</v>
      </c>
      <c r="AY5" s="8">
        <f>+G114/G102-1</f>
        <v>0.10033131594832922</v>
      </c>
      <c r="AZ5" s="8">
        <f>+H114/H102-1</f>
        <v>0.10413063106581188</v>
      </c>
      <c r="BA5" s="8">
        <f>+I114/I102-1</f>
        <v>0.10011552374101496</v>
      </c>
      <c r="BB5" s="8">
        <f>+J114/J102-1</f>
        <v>0.10503612546134544</v>
      </c>
    </row>
    <row r="6" spans="1:54" x14ac:dyDescent="0.35">
      <c r="A6" s="17">
        <v>42466</v>
      </c>
      <c r="B6" s="9">
        <v>86.135490417480469</v>
      </c>
      <c r="D6" s="3">
        <v>42551</v>
      </c>
      <c r="E6" s="1">
        <f t="shared" si="0"/>
        <v>87.92523193359375</v>
      </c>
      <c r="F6" s="1">
        <f t="shared" si="4"/>
        <v>102.29947408408104</v>
      </c>
      <c r="G6" s="1">
        <f>+Fondo0!O7</f>
        <v>100.10062589272843</v>
      </c>
      <c r="H6" s="1">
        <f>+Fondo0!P7</f>
        <v>100.40219273844487</v>
      </c>
      <c r="I6" s="1">
        <f>+Fondo0!Q7</f>
        <v>100.13540219593284</v>
      </c>
      <c r="J6" s="1">
        <f>+Fondo0!R7</f>
        <v>100.43514026982743</v>
      </c>
      <c r="N6" s="17">
        <v>41278</v>
      </c>
      <c r="O6" s="9">
        <v>79.764450073242188</v>
      </c>
      <c r="P6" s="9">
        <v>117.52701568603516</v>
      </c>
      <c r="R6" s="3">
        <v>41547</v>
      </c>
      <c r="S6" s="1">
        <f t="shared" si="1"/>
        <v>78.376014709472656</v>
      </c>
      <c r="T6" s="1">
        <f t="shared" si="2"/>
        <v>136.88377380371094</v>
      </c>
      <c r="U6" s="9">
        <f t="shared" si="5"/>
        <v>9.5904647669384779E-3</v>
      </c>
      <c r="V6" s="9">
        <f t="shared" si="6"/>
        <v>2.8378843274056154E-2</v>
      </c>
      <c r="W6" s="9">
        <f t="shared" si="7"/>
        <v>1.1469302617650246E-2</v>
      </c>
      <c r="Y6" s="3">
        <v>41547</v>
      </c>
      <c r="Z6" s="1">
        <f t="shared" si="8"/>
        <v>100.99321082362898</v>
      </c>
      <c r="AA6" s="1">
        <f>+Fondo1!P97</f>
        <v>102.07429705065429</v>
      </c>
      <c r="AB6" s="1">
        <f>+Fondo1!Q97</f>
        <v>100.55114581279408</v>
      </c>
      <c r="AC6" s="1">
        <f>+Fondo1!R97</f>
        <v>100.3781411582068</v>
      </c>
      <c r="AD6" s="1">
        <f>+Fondo1!S97</f>
        <v>100.23869980044256</v>
      </c>
      <c r="AF6" s="32">
        <v>41547</v>
      </c>
      <c r="AG6" s="2">
        <f t="shared" si="9"/>
        <v>102.69959768721522</v>
      </c>
      <c r="AH6" s="2">
        <f>+Fondo2!P167</f>
        <v>101.71409192432596</v>
      </c>
      <c r="AI6" s="2">
        <f>+Fondo2!Q167</f>
        <v>101.43993352666473</v>
      </c>
      <c r="AJ6" s="2">
        <f>+Fondo2!R167</f>
        <v>101.04339030392964</v>
      </c>
      <c r="AK6" s="2">
        <f>+Fondo2!S167</f>
        <v>101.46165992030117</v>
      </c>
      <c r="AN6" s="3">
        <v>41547</v>
      </c>
      <c r="AO6" s="31">
        <f t="shared" ref="AO6:AO68" si="10">+AO5*(1+SUMPRODUCT($AN$1:$AO$1,U6:V6))</f>
        <v>103.96923120964773</v>
      </c>
      <c r="AP6" s="31">
        <f>+'Fondo 3'!Q36</f>
        <v>98.690918356057253</v>
      </c>
      <c r="AQ6" s="31">
        <f>+'Fondo 3'!R36</f>
        <v>101.06096919190432</v>
      </c>
      <c r="AR6" s="31">
        <f>+'Fondo 3'!S36</f>
        <v>100.37203262289889</v>
      </c>
      <c r="AS6" s="31">
        <f>+'Fondo 3'!T36</f>
        <v>101.10967074246602</v>
      </c>
      <c r="AT6" s="33"/>
      <c r="AU6" s="33"/>
      <c r="AW6" s="8" t="s">
        <v>24</v>
      </c>
      <c r="AX6" s="8">
        <f>+F114/F108-1</f>
        <v>4.0471053527162182E-2</v>
      </c>
      <c r="AY6" s="8">
        <f>+G114/G108-1</f>
        <v>5.6578345486409942E-2</v>
      </c>
      <c r="AZ6" s="8">
        <f>+H114/H108-1</f>
        <v>5.8188760891470181E-2</v>
      </c>
      <c r="BA6" s="8">
        <f>+I114/I108-1</f>
        <v>5.6150284588780242E-2</v>
      </c>
      <c r="BB6" s="8">
        <f>+J114/J108-1</f>
        <v>5.8451751762596427E-2</v>
      </c>
    </row>
    <row r="7" spans="1:54" x14ac:dyDescent="0.35">
      <c r="A7" s="17">
        <v>42467</v>
      </c>
      <c r="B7" s="9">
        <v>86.322166442871094</v>
      </c>
      <c r="D7" s="3">
        <v>42578</v>
      </c>
      <c r="E7" s="1">
        <f t="shared" si="0"/>
        <v>88.177139282226563</v>
      </c>
      <c r="F7" s="1">
        <f t="shared" si="4"/>
        <v>102.59256389136769</v>
      </c>
      <c r="G7" s="1">
        <f>+Fondo0!O8</f>
        <v>98.287069664564171</v>
      </c>
      <c r="H7" s="1">
        <f>+Fondo0!P8</f>
        <v>98.596269258177315</v>
      </c>
      <c r="I7" s="1">
        <f>+Fondo0!Q8</f>
        <v>98.228678788238497</v>
      </c>
      <c r="J7" s="1">
        <f>+Fondo0!R8</f>
        <v>98.704937171393041</v>
      </c>
      <c r="N7" s="17">
        <v>41281</v>
      </c>
      <c r="O7" s="9">
        <v>79.721290588378906</v>
      </c>
      <c r="P7" s="9">
        <v>117.20587158203125</v>
      </c>
      <c r="R7" s="3">
        <v>41578</v>
      </c>
      <c r="S7" s="1">
        <f t="shared" si="1"/>
        <v>79.028602600097656</v>
      </c>
      <c r="T7" s="1">
        <f t="shared" si="2"/>
        <v>143.22235107421875</v>
      </c>
      <c r="U7" s="9">
        <f t="shared" si="5"/>
        <v>8.3263724628515057E-3</v>
      </c>
      <c r="V7" s="9">
        <f t="shared" si="6"/>
        <v>4.63062720611227E-2</v>
      </c>
      <c r="W7" s="9">
        <f t="shared" si="7"/>
        <v>1.2124362422678626E-2</v>
      </c>
      <c r="Y7" s="3">
        <v>41578</v>
      </c>
      <c r="Z7" s="1">
        <f t="shared" si="8"/>
        <v>102.21768911388465</v>
      </c>
      <c r="AA7" s="1">
        <f>+Fondo1!P98</f>
        <v>103.14956016013035</v>
      </c>
      <c r="AB7" s="1">
        <f>+Fondo1!Q98</f>
        <v>102.08407666345589</v>
      </c>
      <c r="AC7" s="1">
        <f>+Fondo1!R98</f>
        <v>101.68547356255665</v>
      </c>
      <c r="AD7" s="1">
        <f>+Fondo1!S98</f>
        <v>101.45580548012983</v>
      </c>
      <c r="AF7" s="32">
        <v>41578</v>
      </c>
      <c r="AG7" s="2">
        <f t="shared" si="9"/>
        <v>105.50497299381563</v>
      </c>
      <c r="AH7" s="2">
        <f>+Fondo2!P168</f>
        <v>104.32889278470462</v>
      </c>
      <c r="AI7" s="2">
        <f>+Fondo2!Q168</f>
        <v>104.34337624746273</v>
      </c>
      <c r="AJ7" s="2">
        <f>+Fondo2!R168</f>
        <v>103.72018366333444</v>
      </c>
      <c r="AK7" s="2">
        <f>+Fondo2!S168</f>
        <v>103.70290847610052</v>
      </c>
      <c r="AN7" s="3">
        <v>41578</v>
      </c>
      <c r="AO7" s="31">
        <f t="shared" si="10"/>
        <v>107.99391052349706</v>
      </c>
      <c r="AP7" s="31">
        <f>+'Fondo 3'!Q37</f>
        <v>102.86333967412939</v>
      </c>
      <c r="AQ7" s="31">
        <f>+'Fondo 3'!R37</f>
        <v>104.5886709097026</v>
      </c>
      <c r="AR7" s="31">
        <f>+'Fondo 3'!S37</f>
        <v>103.90209528518307</v>
      </c>
      <c r="AS7" s="31">
        <f>+'Fondo 3'!T37</f>
        <v>104.10744223438613</v>
      </c>
      <c r="AT7" s="33"/>
      <c r="AU7" s="33"/>
    </row>
    <row r="8" spans="1:54" x14ac:dyDescent="0.35">
      <c r="A8" s="17">
        <v>42468</v>
      </c>
      <c r="B8" s="9">
        <v>86.236640930175781</v>
      </c>
      <c r="D8" s="3">
        <v>42613</v>
      </c>
      <c r="E8" s="1">
        <f t="shared" si="0"/>
        <v>88.213592529296875</v>
      </c>
      <c r="F8" s="1">
        <f t="shared" si="4"/>
        <v>102.63497660864965</v>
      </c>
      <c r="G8" s="1">
        <f>+Fondo0!O9</f>
        <v>97.522230876254639</v>
      </c>
      <c r="H8" s="1">
        <f>+Fondo0!P9</f>
        <v>97.876606659339643</v>
      </c>
      <c r="I8" s="1">
        <f>+Fondo0!Q9</f>
        <v>97.544350542341746</v>
      </c>
      <c r="J8" s="1">
        <f>+Fondo0!R9</f>
        <v>98.049146962767281</v>
      </c>
      <c r="N8" s="17">
        <v>41282</v>
      </c>
      <c r="O8" s="9">
        <v>79.793251037597656</v>
      </c>
      <c r="P8" s="9">
        <v>116.86859130859375</v>
      </c>
      <c r="R8" s="3">
        <v>41607</v>
      </c>
      <c r="S8" s="1">
        <f t="shared" si="1"/>
        <v>78.830581665039063</v>
      </c>
      <c r="T8" s="1">
        <f t="shared" si="2"/>
        <v>147.4671630859375</v>
      </c>
      <c r="U8" s="9">
        <f t="shared" si="5"/>
        <v>-2.5056869101004464E-3</v>
      </c>
      <c r="V8" s="9">
        <f t="shared" si="6"/>
        <v>2.9637916008787402E-2</v>
      </c>
      <c r="W8" s="9">
        <f t="shared" si="7"/>
        <v>7.086733817883383E-4</v>
      </c>
      <c r="Y8" s="3">
        <v>41607</v>
      </c>
      <c r="Z8" s="1">
        <f t="shared" si="8"/>
        <v>102.29012806930757</v>
      </c>
      <c r="AA8" s="1">
        <f>+Fondo1!P99</f>
        <v>102.45558996148291</v>
      </c>
      <c r="AB8" s="1">
        <f>+Fondo1!Q99</f>
        <v>100.65875859515866</v>
      </c>
      <c r="AC8" s="1">
        <f>+Fondo1!R99</f>
        <v>100.3840402950274</v>
      </c>
      <c r="AD8" s="1">
        <f>+Fondo1!S99</f>
        <v>100.53608587062072</v>
      </c>
      <c r="AF8" s="32">
        <v>41607</v>
      </c>
      <c r="AG8" s="2">
        <f t="shared" si="9"/>
        <v>106.93626554297512</v>
      </c>
      <c r="AH8" s="2">
        <f>+Fondo2!P169</f>
        <v>102.90442545646629</v>
      </c>
      <c r="AI8" s="2">
        <f>+Fondo2!Q169</f>
        <v>102.08914635324061</v>
      </c>
      <c r="AJ8" s="2">
        <f>+Fondo2!R169</f>
        <v>101.30566127272134</v>
      </c>
      <c r="AK8" s="2">
        <f>+Fondo2!S169</f>
        <v>102.30134109862442</v>
      </c>
      <c r="AN8" s="3">
        <v>41607</v>
      </c>
      <c r="AO8" s="31">
        <f t="shared" si="10"/>
        <v>110.50036229754792</v>
      </c>
      <c r="AP8" s="31">
        <f>+'Fondo 3'!Q38</f>
        <v>100.59602323025895</v>
      </c>
      <c r="AQ8" s="31">
        <f>+'Fondo 3'!R38</f>
        <v>101.985735386757</v>
      </c>
      <c r="AR8" s="31">
        <f>+'Fondo 3'!S38</f>
        <v>101.15869333764536</v>
      </c>
      <c r="AS8" s="31">
        <f>+'Fondo 3'!T38</f>
        <v>102.82586279509952</v>
      </c>
      <c r="AT8" s="33"/>
      <c r="AU8" s="33"/>
      <c r="AW8" s="8" t="s">
        <v>1</v>
      </c>
      <c r="AX8" s="8" t="s">
        <v>17</v>
      </c>
      <c r="AY8" s="8" t="s">
        <v>7</v>
      </c>
      <c r="AZ8" s="8" t="s">
        <v>3</v>
      </c>
      <c r="BA8" s="8" t="s">
        <v>4</v>
      </c>
      <c r="BB8" s="8" t="s">
        <v>5</v>
      </c>
    </row>
    <row r="9" spans="1:54" x14ac:dyDescent="0.35">
      <c r="A9" s="17">
        <v>42471</v>
      </c>
      <c r="B9" s="9">
        <v>86.298858642578125</v>
      </c>
      <c r="D9" s="3">
        <v>42643</v>
      </c>
      <c r="E9" s="1">
        <f t="shared" si="0"/>
        <v>88.259086608886719</v>
      </c>
      <c r="F9" s="1">
        <f t="shared" si="4"/>
        <v>102.68790817691092</v>
      </c>
      <c r="G9" s="1">
        <f>+Fondo0!O10</f>
        <v>97.502439119591131</v>
      </c>
      <c r="H9" s="1">
        <f>+Fondo0!P10</f>
        <v>97.968870776785664</v>
      </c>
      <c r="I9" s="1">
        <f>+Fondo0!Q10</f>
        <v>97.705354950197702</v>
      </c>
      <c r="J9" s="1">
        <f>+Fondo0!R10</f>
        <v>98.124857185444029</v>
      </c>
      <c r="N9" s="17">
        <v>41283</v>
      </c>
      <c r="O9" s="9">
        <v>79.735694885253906</v>
      </c>
      <c r="P9" s="9">
        <v>117.16571807861328</v>
      </c>
      <c r="R9" s="3">
        <v>41638</v>
      </c>
      <c r="S9" s="1">
        <f t="shared" si="1"/>
        <v>78.465286254882813</v>
      </c>
      <c r="T9" s="1">
        <f t="shared" si="2"/>
        <v>150.57785034179688</v>
      </c>
      <c r="U9" s="9">
        <f t="shared" si="5"/>
        <v>-4.6339301631496133E-3</v>
      </c>
      <c r="V9" s="9">
        <f t="shared" si="6"/>
        <v>2.1094101159636391E-2</v>
      </c>
      <c r="W9" s="9">
        <f t="shared" si="7"/>
        <v>-2.061127030871013E-3</v>
      </c>
      <c r="Y9" s="3">
        <v>41638</v>
      </c>
      <c r="Z9" s="1">
        <f t="shared" si="8"/>
        <v>102.07929512135266</v>
      </c>
      <c r="AA9" s="1">
        <f>+Fondo1!P100</f>
        <v>102.8185716121337</v>
      </c>
      <c r="AB9" s="1">
        <f>+Fondo1!Q100</f>
        <v>101.30427083247345</v>
      </c>
      <c r="AC9" s="1">
        <f>+Fondo1!R100</f>
        <v>101.02034118536743</v>
      </c>
      <c r="AD9" s="1">
        <f>+Fondo1!S100</f>
        <v>101.09798540570117</v>
      </c>
      <c r="AF9" s="32">
        <v>41638</v>
      </c>
      <c r="AG9" s="2">
        <f t="shared" si="9"/>
        <v>107.81636015125666</v>
      </c>
      <c r="AH9" s="2">
        <f>+Fondo2!P170</f>
        <v>103.68706152391839</v>
      </c>
      <c r="AI9" s="2">
        <f>+Fondo2!Q170</f>
        <v>103.3285612171633</v>
      </c>
      <c r="AJ9" s="2">
        <f>+Fondo2!R170</f>
        <v>102.52933035439094</v>
      </c>
      <c r="AK9" s="2">
        <f>+Fondo2!S170</f>
        <v>103.4498036776808</v>
      </c>
      <c r="AN9" s="3">
        <v>41638</v>
      </c>
      <c r="AO9" s="31">
        <f t="shared" si="10"/>
        <v>112.26267676155477</v>
      </c>
      <c r="AP9" s="31">
        <f>+'Fondo 3'!Q39</f>
        <v>102.1305892696456</v>
      </c>
      <c r="AQ9" s="31">
        <f>+'Fondo 3'!R39</f>
        <v>104.28013983955043</v>
      </c>
      <c r="AR9" s="31">
        <f>+'Fondo 3'!S39</f>
        <v>103.65815584245918</v>
      </c>
      <c r="AS9" s="31">
        <f>+'Fondo 3'!T39</f>
        <v>105.09535998662567</v>
      </c>
      <c r="AT9" s="33"/>
      <c r="AU9" s="33"/>
      <c r="AW9" s="8" t="s">
        <v>21</v>
      </c>
      <c r="AX9" s="8">
        <f>+Z147/Z3-1</f>
        <v>0.45815124825893871</v>
      </c>
      <c r="AY9" s="8">
        <f t="shared" ref="AY9:BB9" si="11">+AA147/AA3-1</f>
        <v>0.69657197125841797</v>
      </c>
      <c r="AZ9" s="8">
        <f t="shared" si="11"/>
        <v>0.33005281720030011</v>
      </c>
      <c r="BA9" s="8">
        <f t="shared" si="11"/>
        <v>0.3198875490961286</v>
      </c>
      <c r="BB9" s="8">
        <f t="shared" si="11"/>
        <v>0.32795572761676972</v>
      </c>
    </row>
    <row r="10" spans="1:54" x14ac:dyDescent="0.35">
      <c r="A10" s="17">
        <v>42472</v>
      </c>
      <c r="B10" s="9">
        <v>86.158843994140625</v>
      </c>
      <c r="D10" s="3">
        <v>42674</v>
      </c>
      <c r="E10" s="1">
        <f t="shared" si="0"/>
        <v>87.537849426269531</v>
      </c>
      <c r="F10" s="1">
        <f t="shared" si="4"/>
        <v>101.84876129211968</v>
      </c>
      <c r="G10" s="1">
        <f>+Fondo0!O11</f>
        <v>98.881592853987669</v>
      </c>
      <c r="H10" s="1">
        <f>+Fondo0!P11</f>
        <v>99.414051095391372</v>
      </c>
      <c r="I10" s="1">
        <f>+Fondo0!Q11</f>
        <v>99.131578267338853</v>
      </c>
      <c r="J10" s="1">
        <f>+Fondo0!R11</f>
        <v>99.562229294168318</v>
      </c>
      <c r="N10" s="17">
        <v>41284</v>
      </c>
      <c r="O10" s="9">
        <v>79.728469848632813</v>
      </c>
      <c r="P10" s="9">
        <v>118.09712219238281</v>
      </c>
      <c r="R10" s="3">
        <v>41670</v>
      </c>
      <c r="S10" s="1">
        <f t="shared" si="1"/>
        <v>79.599594116210938</v>
      </c>
      <c r="T10" s="1">
        <f t="shared" si="2"/>
        <v>145.95777893066406</v>
      </c>
      <c r="U10" s="9">
        <f t="shared" si="5"/>
        <v>1.4456174385746756E-2</v>
      </c>
      <c r="V10" s="9">
        <f t="shared" si="6"/>
        <v>-3.0682277643396483E-2</v>
      </c>
      <c r="W10" s="9">
        <f t="shared" si="7"/>
        <v>9.942329182832433E-3</v>
      </c>
      <c r="Y10" s="3">
        <v>41670</v>
      </c>
      <c r="Z10" s="1">
        <f t="shared" si="8"/>
        <v>103.09420107620065</v>
      </c>
      <c r="AA10" s="1">
        <f>+Fondo1!P101</f>
        <v>100.82783421545963</v>
      </c>
      <c r="AB10" s="1">
        <f>+Fondo1!Q101</f>
        <v>99.782356304473709</v>
      </c>
      <c r="AC10" s="1">
        <f>+Fondo1!R101</f>
        <v>99.216315796896097</v>
      </c>
      <c r="AD10" s="1">
        <f>+Fondo1!S101</f>
        <v>99.560816791620908</v>
      </c>
      <c r="AF10" s="32">
        <v>41670</v>
      </c>
      <c r="AG10" s="2">
        <f t="shared" si="9"/>
        <v>106.94164045491755</v>
      </c>
      <c r="AH10" s="2">
        <f>+Fondo2!P171</f>
        <v>101.00796795906054</v>
      </c>
      <c r="AI10" s="2">
        <f>+Fondo2!Q171</f>
        <v>100.7875992171964</v>
      </c>
      <c r="AJ10" s="2">
        <f>+Fondo2!R171</f>
        <v>100.20826273975473</v>
      </c>
      <c r="AK10" s="2">
        <f>+Fondo2!S171</f>
        <v>100.77099144337106</v>
      </c>
      <c r="AN10" s="3">
        <v>41670</v>
      </c>
      <c r="AO10" s="31">
        <f t="shared" si="10"/>
        <v>109.83167483409881</v>
      </c>
      <c r="AP10" s="31">
        <f>+'Fondo 3'!Q40</f>
        <v>99.003818728213943</v>
      </c>
      <c r="AQ10" s="31">
        <f>+'Fondo 3'!R40</f>
        <v>101.04277648104147</v>
      </c>
      <c r="AR10" s="31">
        <f>+'Fondo 3'!S40</f>
        <v>100.96777014834508</v>
      </c>
      <c r="AS10" s="31">
        <f>+'Fondo 3'!T40</f>
        <v>102.2091856393946</v>
      </c>
      <c r="AT10" s="33"/>
      <c r="AU10" s="33"/>
      <c r="AW10" s="8" t="s">
        <v>22</v>
      </c>
      <c r="AX10" s="8">
        <f>+Z147/Z87-1</f>
        <v>4.7528277728179802E-2</v>
      </c>
      <c r="AY10" s="8">
        <f t="shared" ref="AY10:BB10" si="12">+AA147/AA87-1</f>
        <v>0.25253045060104129</v>
      </c>
      <c r="AZ10" s="8">
        <f t="shared" si="12"/>
        <v>0.17051188633957515</v>
      </c>
      <c r="BA10" s="8">
        <f t="shared" si="12"/>
        <v>0.17172757925034388</v>
      </c>
      <c r="BB10" s="8">
        <f t="shared" si="12"/>
        <v>0.16446620872755191</v>
      </c>
    </row>
    <row r="11" spans="1:54" x14ac:dyDescent="0.35">
      <c r="A11" s="17">
        <v>42473</v>
      </c>
      <c r="B11" s="9">
        <v>86.197738647460938</v>
      </c>
      <c r="D11" s="3">
        <v>42704</v>
      </c>
      <c r="E11" s="1">
        <f t="shared" si="0"/>
        <v>85.292076110839844</v>
      </c>
      <c r="F11" s="1">
        <f t="shared" si="4"/>
        <v>99.235843202190338</v>
      </c>
      <c r="G11" s="1">
        <f>+Fondo0!O12</f>
        <v>97.803609853755361</v>
      </c>
      <c r="H11" s="1">
        <f>+Fondo0!P12</f>
        <v>98.348817874300224</v>
      </c>
      <c r="I11" s="1">
        <f>+Fondo0!Q12</f>
        <v>98.030569231827883</v>
      </c>
      <c r="J11" s="1">
        <f>+Fondo0!R12</f>
        <v>98.487360435088661</v>
      </c>
      <c r="N11" s="17">
        <v>41285</v>
      </c>
      <c r="O11" s="9">
        <v>79.807662963867188</v>
      </c>
      <c r="P11" s="9">
        <v>118.08915710449219</v>
      </c>
      <c r="R11" s="3">
        <v>41698</v>
      </c>
      <c r="S11" s="1">
        <f t="shared" si="1"/>
        <v>79.899139404296875</v>
      </c>
      <c r="T11" s="1">
        <f t="shared" si="2"/>
        <v>152.60111999511719</v>
      </c>
      <c r="U11" s="9">
        <f t="shared" si="5"/>
        <v>3.7631509483404546E-3</v>
      </c>
      <c r="V11" s="9">
        <f t="shared" si="6"/>
        <v>4.5515498475822813E-2</v>
      </c>
      <c r="W11" s="9">
        <f t="shared" si="7"/>
        <v>7.9383857010886898E-3</v>
      </c>
      <c r="Y11" s="3">
        <v>41698</v>
      </c>
      <c r="Z11" s="1">
        <f t="shared" si="8"/>
        <v>103.91260260788911</v>
      </c>
      <c r="AA11" s="1">
        <f>+Fondo1!P102</f>
        <v>102.68493241228232</v>
      </c>
      <c r="AB11" s="1">
        <f>+Fondo1!Q102</f>
        <v>101.14532829961584</v>
      </c>
      <c r="AC11" s="1">
        <f>+Fondo1!R102</f>
        <v>100.58598938988933</v>
      </c>
      <c r="AD11" s="1">
        <f>+Fondo1!S102</f>
        <v>100.84677594509436</v>
      </c>
      <c r="AF11" s="32">
        <v>41698</v>
      </c>
      <c r="AG11" s="2">
        <f t="shared" si="9"/>
        <v>109.57661025932896</v>
      </c>
      <c r="AH11" s="2">
        <f>+Fondo2!P172</f>
        <v>103.21033710362788</v>
      </c>
      <c r="AI11" s="2">
        <f>+Fondo2!Q172</f>
        <v>102.76419473216697</v>
      </c>
      <c r="AJ11" s="2">
        <f>+Fondo2!R172</f>
        <v>102.58976852926871</v>
      </c>
      <c r="AK11" s="2">
        <f>+Fondo2!S172</f>
        <v>102.91301430004309</v>
      </c>
      <c r="AN11" s="3">
        <v>41698</v>
      </c>
      <c r="AO11" s="31">
        <f t="shared" si="10"/>
        <v>113.91357221116753</v>
      </c>
      <c r="AP11" s="31">
        <f>+'Fondo 3'!Q41</f>
        <v>100.98476297209386</v>
      </c>
      <c r="AQ11" s="31">
        <f>+'Fondo 3'!R41</f>
        <v>102.68146518322995</v>
      </c>
      <c r="AR11" s="31">
        <f>+'Fondo 3'!S41</f>
        <v>103.29591599033884</v>
      </c>
      <c r="AS11" s="31">
        <f>+'Fondo 3'!T41</f>
        <v>104.41062243984585</v>
      </c>
      <c r="AT11" s="33"/>
      <c r="AU11" s="33"/>
      <c r="AW11" s="8" t="s">
        <v>23</v>
      </c>
      <c r="AX11" s="8">
        <f>+Z147/Z135-1</f>
        <v>7.0741701760069775E-2</v>
      </c>
      <c r="AY11" s="8">
        <f t="shared" ref="AY11:BB11" si="13">+AA147/AA135-1</f>
        <v>0.14689099036345854</v>
      </c>
      <c r="AZ11" s="8">
        <f t="shared" si="13"/>
        <v>0.11434533854314344</v>
      </c>
      <c r="BA11" s="8">
        <f t="shared" si="13"/>
        <v>0.12407890190988557</v>
      </c>
      <c r="BB11" s="8">
        <f t="shared" si="13"/>
        <v>0.13549734762716836</v>
      </c>
    </row>
    <row r="12" spans="1:54" x14ac:dyDescent="0.35">
      <c r="A12" s="17">
        <v>42474</v>
      </c>
      <c r="B12" s="9">
        <v>86.049934387207031</v>
      </c>
      <c r="D12" s="3">
        <v>42734</v>
      </c>
      <c r="E12" s="1">
        <f t="shared" si="0"/>
        <v>85.508842468261719</v>
      </c>
      <c r="F12" s="1">
        <f t="shared" si="4"/>
        <v>99.488047079003849</v>
      </c>
      <c r="G12" s="1">
        <f>+Fondo0!O13</f>
        <v>99.62649410171916</v>
      </c>
      <c r="H12" s="1">
        <f>+Fondo0!P13</f>
        <v>100.23589028111815</v>
      </c>
      <c r="I12" s="1">
        <f>+Fondo0!Q13</f>
        <v>99.829150797649461</v>
      </c>
      <c r="J12" s="1">
        <f>+Fondo0!R13</f>
        <v>100.37907128105692</v>
      </c>
      <c r="N12" s="17">
        <v>41288</v>
      </c>
      <c r="O12" s="9">
        <v>79.879638671875</v>
      </c>
      <c r="P12" s="9">
        <v>118.00878143310547</v>
      </c>
      <c r="R12" s="3">
        <v>41729</v>
      </c>
      <c r="S12" s="1">
        <f t="shared" si="1"/>
        <v>79.780906677246094</v>
      </c>
      <c r="T12" s="1">
        <f t="shared" si="2"/>
        <v>153.8670654296875</v>
      </c>
      <c r="U12" s="9">
        <f t="shared" si="5"/>
        <v>-1.479774725138272E-3</v>
      </c>
      <c r="V12" s="9">
        <f t="shared" si="6"/>
        <v>8.2957807558083907E-3</v>
      </c>
      <c r="W12" s="9">
        <f t="shared" si="7"/>
        <v>-5.0221917704360573E-4</v>
      </c>
      <c r="Y12" s="3">
        <v>41729</v>
      </c>
      <c r="Z12" s="1">
        <f t="shared" si="8"/>
        <v>103.86041570612292</v>
      </c>
      <c r="AA12" s="1">
        <f>+Fondo1!P103</f>
        <v>103.18685374746778</v>
      </c>
      <c r="AB12" s="1">
        <f>+Fondo1!Q103</f>
        <v>101.48749598343595</v>
      </c>
      <c r="AC12" s="1">
        <f>+Fondo1!R103</f>
        <v>100.84096932128442</v>
      </c>
      <c r="AD12" s="1">
        <f>+Fondo1!S103</f>
        <v>101.18641105610159</v>
      </c>
      <c r="AF12" s="32">
        <v>41729</v>
      </c>
      <c r="AG12" s="2">
        <f t="shared" si="9"/>
        <v>109.95004767750294</v>
      </c>
      <c r="AH12" s="2">
        <f>+Fondo2!P173</f>
        <v>103.05284174291954</v>
      </c>
      <c r="AI12" s="2">
        <f>+Fondo2!Q173</f>
        <v>102.91638152122877</v>
      </c>
      <c r="AJ12" s="2">
        <f>+Fondo2!R173</f>
        <v>102.61859990948477</v>
      </c>
      <c r="AK12" s="2">
        <f>+Fondo2!S173</f>
        <v>102.73360287854535</v>
      </c>
      <c r="AN12" s="3">
        <v>41729</v>
      </c>
      <c r="AO12" s="31">
        <f t="shared" si="10"/>
        <v>114.63586054230571</v>
      </c>
      <c r="AP12" s="31">
        <f>+'Fondo 3'!Q42</f>
        <v>99.577057891085659</v>
      </c>
      <c r="AQ12" s="31">
        <f>+'Fondo 3'!R42</f>
        <v>101.10227238135673</v>
      </c>
      <c r="AR12" s="31">
        <f>+'Fondo 3'!S42</f>
        <v>101.72684764041631</v>
      </c>
      <c r="AS12" s="31">
        <f>+'Fondo 3'!T42</f>
        <v>102.61406078363447</v>
      </c>
      <c r="AT12" s="33"/>
      <c r="AU12" s="33"/>
      <c r="AW12" s="8" t="s">
        <v>24</v>
      </c>
      <c r="AX12" s="8">
        <f>+Z147/Z141-1</f>
        <v>4.2968614696685004E-2</v>
      </c>
      <c r="AY12" s="8">
        <f t="shared" ref="AY12:BB12" si="14">+AA147/AA141-1</f>
        <v>0.11180867824764062</v>
      </c>
      <c r="AZ12" s="8">
        <f t="shared" si="14"/>
        <v>9.2287421964512673E-2</v>
      </c>
      <c r="BA12" s="8">
        <f t="shared" si="14"/>
        <v>8.8985804212219355E-2</v>
      </c>
      <c r="BB12" s="8">
        <f t="shared" si="14"/>
        <v>9.7340550703211903E-2</v>
      </c>
    </row>
    <row r="13" spans="1:54" x14ac:dyDescent="0.35">
      <c r="A13" s="17">
        <v>42475</v>
      </c>
      <c r="B13" s="9">
        <v>86.29107666015625</v>
      </c>
      <c r="D13" s="3">
        <v>42766</v>
      </c>
      <c r="E13" s="1">
        <f t="shared" si="0"/>
        <v>85.690834045410156</v>
      </c>
      <c r="F13" s="1">
        <f t="shared" si="4"/>
        <v>99.699791105383895</v>
      </c>
      <c r="G13" s="1">
        <f>+Fondo0!O14</f>
        <v>102.13883841861761</v>
      </c>
      <c r="H13" s="1">
        <f>+Fondo0!P14</f>
        <v>102.83370595581816</v>
      </c>
      <c r="I13" s="1">
        <f>+Fondo0!Q14</f>
        <v>102.30257111647556</v>
      </c>
      <c r="J13" s="1">
        <f>+Fondo0!R14</f>
        <v>103.00511794544079</v>
      </c>
      <c r="N13" s="17">
        <v>41289</v>
      </c>
      <c r="O13" s="9">
        <v>79.901290893554688</v>
      </c>
      <c r="P13" s="9">
        <v>118.08915710449219</v>
      </c>
      <c r="R13" s="3">
        <v>41759</v>
      </c>
      <c r="S13" s="1">
        <f t="shared" si="1"/>
        <v>80.436408996582031</v>
      </c>
      <c r="T13" s="1">
        <f t="shared" si="2"/>
        <v>154.9366455078125</v>
      </c>
      <c r="U13" s="9">
        <f t="shared" si="5"/>
        <v>8.2162806445378322E-3</v>
      </c>
      <c r="V13" s="9">
        <f t="shared" si="6"/>
        <v>6.9513256468374252E-3</v>
      </c>
      <c r="W13" s="9">
        <f t="shared" si="7"/>
        <v>8.0897851447677919E-3</v>
      </c>
      <c r="Y13" s="3">
        <v>41759</v>
      </c>
      <c r="Z13" s="1">
        <f t="shared" si="8"/>
        <v>104.70062415423173</v>
      </c>
      <c r="AA13" s="1">
        <f>+Fondo1!P104</f>
        <v>104.40867249663025</v>
      </c>
      <c r="AB13" s="1">
        <f>+Fondo1!Q104</f>
        <v>102.45292326099329</v>
      </c>
      <c r="AC13" s="1">
        <f>+Fondo1!R104</f>
        <v>101.65592245863611</v>
      </c>
      <c r="AD13" s="1">
        <f>+Fondo1!S104</f>
        <v>101.81362978811157</v>
      </c>
      <c r="AF13" s="32">
        <v>41759</v>
      </c>
      <c r="AG13" s="2">
        <f t="shared" si="9"/>
        <v>110.78388719494809</v>
      </c>
      <c r="AH13" s="2">
        <f>+Fondo2!P174</f>
        <v>104.6960494022134</v>
      </c>
      <c r="AI13" s="2">
        <f>+Fondo2!Q174</f>
        <v>104.44506282100321</v>
      </c>
      <c r="AJ13" s="2">
        <f>+Fondo2!R174</f>
        <v>104.18133550588105</v>
      </c>
      <c r="AK13" s="2">
        <f>+Fondo2!S174</f>
        <v>103.48033961695735</v>
      </c>
      <c r="AN13" s="3">
        <v>41759</v>
      </c>
      <c r="AO13" s="31">
        <f t="shared" si="10"/>
        <v>115.46173358068245</v>
      </c>
      <c r="AP13" s="31">
        <f>+'Fondo 3'!Q43</f>
        <v>102.23184277914467</v>
      </c>
      <c r="AQ13" s="31">
        <f>+'Fondo 3'!R43</f>
        <v>103.61040923287715</v>
      </c>
      <c r="AR13" s="31">
        <f>+'Fondo 3'!S43</f>
        <v>104.06322556044447</v>
      </c>
      <c r="AS13" s="31">
        <f>+'Fondo 3'!T43</f>
        <v>103.67851301297075</v>
      </c>
      <c r="AT13" s="33"/>
      <c r="AU13" s="33"/>
    </row>
    <row r="14" spans="1:54" x14ac:dyDescent="0.35">
      <c r="A14" s="17">
        <v>42478</v>
      </c>
      <c r="B14" s="9">
        <v>86.283287048339844</v>
      </c>
      <c r="D14" s="3">
        <v>42794</v>
      </c>
      <c r="E14" s="1">
        <f t="shared" si="0"/>
        <v>86.244277954101563</v>
      </c>
      <c r="F14" s="1">
        <f t="shared" si="4"/>
        <v>100.34371344199972</v>
      </c>
      <c r="G14" s="1">
        <f>+Fondo0!O15</f>
        <v>103.16201451905258</v>
      </c>
      <c r="H14" s="1">
        <f>+Fondo0!P15</f>
        <v>103.92199252845238</v>
      </c>
      <c r="I14" s="1">
        <f>+Fondo0!Q15</f>
        <v>103.26604556682922</v>
      </c>
      <c r="J14" s="1">
        <f>+Fondo0!R15</f>
        <v>104.10497128430941</v>
      </c>
      <c r="N14" s="17">
        <v>41290</v>
      </c>
      <c r="O14" s="9">
        <v>79.944488525390625</v>
      </c>
      <c r="P14" s="9">
        <v>118.07306671142578</v>
      </c>
      <c r="R14" s="3">
        <v>41789</v>
      </c>
      <c r="S14" s="1">
        <f t="shared" si="1"/>
        <v>81.384841918945313</v>
      </c>
      <c r="T14" s="1">
        <f t="shared" si="2"/>
        <v>158.53213500976563</v>
      </c>
      <c r="U14" s="9">
        <f t="shared" si="5"/>
        <v>1.1791089808641075E-2</v>
      </c>
      <c r="V14" s="9">
        <f t="shared" si="6"/>
        <v>2.3206191731909076E-2</v>
      </c>
      <c r="W14" s="9">
        <f t="shared" si="7"/>
        <v>1.2932600000967876E-2</v>
      </c>
      <c r="Y14" s="3">
        <v>41789</v>
      </c>
      <c r="Z14" s="1">
        <f t="shared" si="8"/>
        <v>106.0546754462701</v>
      </c>
      <c r="AA14" s="1">
        <f>+Fondo1!P105</f>
        <v>106.81206876017964</v>
      </c>
      <c r="AB14" s="1">
        <f>+Fondo1!Q105</f>
        <v>104.56718348143615</v>
      </c>
      <c r="AC14" s="1">
        <f>+Fondo1!R105</f>
        <v>103.64109218962082</v>
      </c>
      <c r="AD14" s="1">
        <f>+Fondo1!S105</f>
        <v>103.67945021364821</v>
      </c>
      <c r="AF14" s="32">
        <v>41789</v>
      </c>
      <c r="AG14" s="2">
        <f t="shared" si="9"/>
        <v>112.72245464010717</v>
      </c>
      <c r="AH14" s="2">
        <f>+Fondo2!P175</f>
        <v>106.90609002868432</v>
      </c>
      <c r="AI14" s="2">
        <f>+Fondo2!Q175</f>
        <v>106.66009681440948</v>
      </c>
      <c r="AJ14" s="2">
        <f>+Fondo2!R175</f>
        <v>106.42578887574939</v>
      </c>
      <c r="AK14" s="2">
        <f>+Fondo2!S175</f>
        <v>105.62502847741183</v>
      </c>
      <c r="AN14" s="3">
        <v>41789</v>
      </c>
      <c r="AO14" s="31">
        <f t="shared" si="10"/>
        <v>117.87755921644224</v>
      </c>
      <c r="AP14" s="31">
        <f>+'Fondo 3'!Q44</f>
        <v>103.90530687751512</v>
      </c>
      <c r="AQ14" s="31">
        <f>+'Fondo 3'!R44</f>
        <v>105.25568923924212</v>
      </c>
      <c r="AR14" s="31">
        <f>+'Fondo 3'!S44</f>
        <v>106.00690472741938</v>
      </c>
      <c r="AS14" s="31">
        <f>+'Fondo 3'!T44</f>
        <v>105.45986701192412</v>
      </c>
      <c r="AT14" s="33"/>
      <c r="AU14" s="33"/>
    </row>
    <row r="15" spans="1:54" x14ac:dyDescent="0.35">
      <c r="A15" s="17">
        <v>42479</v>
      </c>
      <c r="B15" s="9">
        <v>86.275520324707031</v>
      </c>
      <c r="D15" s="3">
        <v>42825</v>
      </c>
      <c r="E15" s="1">
        <f t="shared" si="0"/>
        <v>86.196601867675781</v>
      </c>
      <c r="F15" s="1">
        <f t="shared" si="4"/>
        <v>100.28824314683544</v>
      </c>
      <c r="G15" s="1">
        <f>+Fondo0!O16</f>
        <v>103.9602835552929</v>
      </c>
      <c r="H15" s="1">
        <f>+Fondo0!P16</f>
        <v>104.74239543227189</v>
      </c>
      <c r="I15" s="1">
        <f>+Fondo0!Q16</f>
        <v>104.05272592961495</v>
      </c>
      <c r="J15" s="1">
        <f>+Fondo0!R16</f>
        <v>104.94509746859079</v>
      </c>
      <c r="N15" s="17">
        <v>41291</v>
      </c>
      <c r="O15" s="9">
        <v>79.771720886230469</v>
      </c>
      <c r="P15" s="9">
        <v>118.8358154296875</v>
      </c>
      <c r="R15" s="3">
        <v>41820</v>
      </c>
      <c r="S15" s="1">
        <f t="shared" si="1"/>
        <v>81.337997436523438</v>
      </c>
      <c r="T15" s="1">
        <f t="shared" si="2"/>
        <v>161.80502319335938</v>
      </c>
      <c r="U15" s="9">
        <f t="shared" si="5"/>
        <v>-5.7559222721759173E-4</v>
      </c>
      <c r="V15" s="9">
        <f t="shared" si="6"/>
        <v>2.0644951153860003E-2</v>
      </c>
      <c r="W15" s="9">
        <f t="shared" si="7"/>
        <v>1.5464621108901675E-3</v>
      </c>
      <c r="Y15" s="3">
        <v>41820</v>
      </c>
      <c r="Z15" s="1">
        <f t="shared" si="8"/>
        <v>106.21868498353052</v>
      </c>
      <c r="AA15" s="1">
        <f>+Fondo1!P106</f>
        <v>107.23550957998948</v>
      </c>
      <c r="AB15" s="1">
        <f>+Fondo1!Q106</f>
        <v>104.84358106277264</v>
      </c>
      <c r="AC15" s="1">
        <f>+Fondo1!R106</f>
        <v>103.77236902206799</v>
      </c>
      <c r="AD15" s="1">
        <f>+Fondo1!S106</f>
        <v>104.01272657798219</v>
      </c>
      <c r="AF15" s="32">
        <v>41820</v>
      </c>
      <c r="AG15" s="2">
        <f t="shared" si="9"/>
        <v>113.85358834073942</v>
      </c>
      <c r="AH15" s="2">
        <f>+Fondo2!P176</f>
        <v>107.53539777338206</v>
      </c>
      <c r="AI15" s="2">
        <f>+Fondo2!Q176</f>
        <v>107.47708033848389</v>
      </c>
      <c r="AJ15" s="2">
        <f>+Fondo2!R176</f>
        <v>107.09768454331565</v>
      </c>
      <c r="AK15" s="2">
        <f>+Fondo2!S176</f>
        <v>106.41546120007084</v>
      </c>
      <c r="AN15" s="3">
        <v>41820</v>
      </c>
      <c r="AO15" s="31">
        <f t="shared" si="10"/>
        <v>119.81085049680031</v>
      </c>
      <c r="AP15" s="31">
        <f>+'Fondo 3'!Q45</f>
        <v>104.84232350003289</v>
      </c>
      <c r="AQ15" s="31">
        <f>+'Fondo 3'!R45</f>
        <v>106.38598392516464</v>
      </c>
      <c r="AR15" s="31">
        <f>+'Fondo 3'!S45</f>
        <v>106.84381581124102</v>
      </c>
      <c r="AS15" s="31">
        <f>+'Fondo 3'!T45</f>
        <v>106.71547926415295</v>
      </c>
      <c r="AT15" s="33"/>
      <c r="AU15" s="33"/>
      <c r="AW15" s="8" t="s">
        <v>1</v>
      </c>
      <c r="AX15" s="8" t="s">
        <v>18</v>
      </c>
      <c r="AY15" s="8" t="s">
        <v>7</v>
      </c>
      <c r="AZ15" s="8" t="s">
        <v>3</v>
      </c>
      <c r="BA15" s="8" t="s">
        <v>4</v>
      </c>
      <c r="BB15" s="8" t="s">
        <v>5</v>
      </c>
    </row>
    <row r="16" spans="1:54" x14ac:dyDescent="0.35">
      <c r="A16" s="17">
        <v>42480</v>
      </c>
      <c r="B16" s="9">
        <v>86.06549072265625</v>
      </c>
      <c r="D16" s="3">
        <v>42853</v>
      </c>
      <c r="E16" s="1">
        <f t="shared" si="0"/>
        <v>86.978462219238281</v>
      </c>
      <c r="F16" s="1">
        <f t="shared" si="4"/>
        <v>101.19792403152672</v>
      </c>
      <c r="G16" s="1">
        <f>+Fondo0!O17</f>
        <v>104.39297851894977</v>
      </c>
      <c r="H16" s="1">
        <f>+Fondo0!P17</f>
        <v>105.16726736962816</v>
      </c>
      <c r="I16" s="1">
        <f>+Fondo0!Q17</f>
        <v>104.44039177859148</v>
      </c>
      <c r="J16" s="1">
        <f>+Fondo0!R17</f>
        <v>105.3790559147174</v>
      </c>
      <c r="N16" s="17">
        <v>41292</v>
      </c>
      <c r="O16" s="9">
        <v>79.86529541015625</v>
      </c>
      <c r="P16" s="9">
        <v>119.10082244873047</v>
      </c>
      <c r="R16" s="3">
        <v>41851</v>
      </c>
      <c r="S16" s="1">
        <f t="shared" si="1"/>
        <v>81.133926391601563</v>
      </c>
      <c r="T16" s="1">
        <f t="shared" si="2"/>
        <v>159.63075256347656</v>
      </c>
      <c r="U16" s="9">
        <f t="shared" si="5"/>
        <v>-2.5089263487355629E-3</v>
      </c>
      <c r="V16" s="9">
        <f t="shared" si="6"/>
        <v>-1.3437596602205115E-2</v>
      </c>
      <c r="W16" s="9">
        <f t="shared" si="7"/>
        <v>-3.6017933740825183E-3</v>
      </c>
      <c r="Y16" s="3">
        <v>41851</v>
      </c>
      <c r="Z16" s="1">
        <f t="shared" si="8"/>
        <v>105.83610722775309</v>
      </c>
      <c r="AA16" s="1">
        <f>+Fondo1!P107</f>
        <v>107.84819010649902</v>
      </c>
      <c r="AB16" s="1">
        <f>+Fondo1!Q107</f>
        <v>105.05643782660349</v>
      </c>
      <c r="AC16" s="1">
        <f>+Fondo1!R107</f>
        <v>103.91783233989378</v>
      </c>
      <c r="AD16" s="1">
        <f>+Fondo1!S107</f>
        <v>104.31726417068519</v>
      </c>
      <c r="AF16" s="32">
        <v>41851</v>
      </c>
      <c r="AG16" s="2">
        <f t="shared" si="9"/>
        <v>112.94580391097814</v>
      </c>
      <c r="AH16" s="2">
        <f>+Fondo2!P177</f>
        <v>107.60181646410807</v>
      </c>
      <c r="AI16" s="2">
        <f>+Fondo2!Q177</f>
        <v>107.23494543550349</v>
      </c>
      <c r="AJ16" s="2">
        <f>+Fondo2!R177</f>
        <v>107.09925574049313</v>
      </c>
      <c r="AK16" s="2">
        <f>+Fondo2!S177</f>
        <v>106.05695926916148</v>
      </c>
      <c r="AN16" s="3">
        <v>41851</v>
      </c>
      <c r="AO16" s="31">
        <f t="shared" si="10"/>
        <v>118.46275527483066</v>
      </c>
      <c r="AP16" s="31">
        <f>+'Fondo 3'!Q46</f>
        <v>104.43002511390651</v>
      </c>
      <c r="AQ16" s="31">
        <f>+'Fondo 3'!R46</f>
        <v>105.62461390177323</v>
      </c>
      <c r="AR16" s="31">
        <f>+'Fondo 3'!S46</f>
        <v>106.3751735489372</v>
      </c>
      <c r="AS16" s="31">
        <f>+'Fondo 3'!T46</f>
        <v>105.819397024747</v>
      </c>
      <c r="AT16" s="33"/>
      <c r="AU16" s="33"/>
      <c r="AW16" s="8" t="s">
        <v>21</v>
      </c>
      <c r="AX16" s="8">
        <f>+AG147/AG3-1</f>
        <v>1.5184892869660018</v>
      </c>
      <c r="AY16" s="8">
        <f t="shared" ref="AY16:BB16" si="15">+AH147/AH3-1</f>
        <v>0.57546764063986044</v>
      </c>
      <c r="AZ16" s="8">
        <f t="shared" si="15"/>
        <v>0.46956048777650805</v>
      </c>
      <c r="BA16" s="8">
        <f t="shared" si="15"/>
        <v>0.34953684352639125</v>
      </c>
      <c r="BB16" s="8">
        <f t="shared" si="15"/>
        <v>0.45194190463247419</v>
      </c>
    </row>
    <row r="17" spans="1:54" x14ac:dyDescent="0.35">
      <c r="A17" s="17">
        <v>42481</v>
      </c>
      <c r="B17" s="9">
        <v>85.948860168457031</v>
      </c>
      <c r="D17" s="3">
        <v>42886</v>
      </c>
      <c r="E17" s="1">
        <f t="shared" si="0"/>
        <v>87.576034545898438</v>
      </c>
      <c r="F17" s="1">
        <f t="shared" si="4"/>
        <v>101.89318901292256</v>
      </c>
      <c r="G17" s="1">
        <f>+Fondo0!O18</f>
        <v>103.94824942139932</v>
      </c>
      <c r="H17" s="1">
        <f>+Fondo0!P18</f>
        <v>104.72500518402684</v>
      </c>
      <c r="I17" s="1">
        <f>+Fondo0!Q18</f>
        <v>103.97576505495398</v>
      </c>
      <c r="J17" s="1">
        <f>+Fondo0!R18</f>
        <v>104.94075530641598</v>
      </c>
      <c r="N17" s="17">
        <v>41296</v>
      </c>
      <c r="O17" s="9">
        <v>79.822090148925781</v>
      </c>
      <c r="P17" s="9">
        <v>119.74318695068359</v>
      </c>
      <c r="R17" s="3">
        <v>41880</v>
      </c>
      <c r="S17" s="1">
        <f t="shared" si="1"/>
        <v>82.066612243652344</v>
      </c>
      <c r="T17" s="1">
        <f t="shared" si="2"/>
        <v>165.93035888671875</v>
      </c>
      <c r="U17" s="9">
        <f t="shared" si="5"/>
        <v>1.1495633128231431E-2</v>
      </c>
      <c r="V17" s="9">
        <f t="shared" si="6"/>
        <v>3.9463613508538442E-2</v>
      </c>
      <c r="W17" s="9">
        <f t="shared" si="7"/>
        <v>1.429243116626213E-2</v>
      </c>
      <c r="Y17" s="3">
        <v>41880</v>
      </c>
      <c r="Z17" s="1">
        <f t="shared" si="8"/>
        <v>107.3487625052109</v>
      </c>
      <c r="AA17" s="1">
        <f>+Fondo1!P108</f>
        <v>107.33884800589141</v>
      </c>
      <c r="AB17" s="1">
        <f>+Fondo1!Q108</f>
        <v>104.73823756220936</v>
      </c>
      <c r="AC17" s="1">
        <f>+Fondo1!R108</f>
        <v>103.70918142462371</v>
      </c>
      <c r="AD17" s="1">
        <f>+Fondo1!S108</f>
        <v>104.03218916998166</v>
      </c>
      <c r="AF17" s="32">
        <v>41880</v>
      </c>
      <c r="AG17" s="2">
        <f t="shared" si="9"/>
        <v>115.82362045002203</v>
      </c>
      <c r="AH17" s="2">
        <f>+Fondo2!P178</f>
        <v>107.56700742987233</v>
      </c>
      <c r="AI17" s="2">
        <f>+Fondo2!Q178</f>
        <v>107.69373971843437</v>
      </c>
      <c r="AJ17" s="2">
        <f>+Fondo2!R178</f>
        <v>107.49956599735182</v>
      </c>
      <c r="AK17" s="2">
        <f>+Fondo2!S178</f>
        <v>106.14929199716161</v>
      </c>
      <c r="AN17" s="3">
        <v>41880</v>
      </c>
      <c r="AO17" s="31">
        <f t="shared" si="10"/>
        <v>122.47509086108843</v>
      </c>
      <c r="AP17" s="31">
        <f>+'Fondo 3'!Q47</f>
        <v>104.85752644566814</v>
      </c>
      <c r="AQ17" s="31">
        <f>+'Fondo 3'!R47</f>
        <v>106.37339429989449</v>
      </c>
      <c r="AR17" s="31">
        <f>+'Fondo 3'!S47</f>
        <v>107.0974918247843</v>
      </c>
      <c r="AS17" s="31">
        <f>+'Fondo 3'!T47</f>
        <v>105.97056692218106</v>
      </c>
      <c r="AT17" s="33"/>
      <c r="AU17" s="33"/>
      <c r="AW17" s="8" t="s">
        <v>22</v>
      </c>
      <c r="AX17" s="8">
        <f>+AG147/AG87-1</f>
        <v>0.45634938848530848</v>
      </c>
      <c r="AY17" s="8">
        <f t="shared" ref="AY17:BB17" si="16">+AH147/AH87-1</f>
        <v>0.2700906543115138</v>
      </c>
      <c r="AZ17" s="8">
        <f t="shared" si="16"/>
        <v>0.26251192940382984</v>
      </c>
      <c r="BA17" s="8">
        <f t="shared" si="16"/>
        <v>0.19121551745071375</v>
      </c>
      <c r="BB17" s="8">
        <f t="shared" si="16"/>
        <v>0.22641768923775829</v>
      </c>
    </row>
    <row r="18" spans="1:54" x14ac:dyDescent="0.35">
      <c r="A18" s="17">
        <v>42482</v>
      </c>
      <c r="B18" s="9">
        <v>85.956596374511719</v>
      </c>
      <c r="D18" s="3">
        <v>42914</v>
      </c>
      <c r="E18" s="1">
        <f t="shared" si="0"/>
        <v>87.83990478515625</v>
      </c>
      <c r="F18" s="1">
        <f t="shared" si="4"/>
        <v>102.20019743483837</v>
      </c>
      <c r="G18" s="1">
        <f>+Fondo0!O19</f>
        <v>104.78775327493435</v>
      </c>
      <c r="H18" s="1">
        <f>+Fondo0!P19</f>
        <v>105.59215880784345</v>
      </c>
      <c r="I18" s="1">
        <f>+Fondo0!Q19</f>
        <v>104.74832211526684</v>
      </c>
      <c r="J18" s="1">
        <f>+Fondo0!R19</f>
        <v>105.81300676111599</v>
      </c>
      <c r="N18" s="17">
        <v>41297</v>
      </c>
      <c r="O18" s="9">
        <v>79.908493041992188</v>
      </c>
      <c r="P18" s="9">
        <v>119.93584442138672</v>
      </c>
      <c r="R18" s="3">
        <v>41912</v>
      </c>
      <c r="S18" s="1">
        <f t="shared" si="1"/>
        <v>81.562057495117188</v>
      </c>
      <c r="T18" s="1">
        <f t="shared" si="2"/>
        <v>163.64114379882813</v>
      </c>
      <c r="U18" s="9">
        <f t="shared" si="5"/>
        <v>-6.1481123046380759E-3</v>
      </c>
      <c r="V18" s="9">
        <f t="shared" si="6"/>
        <v>-1.3796240201309318E-2</v>
      </c>
      <c r="W18" s="9">
        <f t="shared" si="7"/>
        <v>-6.9129250943052003E-3</v>
      </c>
      <c r="Y18" s="3">
        <v>41912</v>
      </c>
      <c r="Z18" s="1">
        <f t="shared" si="8"/>
        <v>106.60666855104601</v>
      </c>
      <c r="AA18" s="1">
        <f>+Fondo1!P109</f>
        <v>105.65826062882074</v>
      </c>
      <c r="AB18" s="1">
        <f>+Fondo1!Q109</f>
        <v>102.59383465705581</v>
      </c>
      <c r="AC18" s="1">
        <f>+Fondo1!R109</f>
        <v>101.75657249437272</v>
      </c>
      <c r="AD18" s="1">
        <f>+Fondo1!S109</f>
        <v>102.01616844174157</v>
      </c>
      <c r="AF18" s="32">
        <v>41912</v>
      </c>
      <c r="AG18" s="2">
        <f t="shared" si="9"/>
        <v>114.66860689263689</v>
      </c>
      <c r="AH18" s="2">
        <f>+Fondo2!P179</f>
        <v>104.90964857795768</v>
      </c>
      <c r="AI18" s="2">
        <f>+Fondo2!Q179</f>
        <v>104.95286688343647</v>
      </c>
      <c r="AJ18" s="2">
        <f>+Fondo2!R179</f>
        <v>104.69851777141348</v>
      </c>
      <c r="AK18" s="2">
        <f>+Fondo2!S179</f>
        <v>103.99204069315786</v>
      </c>
      <c r="AN18" s="3">
        <v>41912</v>
      </c>
      <c r="AO18" s="31">
        <f t="shared" si="10"/>
        <v>120.97273612070407</v>
      </c>
      <c r="AP18" s="31">
        <f>+'Fondo 3'!Q48</f>
        <v>101.51131231282326</v>
      </c>
      <c r="AQ18" s="31">
        <f>+'Fondo 3'!R48</f>
        <v>103.46798069567045</v>
      </c>
      <c r="AR18" s="31">
        <f>+'Fondo 3'!S48</f>
        <v>104.23447755524147</v>
      </c>
      <c r="AS18" s="31">
        <f>+'Fondo 3'!T48</f>
        <v>103.65779396977184</v>
      </c>
      <c r="AT18" s="33"/>
      <c r="AU18" s="33"/>
      <c r="AW18" s="8" t="s">
        <v>23</v>
      </c>
      <c r="AX18" s="8">
        <f>+AG147/AG135-1</f>
        <v>0.10653708377597271</v>
      </c>
      <c r="AY18" s="8">
        <f t="shared" ref="AY18:BB18" si="17">+AH147/AH135-1</f>
        <v>0.1266220260289137</v>
      </c>
      <c r="AZ18" s="8">
        <f t="shared" si="17"/>
        <v>0.10657224799151455</v>
      </c>
      <c r="BA18" s="8">
        <f t="shared" si="17"/>
        <v>7.6824676186307839E-2</v>
      </c>
      <c r="BB18" s="8">
        <f t="shared" si="17"/>
        <v>9.8588815313846334E-2</v>
      </c>
    </row>
    <row r="19" spans="1:54" x14ac:dyDescent="0.35">
      <c r="A19" s="17">
        <v>42485</v>
      </c>
      <c r="B19" s="9">
        <v>85.863296508789063</v>
      </c>
      <c r="D19" s="3">
        <v>42947</v>
      </c>
      <c r="E19" s="1">
        <f t="shared" si="0"/>
        <v>87.852493286132813</v>
      </c>
      <c r="F19" s="1">
        <f t="shared" si="4"/>
        <v>102.21484393620196</v>
      </c>
      <c r="G19" s="1">
        <f>+Fondo0!O20</f>
        <v>105.60465816909441</v>
      </c>
      <c r="H19" s="1">
        <f>+Fondo0!P20</f>
        <v>106.4029062598437</v>
      </c>
      <c r="I19" s="1">
        <f>+Fondo0!Q20</f>
        <v>105.45440642557354</v>
      </c>
      <c r="J19" s="1">
        <f>+Fondo0!R20</f>
        <v>106.61612345101322</v>
      </c>
      <c r="N19" s="17">
        <v>41298</v>
      </c>
      <c r="O19" s="9">
        <v>79.800491333007813</v>
      </c>
      <c r="P19" s="9">
        <v>119.96797180175781</v>
      </c>
      <c r="R19" s="3">
        <v>41943</v>
      </c>
      <c r="S19" s="1">
        <f t="shared" si="1"/>
        <v>82.42999267578125</v>
      </c>
      <c r="T19" s="1">
        <f t="shared" si="2"/>
        <v>167.49502563476563</v>
      </c>
      <c r="U19" s="9">
        <f t="shared" si="5"/>
        <v>1.0641408607378722E-2</v>
      </c>
      <c r="V19" s="9">
        <f t="shared" si="6"/>
        <v>2.3550812139734534E-2</v>
      </c>
      <c r="W19" s="9">
        <f t="shared" si="7"/>
        <v>1.1932348960614304E-2</v>
      </c>
      <c r="Y19" s="3">
        <v>41943</v>
      </c>
      <c r="Z19" s="1">
        <f t="shared" si="8"/>
        <v>107.87873652172563</v>
      </c>
      <c r="AA19" s="1">
        <f>+Fondo1!P110</f>
        <v>106.27202011697487</v>
      </c>
      <c r="AB19" s="1">
        <f>+Fondo1!Q110</f>
        <v>103.02126847045571</v>
      </c>
      <c r="AC19" s="1">
        <f>+Fondo1!R110</f>
        <v>102.25448766507917</v>
      </c>
      <c r="AD19" s="1">
        <f>+Fondo1!S110</f>
        <v>102.58923584392529</v>
      </c>
      <c r="AF19" s="32">
        <v>41943</v>
      </c>
      <c r="AG19" s="2">
        <f t="shared" si="9"/>
        <v>116.62899405245537</v>
      </c>
      <c r="AH19" s="2">
        <f>+Fondo2!P180</f>
        <v>105.16912638695858</v>
      </c>
      <c r="AI19" s="2">
        <f>+Fondo2!Q180</f>
        <v>105.14378077209558</v>
      </c>
      <c r="AJ19" s="2">
        <f>+Fondo2!R180</f>
        <v>104.69058120838039</v>
      </c>
      <c r="AK19" s="2">
        <f>+Fondo2!S180</f>
        <v>104.32670378716175</v>
      </c>
      <c r="AN19" s="3">
        <v>41943</v>
      </c>
      <c r="AO19" s="31">
        <f t="shared" si="10"/>
        <v>123.50940512971337</v>
      </c>
      <c r="AP19" s="31">
        <f>+'Fondo 3'!Q49</f>
        <v>101.04219069071397</v>
      </c>
      <c r="AQ19" s="31">
        <f>+'Fondo 3'!R49</f>
        <v>102.66961720502132</v>
      </c>
      <c r="AR19" s="31">
        <f>+'Fondo 3'!S49</f>
        <v>103.23930581841883</v>
      </c>
      <c r="AS19" s="31">
        <f>+'Fondo 3'!T49</f>
        <v>103.22106896745694</v>
      </c>
      <c r="AT19" s="33"/>
      <c r="AU19" s="33"/>
      <c r="AW19" s="8" t="s">
        <v>24</v>
      </c>
      <c r="AX19" s="8">
        <f>+AG147/AG141-1</f>
        <v>5.1867599479735293E-2</v>
      </c>
      <c r="AY19" s="8">
        <f t="shared" ref="AY19:BB19" si="18">+AH147/AH141-1</f>
        <v>9.3142756780793423E-2</v>
      </c>
      <c r="AZ19" s="8">
        <f t="shared" si="18"/>
        <v>6.7773493817510744E-2</v>
      </c>
      <c r="BA19" s="8">
        <f t="shared" si="18"/>
        <v>5.3015178429661747E-2</v>
      </c>
      <c r="BB19" s="8">
        <f t="shared" si="18"/>
        <v>9.07820920968474E-2</v>
      </c>
    </row>
    <row r="20" spans="1:54" x14ac:dyDescent="0.35">
      <c r="A20" s="17">
        <v>42486</v>
      </c>
      <c r="B20" s="9">
        <v>85.824378967285156</v>
      </c>
      <c r="D20" s="3">
        <v>42978</v>
      </c>
      <c r="E20" s="1">
        <f t="shared" si="0"/>
        <v>88.679481506347656</v>
      </c>
      <c r="F20" s="1">
        <f t="shared" si="4"/>
        <v>103.17703030911484</v>
      </c>
      <c r="G20" s="1">
        <f>+Fondo0!O21</f>
        <v>105.94963974907908</v>
      </c>
      <c r="H20" s="1">
        <f>+Fondo0!P21</f>
        <v>106.74719887251855</v>
      </c>
      <c r="I20" s="1">
        <f>+Fondo0!Q21</f>
        <v>105.70789500141164</v>
      </c>
      <c r="J20" s="1">
        <f>+Fondo0!R21</f>
        <v>106.96250830228516</v>
      </c>
      <c r="N20" s="17">
        <v>41299</v>
      </c>
      <c r="O20" s="9">
        <v>79.606132507324219</v>
      </c>
      <c r="P20" s="9">
        <v>120.64249420166016</v>
      </c>
      <c r="R20" s="3">
        <v>41971</v>
      </c>
      <c r="S20" s="1">
        <f t="shared" si="1"/>
        <v>82.971549987792969</v>
      </c>
      <c r="T20" s="1">
        <f t="shared" si="2"/>
        <v>172.09642028808594</v>
      </c>
      <c r="U20" s="9">
        <f t="shared" si="5"/>
        <v>6.56990610373831E-3</v>
      </c>
      <c r="V20" s="9">
        <f t="shared" si="6"/>
        <v>2.747182870585041E-2</v>
      </c>
      <c r="W20" s="9">
        <f t="shared" si="7"/>
        <v>8.6600983639495196E-3</v>
      </c>
      <c r="Y20" s="3">
        <v>41971</v>
      </c>
      <c r="Z20" s="1">
        <f t="shared" si="8"/>
        <v>108.81297699138237</v>
      </c>
      <c r="AA20" s="1">
        <f>+Fondo1!P111</f>
        <v>106.9158692324299</v>
      </c>
      <c r="AB20" s="1">
        <f>+Fondo1!Q111</f>
        <v>103.17070393746604</v>
      </c>
      <c r="AC20" s="1">
        <f>+Fondo1!R111</f>
        <v>102.59454761245371</v>
      </c>
      <c r="AD20" s="1">
        <f>+Fondo1!S111</f>
        <v>102.86914444384824</v>
      </c>
      <c r="AF20" s="32">
        <v>41971</v>
      </c>
      <c r="AG20" s="2">
        <f t="shared" si="9"/>
        <v>118.61412069577675</v>
      </c>
      <c r="AH20" s="2">
        <f>+Fondo2!P181</f>
        <v>105.81040921569058</v>
      </c>
      <c r="AI20" s="2">
        <f>+Fondo2!Q181</f>
        <v>105.64537161001931</v>
      </c>
      <c r="AJ20" s="2">
        <f>+Fondo2!R181</f>
        <v>105.32288976507863</v>
      </c>
      <c r="AK20" s="2">
        <f>+Fondo2!S181</f>
        <v>105.01524132720269</v>
      </c>
      <c r="AN20" s="3">
        <v>41971</v>
      </c>
      <c r="AO20" s="31">
        <f t="shared" si="10"/>
        <v>126.3861175456675</v>
      </c>
      <c r="AP20" s="31">
        <f>+'Fondo 3'!Q50</f>
        <v>101.68941051477991</v>
      </c>
      <c r="AQ20" s="31">
        <f>+'Fondo 3'!R50</f>
        <v>103.34026016679459</v>
      </c>
      <c r="AR20" s="31">
        <f>+'Fondo 3'!S50</f>
        <v>104.04045596883397</v>
      </c>
      <c r="AS20" s="31">
        <f>+'Fondo 3'!T50</f>
        <v>104.05583038855289</v>
      </c>
      <c r="AT20" s="33"/>
      <c r="AU20" s="33"/>
    </row>
    <row r="21" spans="1:54" x14ac:dyDescent="0.35">
      <c r="A21" s="17">
        <v>42487</v>
      </c>
      <c r="B21" s="9">
        <v>86.081100463867188</v>
      </c>
      <c r="D21" s="3">
        <v>43007</v>
      </c>
      <c r="E21" s="1">
        <f t="shared" si="0"/>
        <v>88.172599792480469</v>
      </c>
      <c r="F21" s="1">
        <f t="shared" si="4"/>
        <v>102.5872822742093</v>
      </c>
      <c r="G21" s="1">
        <f>+Fondo0!O22</f>
        <v>105.42803074908051</v>
      </c>
      <c r="H21" s="1">
        <f>+Fondo0!P22</f>
        <v>106.24003900135372</v>
      </c>
      <c r="I21" s="1">
        <f>+Fondo0!Q22</f>
        <v>105.1177780558571</v>
      </c>
      <c r="J21" s="1">
        <f>+Fondo0!R22</f>
        <v>106.44972514648056</v>
      </c>
      <c r="N21" s="17">
        <v>41302</v>
      </c>
      <c r="O21" s="9">
        <v>79.49090576171875</v>
      </c>
      <c r="P21" s="9">
        <v>120.49793243408203</v>
      </c>
      <c r="R21" s="3">
        <v>42004</v>
      </c>
      <c r="S21" s="1">
        <f t="shared" si="1"/>
        <v>83.094001770019531</v>
      </c>
      <c r="T21" s="1">
        <f t="shared" si="2"/>
        <v>171.65988159179688</v>
      </c>
      <c r="U21" s="9">
        <f t="shared" si="5"/>
        <v>1.4758285489975265E-3</v>
      </c>
      <c r="V21" s="9">
        <f t="shared" si="6"/>
        <v>-2.5365937046122333E-3</v>
      </c>
      <c r="W21" s="9">
        <f t="shared" si="7"/>
        <v>1.0745863236365505E-3</v>
      </c>
      <c r="Y21" s="3">
        <v>42004</v>
      </c>
      <c r="Z21" s="1">
        <f t="shared" si="8"/>
        <v>108.92990592829149</v>
      </c>
      <c r="AA21" s="1">
        <f>+Fondo1!P112</f>
        <v>105.00361641747178</v>
      </c>
      <c r="AB21" s="1">
        <f>+Fondo1!Q112</f>
        <v>100.97009425141026</v>
      </c>
      <c r="AC21" s="1">
        <f>+Fondo1!R112</f>
        <v>100.0913747693663</v>
      </c>
      <c r="AD21" s="1">
        <f>+Fondo1!S112</f>
        <v>100.85820447176873</v>
      </c>
      <c r="AF21" s="32">
        <v>42004</v>
      </c>
      <c r="AG21" s="2">
        <f t="shared" si="9"/>
        <v>118.55120983267777</v>
      </c>
      <c r="AH21" s="2">
        <f>+Fondo2!P182</f>
        <v>103.69637392849049</v>
      </c>
      <c r="AI21" s="2">
        <f>+Fondo2!Q182</f>
        <v>103.59642722005641</v>
      </c>
      <c r="AJ21" s="2">
        <f>+Fondo2!R182</f>
        <v>102.96998287947092</v>
      </c>
      <c r="AK21" s="2">
        <f>+Fondo2!S182</f>
        <v>103.19838779846799</v>
      </c>
      <c r="AN21" s="3">
        <v>42004</v>
      </c>
      <c r="AO21" s="31">
        <f t="shared" si="10"/>
        <v>126.1669502096683</v>
      </c>
      <c r="AP21" s="31">
        <f>+'Fondo 3'!Q51</f>
        <v>99.558221524240068</v>
      </c>
      <c r="AQ21" s="31">
        <f>+'Fondo 3'!R51</f>
        <v>101.3866881127686</v>
      </c>
      <c r="AR21" s="31">
        <f>+'Fondo 3'!S51</f>
        <v>101.69856439392473</v>
      </c>
      <c r="AS21" s="31">
        <f>+'Fondo 3'!T51</f>
        <v>102.37471320719354</v>
      </c>
      <c r="AT21" s="33"/>
      <c r="AU21" s="33"/>
    </row>
    <row r="22" spans="1:54" x14ac:dyDescent="0.35">
      <c r="A22" s="17">
        <v>42488</v>
      </c>
      <c r="B22" s="9">
        <v>86.252159118652344</v>
      </c>
      <c r="D22" s="3">
        <v>43039</v>
      </c>
      <c r="E22" s="1">
        <f t="shared" si="0"/>
        <v>88.258865356445313</v>
      </c>
      <c r="F22" s="1">
        <f t="shared" si="4"/>
        <v>102.6876507535536</v>
      </c>
      <c r="G22" s="1">
        <f>+Fondo0!O23</f>
        <v>106.30400026794192</v>
      </c>
      <c r="H22" s="1">
        <f>+Fondo0!P23</f>
        <v>107.14097993486504</v>
      </c>
      <c r="I22" s="1">
        <f>+Fondo0!Q23</f>
        <v>105.94047344331078</v>
      </c>
      <c r="J22" s="1">
        <f>+Fondo0!R23</f>
        <v>107.33365369463144</v>
      </c>
      <c r="N22" s="17">
        <v>41303</v>
      </c>
      <c r="O22" s="9">
        <v>79.440528869628906</v>
      </c>
      <c r="P22" s="9">
        <v>120.97164916992188</v>
      </c>
      <c r="R22" s="3">
        <v>42034</v>
      </c>
      <c r="S22" s="1">
        <f t="shared" si="1"/>
        <v>84.799324035644531</v>
      </c>
      <c r="T22" s="1">
        <f t="shared" si="2"/>
        <v>166.57376098632813</v>
      </c>
      <c r="U22" s="9">
        <f t="shared" si="5"/>
        <v>2.0522808256904668E-2</v>
      </c>
      <c r="V22" s="9">
        <f t="shared" si="6"/>
        <v>-2.9629058102017214E-2</v>
      </c>
      <c r="W22" s="9">
        <f t="shared" si="7"/>
        <v>1.5507621621012478E-2</v>
      </c>
      <c r="Y22" s="3">
        <v>42034</v>
      </c>
      <c r="Z22" s="1">
        <f t="shared" si="8"/>
        <v>110.61914969263991</v>
      </c>
      <c r="AA22" s="1">
        <f>+Fondo1!P113</f>
        <v>105.32505050450722</v>
      </c>
      <c r="AB22" s="1">
        <f>+Fondo1!Q113</f>
        <v>101.1943688474156</v>
      </c>
      <c r="AC22" s="1">
        <f>+Fondo1!R113</f>
        <v>99.588165895909597</v>
      </c>
      <c r="AD22" s="1">
        <f>+Fondo1!S113</f>
        <v>100.840430657307</v>
      </c>
      <c r="AF22" s="32">
        <v>42034</v>
      </c>
      <c r="AG22" s="2">
        <f t="shared" si="9"/>
        <v>118.0114313645894</v>
      </c>
      <c r="AH22" s="2">
        <f>+Fondo2!P183</f>
        <v>103.22394794474198</v>
      </c>
      <c r="AI22" s="2">
        <f>+Fondo2!Q183</f>
        <v>102.76858145933191</v>
      </c>
      <c r="AJ22" s="2">
        <f>+Fondo2!R183</f>
        <v>102.0531379141204</v>
      </c>
      <c r="AK22" s="2">
        <f>+Fondo2!S183</f>
        <v>102.30552224165864</v>
      </c>
      <c r="AN22" s="3">
        <v>42034</v>
      </c>
      <c r="AO22" s="31">
        <f t="shared" si="10"/>
        <v>123.69424391651734</v>
      </c>
      <c r="AP22" s="31">
        <f>+'Fondo 3'!Q52</f>
        <v>97.195606986627496</v>
      </c>
      <c r="AQ22" s="31">
        <f>+'Fondo 3'!R52</f>
        <v>98.577390769263573</v>
      </c>
      <c r="AR22" s="31">
        <f>+'Fondo 3'!S52</f>
        <v>99.02974882615483</v>
      </c>
      <c r="AS22" s="31">
        <f>+'Fondo 3'!T52</f>
        <v>99.80552740166209</v>
      </c>
      <c r="AT22" s="33"/>
      <c r="AU22" s="33"/>
      <c r="AW22" s="8" t="s">
        <v>1</v>
      </c>
      <c r="AX22" s="8" t="s">
        <v>19</v>
      </c>
      <c r="AY22" s="8" t="s">
        <v>7</v>
      </c>
      <c r="AZ22" s="8" t="s">
        <v>3</v>
      </c>
      <c r="BA22" s="8" t="s">
        <v>4</v>
      </c>
      <c r="BB22" s="8" t="s">
        <v>5</v>
      </c>
    </row>
    <row r="23" spans="1:54" x14ac:dyDescent="0.35">
      <c r="A23" s="17">
        <v>42489</v>
      </c>
      <c r="B23" s="9">
        <v>86.244384765625</v>
      </c>
      <c r="D23" s="3">
        <v>43069</v>
      </c>
      <c r="E23" s="1">
        <f t="shared" si="0"/>
        <v>88.128021240234375</v>
      </c>
      <c r="F23" s="1">
        <f t="shared" si="4"/>
        <v>102.53541590604721</v>
      </c>
      <c r="G23" s="1">
        <f>+Fondo0!O24</f>
        <v>107.09662472813049</v>
      </c>
      <c r="H23" s="1">
        <f>+Fondo0!P24</f>
        <v>107.948914902474</v>
      </c>
      <c r="I23" s="1">
        <f>+Fondo0!Q24</f>
        <v>106.64374040416102</v>
      </c>
      <c r="J23" s="1">
        <f>+Fondo0!R24</f>
        <v>108.1383914871936</v>
      </c>
      <c r="N23" s="17">
        <v>41304</v>
      </c>
      <c r="O23" s="9">
        <v>79.404487609863281</v>
      </c>
      <c r="P23" s="9">
        <v>120.49793243408203</v>
      </c>
      <c r="R23" s="3">
        <v>42062</v>
      </c>
      <c r="S23" s="1">
        <f t="shared" si="1"/>
        <v>84.040557861328125</v>
      </c>
      <c r="T23" s="1">
        <f t="shared" si="2"/>
        <v>175.93592834472656</v>
      </c>
      <c r="U23" s="9">
        <f t="shared" si="5"/>
        <v>-8.9477856450538296E-3</v>
      </c>
      <c r="V23" s="9">
        <f t="shared" si="6"/>
        <v>5.6204334361921848E-2</v>
      </c>
      <c r="W23" s="9">
        <f t="shared" si="7"/>
        <v>-2.4325736443562623E-3</v>
      </c>
      <c r="Y23" s="3">
        <v>42062</v>
      </c>
      <c r="Z23" s="1">
        <f t="shared" si="8"/>
        <v>110.3500604645365</v>
      </c>
      <c r="AA23" s="1">
        <f>+Fondo1!P114</f>
        <v>105.44351357617646</v>
      </c>
      <c r="AB23" s="1">
        <f>+Fondo1!Q114</f>
        <v>100.78180956149781</v>
      </c>
      <c r="AC23" s="1">
        <f>+Fondo1!R114</f>
        <v>99.157158809111721</v>
      </c>
      <c r="AD23" s="1">
        <f>+Fondo1!S114</f>
        <v>100.45403355242293</v>
      </c>
      <c r="AF23" s="32">
        <v>42062</v>
      </c>
      <c r="AG23" s="2">
        <f t="shared" si="9"/>
        <v>120.79983784230342</v>
      </c>
      <c r="AH23" s="2">
        <f>+Fondo2!P184</f>
        <v>104.47328534865966</v>
      </c>
      <c r="AI23" s="2">
        <f>+Fondo2!Q184</f>
        <v>103.42120593971501</v>
      </c>
      <c r="AJ23" s="2">
        <f>+Fondo2!R184</f>
        <v>102.85544367409169</v>
      </c>
      <c r="AK23" s="2">
        <f>+Fondo2!S184</f>
        <v>103.45825405550096</v>
      </c>
      <c r="AN23" s="3">
        <v>42062</v>
      </c>
      <c r="AO23" s="31">
        <f t="shared" si="10"/>
        <v>129.03460811548217</v>
      </c>
      <c r="AP23" s="31">
        <f>+'Fondo 3'!Q53</f>
        <v>99.305062816827487</v>
      </c>
      <c r="AQ23" s="31">
        <f>+'Fondo 3'!R53</f>
        <v>100.04453034949375</v>
      </c>
      <c r="AR23" s="31">
        <f>+'Fondo 3'!S53</f>
        <v>100.45328358974389</v>
      </c>
      <c r="AS23" s="31">
        <f>+'Fondo 3'!T53</f>
        <v>102.10552436497555</v>
      </c>
      <c r="AT23" s="33"/>
      <c r="AU23" s="33"/>
      <c r="AW23" s="8" t="s">
        <v>21</v>
      </c>
      <c r="AX23" s="8">
        <f>+AO147/AO3-1</f>
        <v>2.7022466604562867</v>
      </c>
      <c r="AY23" s="8">
        <f t="shared" ref="AY23:BB23" si="19">+AP147/AP3-1</f>
        <v>0.53653104287162923</v>
      </c>
      <c r="AZ23" s="8">
        <f t="shared" si="19"/>
        <v>0.2242418391425669</v>
      </c>
      <c r="BA23" s="8">
        <f t="shared" si="19"/>
        <v>7.9039884503664393E-2</v>
      </c>
      <c r="BB23" s="8">
        <f t="shared" si="19"/>
        <v>0.45828210588119456</v>
      </c>
    </row>
    <row r="24" spans="1:54" x14ac:dyDescent="0.35">
      <c r="A24" s="17">
        <v>42492</v>
      </c>
      <c r="B24" s="9">
        <v>86.18597412109375</v>
      </c>
      <c r="D24" s="3">
        <v>43098</v>
      </c>
      <c r="E24" s="1">
        <f t="shared" si="0"/>
        <v>88.546745300292969</v>
      </c>
      <c r="F24" s="1">
        <f t="shared" si="4"/>
        <v>103.02259404807016</v>
      </c>
      <c r="G24" s="1">
        <f>+Fondo0!O25</f>
        <v>107.04410444245542</v>
      </c>
      <c r="H24" s="1">
        <f>+Fondo0!P25</f>
        <v>107.89785063289624</v>
      </c>
      <c r="I24" s="1">
        <f>+Fondo0!Q25</f>
        <v>106.5034578556089</v>
      </c>
      <c r="J24" s="1">
        <f>+Fondo0!R25</f>
        <v>108.10273081878788</v>
      </c>
      <c r="N24" s="17">
        <v>41305</v>
      </c>
      <c r="O24" s="9">
        <v>79.476486206054688</v>
      </c>
      <c r="P24" s="9">
        <v>120.20081329345703</v>
      </c>
      <c r="R24" s="3">
        <v>42094</v>
      </c>
      <c r="S24" s="1">
        <f t="shared" si="1"/>
        <v>84.355514526367188</v>
      </c>
      <c r="T24" s="1">
        <f t="shared" si="2"/>
        <v>173.17280578613281</v>
      </c>
      <c r="U24" s="9">
        <f t="shared" si="5"/>
        <v>3.7476746115698845E-3</v>
      </c>
      <c r="V24" s="9">
        <f t="shared" si="6"/>
        <v>-1.5705277396096839E-2</v>
      </c>
      <c r="W24" s="9">
        <f t="shared" si="7"/>
        <v>1.8023794108032122E-3</v>
      </c>
      <c r="Y24" s="3">
        <v>42094</v>
      </c>
      <c r="Z24" s="1">
        <f t="shared" si="8"/>
        <v>110.54895314149867</v>
      </c>
      <c r="AA24" s="1">
        <f>+Fondo1!P115</f>
        <v>105.44636764127291</v>
      </c>
      <c r="AB24" s="1">
        <f>+Fondo1!Q115</f>
        <v>100.21552460230929</v>
      </c>
      <c r="AC24" s="1">
        <f>+Fondo1!R115</f>
        <v>98.489244890042116</v>
      </c>
      <c r="AD24" s="1">
        <f>+Fondo1!S115</f>
        <v>99.643954935363197</v>
      </c>
      <c r="AF24" s="32">
        <v>42094</v>
      </c>
      <c r="AG24" s="2">
        <f t="shared" si="9"/>
        <v>120.07759960362665</v>
      </c>
      <c r="AH24" s="2">
        <f>+Fondo2!P185</f>
        <v>103.90453284383135</v>
      </c>
      <c r="AI24" s="2">
        <f>+Fondo2!Q185</f>
        <v>102.41665376253009</v>
      </c>
      <c r="AJ24" s="2">
        <f>+Fondo2!R185</f>
        <v>101.62813475133444</v>
      </c>
      <c r="AK24" s="2">
        <f>+Fondo2!S185</f>
        <v>102.77046140353228</v>
      </c>
      <c r="AN24" s="3">
        <v>42094</v>
      </c>
      <c r="AO24" s="31">
        <f t="shared" si="10"/>
        <v>127.51010460913159</v>
      </c>
      <c r="AP24" s="31">
        <f>+'Fondo 3'!Q54</f>
        <v>98.190607290741937</v>
      </c>
      <c r="AQ24" s="31">
        <f>+'Fondo 3'!R54</f>
        <v>98.593656904203158</v>
      </c>
      <c r="AR24" s="31">
        <f>+'Fondo 3'!S54</f>
        <v>99.231034987544604</v>
      </c>
      <c r="AS24" s="31">
        <f>+'Fondo 3'!T54</f>
        <v>101.50588686208786</v>
      </c>
      <c r="AT24" s="33"/>
      <c r="AU24" s="33"/>
      <c r="AW24" s="8" t="s">
        <v>22</v>
      </c>
      <c r="AX24" s="8">
        <f>+AO147/AO87-1</f>
        <v>0.84595742868498491</v>
      </c>
      <c r="AY24" s="8">
        <f t="shared" ref="AY24:BB24" si="20">+AP147/AP87-1</f>
        <v>0.41504899210263457</v>
      </c>
      <c r="AZ24" s="8">
        <f t="shared" si="20"/>
        <v>0.24613066068622169</v>
      </c>
      <c r="BA24" s="8">
        <f t="shared" si="20"/>
        <v>0.18177561028837252</v>
      </c>
      <c r="BB24" s="8">
        <f t="shared" si="20"/>
        <v>0.37155077802271297</v>
      </c>
    </row>
    <row r="25" spans="1:54" x14ac:dyDescent="0.35">
      <c r="A25" s="17">
        <v>42493</v>
      </c>
      <c r="B25" s="9">
        <v>86.341781616210938</v>
      </c>
      <c r="D25" s="3">
        <v>43131</v>
      </c>
      <c r="E25" s="1">
        <f t="shared" si="0"/>
        <v>87.550559997558594</v>
      </c>
      <c r="F25" s="1">
        <f t="shared" si="4"/>
        <v>101.86354982016314</v>
      </c>
      <c r="G25" s="1">
        <f>+Fondo0!O26</f>
        <v>108.38405850036882</v>
      </c>
      <c r="H25" s="1">
        <f>+Fondo0!P26</f>
        <v>109.14956083918572</v>
      </c>
      <c r="I25" s="1">
        <f>+Fondo0!Q26</f>
        <v>107.65877836206678</v>
      </c>
      <c r="J25" s="1">
        <f>+Fondo0!R26</f>
        <v>109.39461673039213</v>
      </c>
      <c r="N25" s="17">
        <v>41306</v>
      </c>
      <c r="O25" s="9">
        <v>79.304069519042969</v>
      </c>
      <c r="P25" s="9">
        <v>121.43736267089844</v>
      </c>
      <c r="R25" s="3">
        <v>42124</v>
      </c>
      <c r="S25" s="1">
        <f t="shared" si="1"/>
        <v>84.083236694335938</v>
      </c>
      <c r="T25" s="1">
        <f t="shared" si="2"/>
        <v>174.87574768066406</v>
      </c>
      <c r="U25" s="9">
        <f t="shared" si="5"/>
        <v>-3.2277419391015805E-3</v>
      </c>
      <c r="V25" s="9">
        <f t="shared" si="6"/>
        <v>9.8337720336665324E-3</v>
      </c>
      <c r="W25" s="9">
        <f t="shared" si="7"/>
        <v>-1.9215905418247692E-3</v>
      </c>
      <c r="Y25" s="3">
        <v>42124</v>
      </c>
      <c r="Z25" s="1">
        <f t="shared" si="8"/>
        <v>110.33652331873334</v>
      </c>
      <c r="AA25" s="1">
        <f>+Fondo1!P116</f>
        <v>105.63970139258394</v>
      </c>
      <c r="AB25" s="1">
        <f>+Fondo1!Q116</f>
        <v>100.45537856944669</v>
      </c>
      <c r="AC25" s="1">
        <f>+Fondo1!R116</f>
        <v>98.442744980132815</v>
      </c>
      <c r="AD25" s="1">
        <f>+Fondo1!S116</f>
        <v>99.66378260277628</v>
      </c>
      <c r="AF25" s="32">
        <v>42124</v>
      </c>
      <c r="AG25" s="2">
        <f t="shared" si="9"/>
        <v>120.47421772195898</v>
      </c>
      <c r="AH25" s="2">
        <f>+Fondo2!P186</f>
        <v>104.42753369326367</v>
      </c>
      <c r="AI25" s="2">
        <f>+Fondo2!Q186</f>
        <v>103.00525158113491</v>
      </c>
      <c r="AJ25" s="2">
        <f>+Fondo2!R186</f>
        <v>102.08559581808049</v>
      </c>
      <c r="AK25" s="2">
        <f>+Fondo2!S186</f>
        <v>103.27327459483185</v>
      </c>
      <c r="AN25" s="3">
        <v>42124</v>
      </c>
      <c r="AO25" s="31">
        <f t="shared" si="10"/>
        <v>128.43091490724248</v>
      </c>
      <c r="AP25" s="31">
        <f>+'Fondo 3'!Q55</f>
        <v>99.459762135932081</v>
      </c>
      <c r="AQ25" s="31">
        <f>+'Fondo 3'!R55</f>
        <v>99.9231648045957</v>
      </c>
      <c r="AR25" s="31">
        <f>+'Fondo 3'!S55</f>
        <v>99.927745845559983</v>
      </c>
      <c r="AS25" s="31">
        <f>+'Fondo 3'!T55</f>
        <v>102.77752485926698</v>
      </c>
      <c r="AT25" s="33"/>
      <c r="AU25" s="33"/>
      <c r="AW25" s="8" t="s">
        <v>23</v>
      </c>
      <c r="AX25" s="8">
        <f>+AO147/AO135-1</f>
        <v>0.13253965075956575</v>
      </c>
      <c r="AY25" s="8">
        <f t="shared" ref="AY25:BB25" si="21">+AP147/AP135-1</f>
        <v>9.7976852766108236E-2</v>
      </c>
      <c r="AZ25" s="8">
        <f t="shared" si="21"/>
        <v>4.3856701935454323E-2</v>
      </c>
      <c r="BA25" s="8">
        <f t="shared" si="21"/>
        <v>-2.3818279145052079E-2</v>
      </c>
      <c r="BB25" s="8">
        <f t="shared" si="21"/>
        <v>4.8969076042510329E-2</v>
      </c>
    </row>
    <row r="26" spans="1:54" x14ac:dyDescent="0.35">
      <c r="A26" s="17">
        <v>42494</v>
      </c>
      <c r="B26" s="9">
        <v>86.380775451660156</v>
      </c>
      <c r="D26" s="3">
        <v>43159</v>
      </c>
      <c r="E26" s="1">
        <f t="shared" si="0"/>
        <v>86.667381286621094</v>
      </c>
      <c r="F26" s="1">
        <f t="shared" si="4"/>
        <v>100.83598679116369</v>
      </c>
      <c r="G26" s="1">
        <f>+Fondo0!O27</f>
        <v>107.16473729832704</v>
      </c>
      <c r="H26" s="1">
        <f>+Fondo0!P27</f>
        <v>107.92334124320614</v>
      </c>
      <c r="I26" s="1">
        <f>+Fondo0!Q27</f>
        <v>106.38796106809347</v>
      </c>
      <c r="J26" s="1">
        <f>+Fondo0!R27</f>
        <v>108.17885399822232</v>
      </c>
      <c r="N26" s="17">
        <v>41309</v>
      </c>
      <c r="O26" s="9">
        <v>79.527740478515625</v>
      </c>
      <c r="P26" s="9">
        <v>120.07235717773438</v>
      </c>
      <c r="R26" s="3">
        <v>42153</v>
      </c>
      <c r="S26" s="1">
        <f t="shared" si="1"/>
        <v>83.715415954589844</v>
      </c>
      <c r="T26" s="1">
        <f t="shared" si="2"/>
        <v>177.12391662597656</v>
      </c>
      <c r="U26" s="9">
        <f t="shared" si="5"/>
        <v>-4.3744835975239038E-3</v>
      </c>
      <c r="V26" s="9">
        <f t="shared" si="6"/>
        <v>1.2855807481194192E-2</v>
      </c>
      <c r="W26" s="9">
        <f t="shared" si="7"/>
        <v>-2.6514544896520942E-3</v>
      </c>
      <c r="Y26" s="3">
        <v>42153</v>
      </c>
      <c r="Z26" s="1">
        <f t="shared" si="8"/>
        <v>110.04397104860729</v>
      </c>
      <c r="AA26" s="1">
        <f>+Fondo1!P117</f>
        <v>104.93506930436492</v>
      </c>
      <c r="AB26" s="1">
        <f>+Fondo1!Q117</f>
        <v>99.683060966902829</v>
      </c>
      <c r="AC26" s="1">
        <f>+Fondo1!R117</f>
        <v>97.590153641283067</v>
      </c>
      <c r="AD26" s="1">
        <f>+Fondo1!S117</f>
        <v>98.983743410927346</v>
      </c>
      <c r="AF26" s="32">
        <v>42153</v>
      </c>
      <c r="AG26" s="2">
        <f t="shared" si="9"/>
        <v>120.98510815202485</v>
      </c>
      <c r="AH26" s="2">
        <f>+Fondo2!P187</f>
        <v>104.11702097819474</v>
      </c>
      <c r="AI26" s="2">
        <f>+Fondo2!Q187</f>
        <v>102.844751347391</v>
      </c>
      <c r="AJ26" s="2">
        <f>+Fondo2!R187</f>
        <v>101.89964995224894</v>
      </c>
      <c r="AK26" s="2">
        <f>+Fondo2!S187</f>
        <v>103.14829449365698</v>
      </c>
      <c r="AN26" s="3">
        <v>42153</v>
      </c>
      <c r="AO26" s="31">
        <f t="shared" si="10"/>
        <v>129.63941761445204</v>
      </c>
      <c r="AP26" s="31">
        <f>+'Fondo 3'!Q56</f>
        <v>99.846841180548637</v>
      </c>
      <c r="AQ26" s="31">
        <f>+'Fondo 3'!R56</f>
        <v>100.29952112386621</v>
      </c>
      <c r="AR26" s="31">
        <f>+'Fondo 3'!S56</f>
        <v>100.06519966299446</v>
      </c>
      <c r="AS26" s="31">
        <f>+'Fondo 3'!T56</f>
        <v>103.32717105540148</v>
      </c>
      <c r="AT26" s="33"/>
      <c r="AU26" s="33"/>
      <c r="AW26" s="8" t="s">
        <v>24</v>
      </c>
      <c r="AX26" s="8">
        <f>+AO147/AO141-1</f>
        <v>5.7383998172976236E-2</v>
      </c>
      <c r="AY26" s="8">
        <f t="shared" ref="AY26:BB26" si="22">+AP147/AP141-1</f>
        <v>9.615606049537706E-2</v>
      </c>
      <c r="AZ26" s="8">
        <f t="shared" si="22"/>
        <v>5.0891994949281205E-2</v>
      </c>
      <c r="BA26" s="8">
        <f t="shared" si="22"/>
        <v>3.3981491645786788E-2</v>
      </c>
      <c r="BB26" s="8">
        <f t="shared" si="22"/>
        <v>9.3162136838483622E-2</v>
      </c>
    </row>
    <row r="27" spans="1:54" x14ac:dyDescent="0.35">
      <c r="A27" s="17">
        <v>42495</v>
      </c>
      <c r="B27" s="9">
        <v>86.598907470703125</v>
      </c>
      <c r="D27" s="3">
        <v>43187</v>
      </c>
      <c r="E27" s="1">
        <f t="shared" si="0"/>
        <v>86.996856689453125</v>
      </c>
      <c r="F27" s="1">
        <f t="shared" si="4"/>
        <v>101.21932567685253</v>
      </c>
      <c r="G27" s="1">
        <f>+Fondo0!O28</f>
        <v>108.51179069502658</v>
      </c>
      <c r="H27" s="1">
        <f>+Fondo0!P28</f>
        <v>109.21314628264129</v>
      </c>
      <c r="I27" s="1">
        <f>+Fondo0!Q28</f>
        <v>107.61375969676824</v>
      </c>
      <c r="J27" s="1">
        <f>+Fondo0!R28</f>
        <v>109.50916960840277</v>
      </c>
      <c r="N27" s="17">
        <v>41310</v>
      </c>
      <c r="O27" s="9">
        <v>79.361808776855469</v>
      </c>
      <c r="P27" s="9">
        <v>121.28485107421875</v>
      </c>
      <c r="R27" s="3">
        <v>42185</v>
      </c>
      <c r="S27" s="1">
        <f t="shared" si="1"/>
        <v>82.814094543457031</v>
      </c>
      <c r="T27" s="1">
        <f t="shared" si="2"/>
        <v>173.52619934082031</v>
      </c>
      <c r="U27" s="9">
        <f t="shared" si="5"/>
        <v>-1.0766492656761328E-2</v>
      </c>
      <c r="V27" s="9">
        <f t="shared" si="6"/>
        <v>-2.0311866142579516E-2</v>
      </c>
      <c r="W27" s="9">
        <f t="shared" si="7"/>
        <v>-1.1721030005343146E-2</v>
      </c>
      <c r="Y27" s="3">
        <v>42185</v>
      </c>
      <c r="Z27" s="1">
        <f t="shared" si="8"/>
        <v>108.75414236203945</v>
      </c>
      <c r="AA27" s="1">
        <f>+Fondo1!P118</f>
        <v>103.62793751744333</v>
      </c>
      <c r="AB27" s="1">
        <f>+Fondo1!Q118</f>
        <v>98.534478222402754</v>
      </c>
      <c r="AC27" s="1">
        <f>+Fondo1!R118</f>
        <v>96.088454719599639</v>
      </c>
      <c r="AD27" s="1">
        <f>+Fondo1!S118</f>
        <v>97.875485210645621</v>
      </c>
      <c r="AF27" s="32">
        <v>42185</v>
      </c>
      <c r="AG27" s="2">
        <f t="shared" si="9"/>
        <v>119.10509885176201</v>
      </c>
      <c r="AH27" s="2">
        <f>+Fondo2!P188</f>
        <v>102.37026587115643</v>
      </c>
      <c r="AI27" s="2">
        <f>+Fondo2!Q188</f>
        <v>101.38059664670794</v>
      </c>
      <c r="AJ27" s="2">
        <f>+Fondo2!R188</f>
        <v>100.43024125489247</v>
      </c>
      <c r="AK27" s="2">
        <f>+Fondo2!S188</f>
        <v>101.77398995191426</v>
      </c>
      <c r="AN27" s="3">
        <v>42185</v>
      </c>
      <c r="AO27" s="31">
        <f t="shared" si="10"/>
        <v>127.25369044898811</v>
      </c>
      <c r="AP27" s="31">
        <f>+'Fondo 3'!Q57</f>
        <v>97.927072720580625</v>
      </c>
      <c r="AQ27" s="31">
        <f>+'Fondo 3'!R57</f>
        <v>98.72859003710721</v>
      </c>
      <c r="AR27" s="31">
        <f>+'Fondo 3'!S57</f>
        <v>98.493486994735449</v>
      </c>
      <c r="AS27" s="31">
        <f>+'Fondo 3'!T57</f>
        <v>101.728149463308</v>
      </c>
      <c r="AT27" s="33"/>
      <c r="AU27" s="33"/>
    </row>
    <row r="28" spans="1:54" x14ac:dyDescent="0.35">
      <c r="A28" s="17">
        <v>42496</v>
      </c>
      <c r="B28" s="9">
        <v>86.466468811035156</v>
      </c>
      <c r="D28" s="3">
        <v>43220</v>
      </c>
      <c r="E28" s="1">
        <f t="shared" si="0"/>
        <v>86.427986145019531</v>
      </c>
      <c r="F28" s="1">
        <f t="shared" si="4"/>
        <v>100.55745471856568</v>
      </c>
      <c r="G28" s="1">
        <f>+Fondo0!O29</f>
        <v>108.13372640837331</v>
      </c>
      <c r="H28" s="1">
        <f>+Fondo0!P29</f>
        <v>108.76870129358188</v>
      </c>
      <c r="I28" s="1">
        <f>+Fondo0!Q29</f>
        <v>107.14793293381673</v>
      </c>
      <c r="J28" s="1">
        <f>+Fondo0!R29</f>
        <v>109.09593080273994</v>
      </c>
      <c r="N28" s="17">
        <v>41311</v>
      </c>
      <c r="O28" s="9">
        <v>79.498825073242188</v>
      </c>
      <c r="P28" s="9">
        <v>121.37316131591797</v>
      </c>
      <c r="R28" s="3">
        <v>42216</v>
      </c>
      <c r="S28" s="1">
        <f t="shared" si="1"/>
        <v>83.528068542480469</v>
      </c>
      <c r="T28" s="1">
        <f t="shared" si="2"/>
        <v>177.44601440429688</v>
      </c>
      <c r="U28" s="9">
        <f t="shared" si="5"/>
        <v>8.621406814377286E-3</v>
      </c>
      <c r="V28" s="9">
        <f t="shared" si="6"/>
        <v>2.2589182949703801E-2</v>
      </c>
      <c r="W28" s="9">
        <f t="shared" si="7"/>
        <v>1.0018184427909938E-2</v>
      </c>
      <c r="Y28" s="3">
        <v>42216</v>
      </c>
      <c r="Z28" s="1">
        <f t="shared" si="8"/>
        <v>109.84366141752153</v>
      </c>
      <c r="AA28" s="1">
        <f>+Fondo1!P119</f>
        <v>103.70117258961685</v>
      </c>
      <c r="AB28" s="1">
        <f>+Fondo1!Q119</f>
        <v>98.337966546206616</v>
      </c>
      <c r="AC28" s="1">
        <f>+Fondo1!R119</f>
        <v>95.641298044259415</v>
      </c>
      <c r="AD28" s="1">
        <f>+Fondo1!S119</f>
        <v>97.631844060892462</v>
      </c>
      <c r="AF28" s="32">
        <v>42216</v>
      </c>
      <c r="AG28" s="2">
        <f t="shared" si="9"/>
        <v>120.96376904129833</v>
      </c>
      <c r="AH28" s="2">
        <f>+Fondo2!P189</f>
        <v>102.30947741171936</v>
      </c>
      <c r="AI28" s="2">
        <f>+Fondo2!Q189</f>
        <v>101.1353568390961</v>
      </c>
      <c r="AJ28" s="2">
        <f>+Fondo2!R189</f>
        <v>99.811410367479979</v>
      </c>
      <c r="AK28" s="2">
        <f>+Fondo2!S189</f>
        <v>101.46424005216717</v>
      </c>
      <c r="AN28" s="3">
        <v>42216</v>
      </c>
      <c r="AO28" s="31">
        <f t="shared" si="10"/>
        <v>129.77275713144817</v>
      </c>
      <c r="AP28" s="31">
        <f>+'Fondo 3'!Q58</f>
        <v>97.512515084859402</v>
      </c>
      <c r="AQ28" s="31">
        <f>+'Fondo 3'!R58</f>
        <v>98.005511094536686</v>
      </c>
      <c r="AR28" s="31">
        <f>+'Fondo 3'!S58</f>
        <v>97.287687392308754</v>
      </c>
      <c r="AS28" s="31">
        <f>+'Fondo 3'!T58</f>
        <v>101.04395496811701</v>
      </c>
      <c r="AT28" s="33"/>
      <c r="AU28" s="33"/>
    </row>
    <row r="29" spans="1:54" x14ac:dyDescent="0.35">
      <c r="A29" s="17">
        <v>42499</v>
      </c>
      <c r="B29" s="9">
        <v>86.521003723144531</v>
      </c>
      <c r="D29" s="3">
        <v>43251</v>
      </c>
      <c r="E29" s="1">
        <f t="shared" si="0"/>
        <v>87.000045776367188</v>
      </c>
      <c r="F29" s="1">
        <f t="shared" si="4"/>
        <v>101.22303612386465</v>
      </c>
      <c r="G29" s="1">
        <f>+Fondo0!O30</f>
        <v>107.56345619790721</v>
      </c>
      <c r="H29" s="1">
        <f>+Fondo0!P30</f>
        <v>108.20531675901729</v>
      </c>
      <c r="I29" s="1">
        <f>+Fondo0!Q30</f>
        <v>106.53988555808941</v>
      </c>
      <c r="J29" s="1">
        <f>+Fondo0!R30</f>
        <v>108.56347496364594</v>
      </c>
      <c r="N29" s="17">
        <v>41312</v>
      </c>
      <c r="O29" s="9">
        <v>79.527740478515625</v>
      </c>
      <c r="P29" s="9">
        <v>121.21257781982422</v>
      </c>
      <c r="R29" s="3">
        <v>42247</v>
      </c>
      <c r="S29" s="1">
        <f t="shared" si="1"/>
        <v>83.247535705566406</v>
      </c>
      <c r="T29" s="1">
        <f t="shared" si="2"/>
        <v>166.63066101074219</v>
      </c>
      <c r="U29" s="9">
        <f t="shared" si="5"/>
        <v>-3.3585457177354172E-3</v>
      </c>
      <c r="V29" s="9">
        <f t="shared" si="6"/>
        <v>-6.09501060357025E-2</v>
      </c>
      <c r="W29" s="9">
        <f t="shared" si="7"/>
        <v>-9.1177017495321262E-3</v>
      </c>
      <c r="Y29" s="3">
        <v>42247</v>
      </c>
      <c r="Z29" s="1">
        <f t="shared" si="8"/>
        <v>108.84213967363999</v>
      </c>
      <c r="AA29" s="1">
        <f>+Fondo1!P120</f>
        <v>100.97651871369553</v>
      </c>
      <c r="AB29" s="1">
        <f>+Fondo1!Q120</f>
        <v>95.284268558136546</v>
      </c>
      <c r="AC29" s="1">
        <f>+Fondo1!R120</f>
        <v>92.512574109451506</v>
      </c>
      <c r="AD29" s="1">
        <f>+Fondo1!S120</f>
        <v>95.050522259537715</v>
      </c>
      <c r="AF29" s="32">
        <v>42247</v>
      </c>
      <c r="AG29" s="2">
        <f t="shared" si="9"/>
        <v>117.07426059226826</v>
      </c>
      <c r="AH29" s="2">
        <f>+Fondo2!P190</f>
        <v>97.150669027454171</v>
      </c>
      <c r="AI29" s="2">
        <f>+Fondo2!Q190</f>
        <v>95.665097215649439</v>
      </c>
      <c r="AJ29" s="2">
        <f>+Fondo2!R190</f>
        <v>94.727129558653104</v>
      </c>
      <c r="AK29" s="2">
        <f>+Fondo2!S190</f>
        <v>96.286074418247964</v>
      </c>
      <c r="AN29" s="3">
        <v>42247</v>
      </c>
      <c r="AO29" s="31">
        <f t="shared" si="10"/>
        <v>123.35785693773389</v>
      </c>
      <c r="AP29" s="31">
        <f>+'Fondo 3'!Q59</f>
        <v>89.936696429566283</v>
      </c>
      <c r="AQ29" s="31">
        <f>+'Fondo 3'!R59</f>
        <v>90.012916508962235</v>
      </c>
      <c r="AR29" s="31">
        <f>+'Fondo 3'!S59</f>
        <v>89.937737470198869</v>
      </c>
      <c r="AS29" s="31">
        <f>+'Fondo 3'!T59</f>
        <v>93.209273830713812</v>
      </c>
      <c r="AT29" s="33"/>
      <c r="AU29" s="33"/>
    </row>
    <row r="30" spans="1:54" x14ac:dyDescent="0.35">
      <c r="A30" s="17">
        <v>42500</v>
      </c>
      <c r="B30" s="9">
        <v>86.559944152832031</v>
      </c>
      <c r="D30" s="3">
        <v>43279</v>
      </c>
      <c r="E30" s="1">
        <f t="shared" si="0"/>
        <v>87.015609741210938</v>
      </c>
      <c r="F30" s="1">
        <f t="shared" si="4"/>
        <v>101.24114452555054</v>
      </c>
      <c r="G30" s="1">
        <f>+Fondo0!O31</f>
        <v>107.74839714675336</v>
      </c>
      <c r="H30" s="1">
        <f>+Fondo0!P31</f>
        <v>108.40658307736516</v>
      </c>
      <c r="I30" s="1">
        <f>+Fondo0!Q31</f>
        <v>106.72165662188767</v>
      </c>
      <c r="J30" s="1">
        <f>+Fondo0!R31</f>
        <v>108.81173030187252</v>
      </c>
      <c r="N30" s="17">
        <v>41313</v>
      </c>
      <c r="O30" s="9">
        <v>79.54937744140625</v>
      </c>
      <c r="P30" s="9">
        <v>121.88702392578125</v>
      </c>
      <c r="R30" s="3">
        <v>42277</v>
      </c>
      <c r="S30" s="1">
        <f t="shared" si="1"/>
        <v>83.923049926757813</v>
      </c>
      <c r="T30" s="1">
        <f t="shared" si="2"/>
        <v>162.37896728515625</v>
      </c>
      <c r="U30" s="9">
        <f t="shared" si="5"/>
        <v>8.1145251383847317E-3</v>
      </c>
      <c r="V30" s="9">
        <f t="shared" si="6"/>
        <v>-2.5515674605118721E-2</v>
      </c>
      <c r="W30" s="9">
        <f t="shared" si="7"/>
        <v>4.7515051640343864E-3</v>
      </c>
      <c r="Y30" s="3">
        <v>42277</v>
      </c>
      <c r="Z30" s="1">
        <f t="shared" si="8"/>
        <v>109.35930366236384</v>
      </c>
      <c r="AA30" s="1">
        <f>+Fondo1!P121</f>
        <v>100.21004742449171</v>
      </c>
      <c r="AB30" s="1">
        <f>+Fondo1!Q121</f>
        <v>94.550358232327</v>
      </c>
      <c r="AC30" s="1">
        <f>+Fondo1!R121</f>
        <v>91.684905869051448</v>
      </c>
      <c r="AD30" s="1">
        <f>+Fondo1!S121</f>
        <v>94.317995755758318</v>
      </c>
      <c r="AF30" s="32">
        <v>42277</v>
      </c>
      <c r="AG30" s="2">
        <f t="shared" si="9"/>
        <v>116.05564723863154</v>
      </c>
      <c r="AH30" s="2">
        <f>+Fondo2!P191</f>
        <v>95.470517634631435</v>
      </c>
      <c r="AI30" s="2">
        <f>+Fondo2!Q191</f>
        <v>94.356318843796345</v>
      </c>
      <c r="AJ30" s="2">
        <f>+Fondo2!R191</f>
        <v>93.052404913412261</v>
      </c>
      <c r="AK30" s="2">
        <f>+Fondo2!S191</f>
        <v>94.675857803907036</v>
      </c>
      <c r="AN30" s="3">
        <v>42277</v>
      </c>
      <c r="AO30" s="31">
        <f t="shared" si="10"/>
        <v>121.04000787387518</v>
      </c>
      <c r="AP30" s="31">
        <f>+'Fondo 3'!Q60</f>
        <v>87.355807759264081</v>
      </c>
      <c r="AQ30" s="31">
        <f>+'Fondo 3'!R60</f>
        <v>87.684212299195778</v>
      </c>
      <c r="AR30" s="31">
        <f>+'Fondo 3'!S60</f>
        <v>87.700954904814253</v>
      </c>
      <c r="AS30" s="31">
        <f>+'Fondo 3'!T60</f>
        <v>90.265189906146162</v>
      </c>
      <c r="AT30" s="33"/>
      <c r="AU30" s="33"/>
    </row>
    <row r="31" spans="1:54" x14ac:dyDescent="0.35">
      <c r="A31" s="17">
        <v>42501</v>
      </c>
      <c r="B31" s="9">
        <v>86.559944152832031</v>
      </c>
      <c r="D31" s="3">
        <v>43312</v>
      </c>
      <c r="E31" s="1">
        <f t="shared" si="0"/>
        <v>87.063896179199219</v>
      </c>
      <c r="F31" s="1">
        <f t="shared" si="4"/>
        <v>101.29732495411427</v>
      </c>
      <c r="G31" s="1">
        <f>+Fondo0!O32</f>
        <v>107.98950695985508</v>
      </c>
      <c r="H31" s="1">
        <f>+Fondo0!P32</f>
        <v>108.66113734454653</v>
      </c>
      <c r="I31" s="1">
        <f>+Fondo0!Q32</f>
        <v>106.97014804389964</v>
      </c>
      <c r="J31" s="1">
        <f>+Fondo0!R32</f>
        <v>109.116334901269</v>
      </c>
      <c r="N31" s="17">
        <v>41316</v>
      </c>
      <c r="O31" s="9">
        <v>79.470008850097656</v>
      </c>
      <c r="P31" s="9">
        <v>121.86290740966797</v>
      </c>
      <c r="R31" s="3">
        <v>42307</v>
      </c>
      <c r="S31" s="1">
        <f t="shared" si="1"/>
        <v>83.980560302734375</v>
      </c>
      <c r="T31" s="1">
        <f t="shared" si="2"/>
        <v>176.19088745117188</v>
      </c>
      <c r="U31" s="9">
        <f t="shared" si="5"/>
        <v>6.8527509458671254E-4</v>
      </c>
      <c r="V31" s="9">
        <f t="shared" si="6"/>
        <v>8.5059785740355665E-2</v>
      </c>
      <c r="W31" s="9">
        <f t="shared" si="7"/>
        <v>9.122726159163607E-3</v>
      </c>
      <c r="Y31" s="3">
        <v>42307</v>
      </c>
      <c r="Z31" s="1">
        <f t="shared" si="8"/>
        <v>110.35695864263239</v>
      </c>
      <c r="AA31" s="1">
        <f>+Fondo1!P122</f>
        <v>101.58205099667805</v>
      </c>
      <c r="AB31" s="1">
        <f>+Fondo1!Q122</f>
        <v>95.528979814748084</v>
      </c>
      <c r="AC31" s="1">
        <f>+Fondo1!R122</f>
        <v>92.789075338466517</v>
      </c>
      <c r="AD31" s="1">
        <f>+Fondo1!S122</f>
        <v>95.035308789726017</v>
      </c>
      <c r="AF31" s="32">
        <v>42307</v>
      </c>
      <c r="AG31" s="2">
        <f t="shared" si="9"/>
        <v>121.03124650498908</v>
      </c>
      <c r="AH31" s="2">
        <f>+Fondo2!P192</f>
        <v>98.350697253431463</v>
      </c>
      <c r="AI31" s="2">
        <f>+Fondo2!Q192</f>
        <v>97.060644122153235</v>
      </c>
      <c r="AJ31" s="2">
        <f>+Fondo2!R192</f>
        <v>95.883238528250928</v>
      </c>
      <c r="AK31" s="2">
        <f>+Fondo2!S192</f>
        <v>97.285132384503271</v>
      </c>
      <c r="AN31" s="3">
        <v>42307</v>
      </c>
      <c r="AO31" s="31">
        <f t="shared" si="10"/>
        <v>129.29310672305431</v>
      </c>
      <c r="AP31" s="31">
        <f>+'Fondo 3'!Q61</f>
        <v>91.677310068142461</v>
      </c>
      <c r="AQ31" s="31">
        <f>+'Fondo 3'!R61</f>
        <v>91.695857101516737</v>
      </c>
      <c r="AR31" s="31">
        <f>+'Fondo 3'!S61</f>
        <v>91.60251560573991</v>
      </c>
      <c r="AS31" s="31">
        <f>+'Fondo 3'!T61</f>
        <v>94.754294853702334</v>
      </c>
      <c r="AT31" s="33"/>
      <c r="AU31" s="33"/>
    </row>
    <row r="32" spans="1:54" x14ac:dyDescent="0.35">
      <c r="A32" s="17">
        <v>42502</v>
      </c>
      <c r="B32" s="9">
        <v>86.482048034667969</v>
      </c>
      <c r="D32" s="3">
        <v>43341</v>
      </c>
      <c r="E32" s="1">
        <f t="shared" si="0"/>
        <v>87.525497436523438</v>
      </c>
      <c r="F32" s="1">
        <f t="shared" si="4"/>
        <v>101.83438996744836</v>
      </c>
      <c r="G32" s="1">
        <f>+Fondo0!O33</f>
        <v>107.39674651554667</v>
      </c>
      <c r="H32" s="1">
        <f>+Fondo0!P33</f>
        <v>108.08925229629669</v>
      </c>
      <c r="I32" s="1">
        <f>+Fondo0!Q33</f>
        <v>106.37259015956246</v>
      </c>
      <c r="J32" s="1">
        <f>+Fondo0!R33</f>
        <v>108.57416029624963</v>
      </c>
      <c r="N32" s="17">
        <v>41317</v>
      </c>
      <c r="O32" s="9">
        <v>79.45556640625</v>
      </c>
      <c r="P32" s="9">
        <v>122.06365203857422</v>
      </c>
      <c r="R32" s="3">
        <v>42338</v>
      </c>
      <c r="S32" s="1">
        <f t="shared" si="1"/>
        <v>83.653846740722656</v>
      </c>
      <c r="T32" s="1">
        <f t="shared" si="2"/>
        <v>176.83485412597656</v>
      </c>
      <c r="U32" s="9">
        <f t="shared" si="5"/>
        <v>-3.8903474903474455E-3</v>
      </c>
      <c r="V32" s="9">
        <f t="shared" si="6"/>
        <v>3.6549374608443319E-3</v>
      </c>
      <c r="W32" s="9">
        <f t="shared" si="7"/>
        <v>-3.1358189952282681E-3</v>
      </c>
      <c r="Y32" s="3">
        <v>42338</v>
      </c>
      <c r="Z32" s="1">
        <f t="shared" si="8"/>
        <v>110.0108991954652</v>
      </c>
      <c r="AA32" s="1">
        <f>+Fondo1!P123</f>
        <v>100.64762432611693</v>
      </c>
      <c r="AB32" s="1">
        <f>+Fondo1!Q123</f>
        <v>94.624631812112966</v>
      </c>
      <c r="AC32" s="1">
        <f>+Fondo1!R123</f>
        <v>91.763803427577358</v>
      </c>
      <c r="AD32" s="1">
        <f>+Fondo1!S123</f>
        <v>94.374459144344044</v>
      </c>
      <c r="AF32" s="32">
        <v>42338</v>
      </c>
      <c r="AG32" s="2">
        <f t="shared" si="9"/>
        <v>121.01700052033381</v>
      </c>
      <c r="AH32" s="2">
        <f>+Fondo2!P193</f>
        <v>98.036930530435683</v>
      </c>
      <c r="AI32" s="2">
        <f>+Fondo2!Q193</f>
        <v>96.575736142815188</v>
      </c>
      <c r="AJ32" s="2">
        <f>+Fondo2!R193</f>
        <v>95.249370562679076</v>
      </c>
      <c r="AK32" s="2">
        <f>+Fondo2!S193</f>
        <v>97.106946885225426</v>
      </c>
      <c r="AN32" s="3">
        <v>42338</v>
      </c>
      <c r="AO32" s="31">
        <f t="shared" si="10"/>
        <v>129.57055427575528</v>
      </c>
      <c r="AP32" s="31">
        <f>+'Fondo 3'!Q62</f>
        <v>92.148241021447859</v>
      </c>
      <c r="AQ32" s="31">
        <f>+'Fondo 3'!R62</f>
        <v>91.613806687691067</v>
      </c>
      <c r="AR32" s="31">
        <f>+'Fondo 3'!S62</f>
        <v>91.384973914451763</v>
      </c>
      <c r="AS32" s="31">
        <f>+'Fondo 3'!T62</f>
        <v>95.204223941170639</v>
      </c>
      <c r="AT32" s="33"/>
      <c r="AU32" s="33"/>
    </row>
    <row r="33" spans="1:47" x14ac:dyDescent="0.35">
      <c r="A33" s="17">
        <v>42503</v>
      </c>
      <c r="B33" s="9">
        <v>86.645675659179688</v>
      </c>
      <c r="D33" s="3">
        <v>43371</v>
      </c>
      <c r="E33" s="1">
        <f t="shared" si="0"/>
        <v>87.015792846679688</v>
      </c>
      <c r="F33" s="1">
        <f t="shared" si="4"/>
        <v>101.24135756557038</v>
      </c>
      <c r="G33" s="1">
        <f>+Fondo0!O34</f>
        <v>107.47787617509141</v>
      </c>
      <c r="H33" s="1">
        <f>+Fondo0!P34</f>
        <v>108.18548150839671</v>
      </c>
      <c r="I33" s="1">
        <f>+Fondo0!Q34</f>
        <v>106.45138245999772</v>
      </c>
      <c r="J33" s="1">
        <f>+Fondo0!R34</f>
        <v>108.70823320682558</v>
      </c>
      <c r="N33" s="17">
        <v>41318</v>
      </c>
      <c r="O33" s="9">
        <v>79.376243591308594</v>
      </c>
      <c r="P33" s="9">
        <v>122.16808319091797</v>
      </c>
      <c r="R33" s="3">
        <v>42369</v>
      </c>
      <c r="S33" s="1">
        <f t="shared" si="1"/>
        <v>83.493461608886719</v>
      </c>
      <c r="T33" s="1">
        <f t="shared" si="2"/>
        <v>173.7786865234375</v>
      </c>
      <c r="U33" s="9">
        <f t="shared" si="5"/>
        <v>-1.9172475395308197E-3</v>
      </c>
      <c r="V33" s="9">
        <f t="shared" si="6"/>
        <v>-1.7282608780064712E-2</v>
      </c>
      <c r="W33" s="9">
        <f t="shared" si="7"/>
        <v>-3.453783663584209E-3</v>
      </c>
      <c r="Y33" s="3">
        <v>42369</v>
      </c>
      <c r="Z33" s="1">
        <f t="shared" si="8"/>
        <v>109.6309453490077</v>
      </c>
      <c r="AA33" s="1">
        <f>+Fondo1!P124</f>
        <v>99.288860396382987</v>
      </c>
      <c r="AB33" s="1">
        <f>+Fondo1!Q124</f>
        <v>92.987310301547367</v>
      </c>
      <c r="AC33" s="1">
        <f>+Fondo1!R124</f>
        <v>89.896797863274031</v>
      </c>
      <c r="AD33" s="1">
        <f>+Fondo1!S124</f>
        <v>92.847657334570229</v>
      </c>
      <c r="AF33" s="32">
        <v>42369</v>
      </c>
      <c r="AG33" s="2">
        <f t="shared" si="9"/>
        <v>119.85524600922439</v>
      </c>
      <c r="AH33" s="2">
        <f>+Fondo2!P194</f>
        <v>95.990898424506383</v>
      </c>
      <c r="AI33" s="2">
        <f>+Fondo2!Q194</f>
        <v>94.266906037761444</v>
      </c>
      <c r="AJ33" s="2">
        <f>+Fondo2!R194</f>
        <v>92.853981366089243</v>
      </c>
      <c r="AK33" s="2">
        <f>+Fondo2!S194</f>
        <v>94.778198117683701</v>
      </c>
      <c r="AN33" s="3">
        <v>42369</v>
      </c>
      <c r="AO33" s="31">
        <f t="shared" si="10"/>
        <v>127.72941675130791</v>
      </c>
      <c r="AP33" s="31">
        <f>+'Fondo 3'!Q63</f>
        <v>89.76879170563987</v>
      </c>
      <c r="AQ33" s="31">
        <f>+'Fondo 3'!R63</f>
        <v>89.022746316976935</v>
      </c>
      <c r="AR33" s="31">
        <f>+'Fondo 3'!S63</f>
        <v>88.354308344411805</v>
      </c>
      <c r="AS33" s="31">
        <f>+'Fondo 3'!T63</f>
        <v>92.455262012958741</v>
      </c>
      <c r="AT33" s="33"/>
      <c r="AU33" s="33"/>
    </row>
    <row r="34" spans="1:47" x14ac:dyDescent="0.35">
      <c r="A34" s="17">
        <v>42506</v>
      </c>
      <c r="B34" s="9">
        <v>86.497627258300781</v>
      </c>
      <c r="D34" s="3">
        <v>43404</v>
      </c>
      <c r="E34" s="1">
        <f t="shared" si="0"/>
        <v>86.455322265625</v>
      </c>
      <c r="F34" s="1">
        <f t="shared" si="4"/>
        <v>100.58925981819343</v>
      </c>
      <c r="G34" s="1">
        <f>+Fondo0!O35</f>
        <v>105.65170991883761</v>
      </c>
      <c r="H34" s="1">
        <f>+Fondo0!P35</f>
        <v>106.35060738361487</v>
      </c>
      <c r="I34" s="1">
        <f>+Fondo0!Q35</f>
        <v>104.62617026459678</v>
      </c>
      <c r="J34" s="1">
        <f>+Fondo0!R35</f>
        <v>106.91231842705045</v>
      </c>
      <c r="N34" s="17">
        <v>41319</v>
      </c>
      <c r="O34" s="9">
        <v>79.520523071289063</v>
      </c>
      <c r="P34" s="9">
        <v>122.28043365478516</v>
      </c>
      <c r="R34" s="3">
        <v>42398</v>
      </c>
      <c r="S34" s="1">
        <f t="shared" si="1"/>
        <v>84.529327392578125</v>
      </c>
      <c r="T34" s="1">
        <f t="shared" si="2"/>
        <v>165.1268310546875</v>
      </c>
      <c r="U34" s="9">
        <f t="shared" si="5"/>
        <v>1.2406549731328376E-2</v>
      </c>
      <c r="V34" s="9">
        <f t="shared" si="6"/>
        <v>-4.978663173163711E-2</v>
      </c>
      <c r="W34" s="9">
        <f t="shared" si="7"/>
        <v>6.1872315850318273E-3</v>
      </c>
      <c r="Y34" s="3">
        <v>42398</v>
      </c>
      <c r="Z34" s="1">
        <f t="shared" si="8"/>
        <v>110.30925739676798</v>
      </c>
      <c r="AA34" s="1">
        <f>+Fondo1!P125</f>
        <v>97.92196745668528</v>
      </c>
      <c r="AB34" s="1">
        <f>+Fondo1!Q125</f>
        <v>91.659473564868648</v>
      </c>
      <c r="AC34" s="1">
        <f>+Fondo1!R125</f>
        <v>88.177587798243493</v>
      </c>
      <c r="AD34" s="1">
        <f>+Fondo1!S125</f>
        <v>91.366467213007923</v>
      </c>
      <c r="AF34" s="32">
        <v>42398</v>
      </c>
      <c r="AG34" s="2">
        <f t="shared" si="9"/>
        <v>117.61514654722839</v>
      </c>
      <c r="AH34" s="2">
        <f>+Fondo2!P195</f>
        <v>92.981304829367559</v>
      </c>
      <c r="AI34" s="2">
        <f>+Fondo2!Q195</f>
        <v>91.198918469692771</v>
      </c>
      <c r="AJ34" s="2">
        <f>+Fondo2!R195</f>
        <v>89.428321328637949</v>
      </c>
      <c r="AK34" s="2">
        <f>+Fondo2!S195</f>
        <v>91.52642257586669</v>
      </c>
      <c r="AN34" s="3">
        <v>42398</v>
      </c>
      <c r="AO34" s="31">
        <f t="shared" si="10"/>
        <v>122.95897907704831</v>
      </c>
      <c r="AP34" s="31">
        <f>+'Fondo 3'!Q64</f>
        <v>84.845100784828759</v>
      </c>
      <c r="AQ34" s="31">
        <f>+'Fondo 3'!R64</f>
        <v>84.175425428787335</v>
      </c>
      <c r="AR34" s="31">
        <f>+'Fondo 3'!S64</f>
        <v>83.144265615937925</v>
      </c>
      <c r="AS34" s="31">
        <f>+'Fondo 3'!T64</f>
        <v>87.432432896857009</v>
      </c>
      <c r="AT34" s="33"/>
      <c r="AU34" s="33"/>
    </row>
    <row r="35" spans="1:47" x14ac:dyDescent="0.35">
      <c r="A35" s="17">
        <v>42507</v>
      </c>
      <c r="B35" s="9">
        <v>86.380775451660156</v>
      </c>
      <c r="D35" s="3">
        <v>43434</v>
      </c>
      <c r="E35" s="1">
        <f t="shared" si="0"/>
        <v>87.122398376464844</v>
      </c>
      <c r="F35" s="1">
        <f t="shared" si="4"/>
        <v>101.36539124045127</v>
      </c>
      <c r="G35" s="1">
        <f>+Fondo0!O36</f>
        <v>105.41054786685899</v>
      </c>
      <c r="H35" s="1">
        <f>+Fondo0!P36</f>
        <v>106.11285066145426</v>
      </c>
      <c r="I35" s="1">
        <f>+Fondo0!Q36</f>
        <v>104.36851017039083</v>
      </c>
      <c r="J35" s="1">
        <f>+Fondo0!R36</f>
        <v>106.70802424071334</v>
      </c>
      <c r="N35" s="17">
        <v>41320</v>
      </c>
      <c r="O35" s="9">
        <v>79.527740478515625</v>
      </c>
      <c r="P35" s="9">
        <v>122.13600158691406</v>
      </c>
      <c r="R35" s="3">
        <v>42429</v>
      </c>
      <c r="S35" s="1">
        <f t="shared" si="1"/>
        <v>85.279159545898438</v>
      </c>
      <c r="T35" s="1">
        <f t="shared" si="2"/>
        <v>164.99043273925781</v>
      </c>
      <c r="U35" s="9">
        <f t="shared" si="5"/>
        <v>8.8706745510689355E-3</v>
      </c>
      <c r="V35" s="9">
        <f t="shared" si="6"/>
        <v>-8.2602151666388846E-4</v>
      </c>
      <c r="W35" s="9">
        <f t="shared" si="7"/>
        <v>7.9010049442956535E-3</v>
      </c>
      <c r="Y35" s="3">
        <v>42429</v>
      </c>
      <c r="Z35" s="1">
        <f t="shared" si="8"/>
        <v>111.18081138486141</v>
      </c>
      <c r="AA35" s="1">
        <f>+Fondo1!P126</f>
        <v>98.366860814721392</v>
      </c>
      <c r="AB35" s="1">
        <f>+Fondo1!Q126</f>
        <v>91.674208445851974</v>
      </c>
      <c r="AC35" s="1">
        <f>+Fondo1!R126</f>
        <v>88.124600077386731</v>
      </c>
      <c r="AD35" s="1">
        <f>+Fondo1!S126</f>
        <v>91.164345343137356</v>
      </c>
      <c r="AF35" s="32">
        <v>42429</v>
      </c>
      <c r="AG35" s="2">
        <f t="shared" si="9"/>
        <v>118.08823307000998</v>
      </c>
      <c r="AH35" s="2">
        <f>+Fondo2!P196</f>
        <v>92.963682443431338</v>
      </c>
      <c r="AI35" s="2">
        <f>+Fondo2!Q196</f>
        <v>91.073654509998434</v>
      </c>
      <c r="AJ35" s="2">
        <f>+Fondo2!R196</f>
        <v>89.377157779294734</v>
      </c>
      <c r="AK35" s="2">
        <f>+Fondo2!S196</f>
        <v>91.152849505177329</v>
      </c>
      <c r="AN35" s="3">
        <v>42429</v>
      </c>
      <c r="AO35" s="31">
        <f t="shared" si="10"/>
        <v>123.09587148444542</v>
      </c>
      <c r="AP35" s="31">
        <f>+'Fondo 3'!Q65</f>
        <v>85.098290144397083</v>
      </c>
      <c r="AQ35" s="31">
        <f>+'Fondo 3'!R65</f>
        <v>83.894088733932918</v>
      </c>
      <c r="AR35" s="31">
        <f>+'Fondo 3'!S65</f>
        <v>82.986815473617625</v>
      </c>
      <c r="AS35" s="31">
        <f>+'Fondo 3'!T65</f>
        <v>87.004437305093688</v>
      </c>
      <c r="AT35" s="33"/>
      <c r="AU35" s="33"/>
    </row>
    <row r="36" spans="1:47" x14ac:dyDescent="0.35">
      <c r="A36" s="17">
        <v>42508</v>
      </c>
      <c r="B36" s="9">
        <v>86.022323608398438</v>
      </c>
      <c r="D36" s="3">
        <v>43465</v>
      </c>
      <c r="E36" s="1">
        <f t="shared" si="0"/>
        <v>88.848442077636719</v>
      </c>
      <c r="F36" s="1">
        <f t="shared" si="4"/>
        <v>103.37361298741672</v>
      </c>
      <c r="G36" s="1">
        <f>+Fondo0!O37</f>
        <v>105.76756298830476</v>
      </c>
      <c r="H36" s="1">
        <f>+Fondo0!P37</f>
        <v>106.47642252508813</v>
      </c>
      <c r="I36" s="1">
        <f>+Fondo0!Q37</f>
        <v>104.70530617310871</v>
      </c>
      <c r="J36" s="1">
        <f>+Fondo0!R37</f>
        <v>107.10275664529551</v>
      </c>
      <c r="N36" s="17">
        <v>41324</v>
      </c>
      <c r="O36" s="9">
        <v>79.433944702148438</v>
      </c>
      <c r="P36" s="9">
        <v>123.05127716064453</v>
      </c>
      <c r="R36" s="3">
        <v>42460</v>
      </c>
      <c r="S36" s="1">
        <f t="shared" si="1"/>
        <v>86.025070190429688</v>
      </c>
      <c r="T36" s="1">
        <f t="shared" si="2"/>
        <v>176.08866882324219</v>
      </c>
      <c r="U36" s="9">
        <f t="shared" si="5"/>
        <v>8.7466931956545757E-3</v>
      </c>
      <c r="V36" s="9">
        <f t="shared" si="6"/>
        <v>6.7265937180269297E-2</v>
      </c>
      <c r="W36" s="9">
        <f t="shared" si="7"/>
        <v>1.4598617594116049E-2</v>
      </c>
      <c r="Y36" s="3">
        <v>42460</v>
      </c>
      <c r="Z36" s="1">
        <f t="shared" si="8"/>
        <v>112.80389753407253</v>
      </c>
      <c r="AA36" s="1">
        <f>+Fondo1!P127</f>
        <v>103.79252415780417</v>
      </c>
      <c r="AB36" s="1">
        <f>+Fondo1!Q127</f>
        <v>96.058039286603261</v>
      </c>
      <c r="AC36" s="1">
        <f>+Fondo1!R127</f>
        <v>93.542830091429536</v>
      </c>
      <c r="AD36" s="1">
        <f>+Fondo1!S127</f>
        <v>95.477862527486678</v>
      </c>
      <c r="AF36" s="32">
        <v>42460</v>
      </c>
      <c r="AG36" s="2">
        <f t="shared" si="9"/>
        <v>122.57633167605829</v>
      </c>
      <c r="AH36" s="2">
        <f>+Fondo2!P197</f>
        <v>98.831361052005803</v>
      </c>
      <c r="AI36" s="2">
        <f>+Fondo2!Q197</f>
        <v>97.089636042747856</v>
      </c>
      <c r="AJ36" s="2">
        <f>+Fondo2!R197</f>
        <v>96.128845332964701</v>
      </c>
      <c r="AK36" s="2">
        <f>+Fondo2!S197</f>
        <v>96.975094902587244</v>
      </c>
      <c r="AN36" s="3">
        <v>42460</v>
      </c>
      <c r="AO36" s="31">
        <f t="shared" si="10"/>
        <v>129.93533517548923</v>
      </c>
      <c r="AP36" s="31">
        <f>+'Fondo 3'!Q66</f>
        <v>91.317802268760829</v>
      </c>
      <c r="AQ36" s="31">
        <f>+'Fondo 3'!R66</f>
        <v>90.170593428616868</v>
      </c>
      <c r="AR36" s="31">
        <f>+'Fondo 3'!S66</f>
        <v>89.776416974001236</v>
      </c>
      <c r="AS36" s="31">
        <f>+'Fondo 3'!T66</f>
        <v>93.459277179104873</v>
      </c>
      <c r="AT36" s="33"/>
      <c r="AU36" s="33"/>
    </row>
    <row r="37" spans="1:47" x14ac:dyDescent="0.35">
      <c r="A37" s="17">
        <v>42509</v>
      </c>
      <c r="B37" s="9">
        <v>86.07684326171875</v>
      </c>
      <c r="D37" s="3">
        <v>43496</v>
      </c>
      <c r="E37" s="1">
        <f t="shared" si="0"/>
        <v>89.657745361328125</v>
      </c>
      <c r="F37" s="1">
        <f t="shared" si="4"/>
        <v>104.31522324508063</v>
      </c>
      <c r="G37" s="1">
        <f>+Fondo0!O38</f>
        <v>107.45351262764247</v>
      </c>
      <c r="H37" s="1">
        <f>+Fondo0!P38</f>
        <v>108.16068136202085</v>
      </c>
      <c r="I37" s="1">
        <f>+Fondo0!Q38</f>
        <v>106.35237799574784</v>
      </c>
      <c r="J37" s="1">
        <f>+Fondo0!R38</f>
        <v>108.83920492644945</v>
      </c>
      <c r="N37" s="17">
        <v>41325</v>
      </c>
      <c r="O37" s="9">
        <v>79.484466552734375</v>
      </c>
      <c r="P37" s="9">
        <v>121.51764678955078</v>
      </c>
      <c r="R37" s="3">
        <v>42489</v>
      </c>
      <c r="S37" s="1">
        <f t="shared" si="1"/>
        <v>86.244415283203125</v>
      </c>
      <c r="T37" s="1">
        <f t="shared" si="2"/>
        <v>176.78268432617188</v>
      </c>
      <c r="U37" s="9">
        <f t="shared" si="5"/>
        <v>2.5497810381076569E-3</v>
      </c>
      <c r="V37" s="9">
        <f t="shared" si="6"/>
        <v>3.9412842834671835E-3</v>
      </c>
      <c r="W37" s="9">
        <f t="shared" si="7"/>
        <v>2.6889313626436099E-3</v>
      </c>
      <c r="Y37" s="3">
        <v>42489</v>
      </c>
      <c r="Z37" s="1">
        <f t="shared" si="8"/>
        <v>113.10721947198034</v>
      </c>
      <c r="AA37" s="1">
        <f>+Fondo1!P128</f>
        <v>107.70651651711638</v>
      </c>
      <c r="AB37" s="1">
        <f>+Fondo1!Q128</f>
        <v>99.670042839746543</v>
      </c>
      <c r="AC37" s="1">
        <f>+Fondo1!R128</f>
        <v>96.85340266168447</v>
      </c>
      <c r="AD37" s="1">
        <f>+Fondo1!S128</f>
        <v>98.682185950984987</v>
      </c>
      <c r="AF37" s="32">
        <v>42489</v>
      </c>
      <c r="AG37" s="2">
        <f t="shared" si="9"/>
        <v>122.97415716395244</v>
      </c>
      <c r="AH37" s="2">
        <f>+Fondo2!P198</f>
        <v>102.33896079830923</v>
      </c>
      <c r="AI37" s="2">
        <f>+Fondo2!Q198</f>
        <v>100.75259262921929</v>
      </c>
      <c r="AJ37" s="2">
        <f>+Fondo2!R198</f>
        <v>99.76011780763028</v>
      </c>
      <c r="AK37" s="2">
        <f>+Fondo2!S198</f>
        <v>100.54571935905749</v>
      </c>
      <c r="AN37" s="3">
        <v>42489</v>
      </c>
      <c r="AO37" s="31">
        <f t="shared" si="10"/>
        <v>130.41128618176671</v>
      </c>
      <c r="AP37" s="31">
        <f>+'Fondo 3'!Q67</f>
        <v>95.064969406908943</v>
      </c>
      <c r="AQ37" s="31">
        <f>+'Fondo 3'!R67</f>
        <v>94.059011058274777</v>
      </c>
      <c r="AR37" s="31">
        <f>+'Fondo 3'!S67</f>
        <v>93.260213223301676</v>
      </c>
      <c r="AS37" s="31">
        <f>+'Fondo 3'!T67</f>
        <v>97.979951926399963</v>
      </c>
      <c r="AT37" s="33"/>
      <c r="AU37" s="33"/>
    </row>
    <row r="38" spans="1:47" x14ac:dyDescent="0.35">
      <c r="A38" s="17">
        <v>42510</v>
      </c>
      <c r="B38" s="9">
        <v>86.131355285644531</v>
      </c>
      <c r="D38" s="3">
        <v>43524</v>
      </c>
      <c r="E38" s="1">
        <f t="shared" si="0"/>
        <v>89.555709838867188</v>
      </c>
      <c r="F38" s="1">
        <f t="shared" si="4"/>
        <v>104.19650669402812</v>
      </c>
      <c r="G38" s="1">
        <f>+Fondo0!O39</f>
        <v>108.68612219832049</v>
      </c>
      <c r="H38" s="1">
        <f>+Fondo0!P39</f>
        <v>109.41108987538846</v>
      </c>
      <c r="I38" s="1">
        <f>+Fondo0!Q39</f>
        <v>107.553312516095</v>
      </c>
      <c r="J38" s="1">
        <f>+Fondo0!R39</f>
        <v>110.12515953324844</v>
      </c>
      <c r="N38" s="17">
        <v>41326</v>
      </c>
      <c r="O38" s="9">
        <v>79.527740478515625</v>
      </c>
      <c r="P38" s="9">
        <v>120.77896881103516</v>
      </c>
      <c r="R38" s="3">
        <v>42521</v>
      </c>
      <c r="S38" s="1">
        <f t="shared" si="1"/>
        <v>86.256050109863281</v>
      </c>
      <c r="T38" s="1">
        <f t="shared" si="2"/>
        <v>179.79005432128906</v>
      </c>
      <c r="U38" s="9">
        <f t="shared" si="5"/>
        <v>1.3490527614967718E-4</v>
      </c>
      <c r="V38" s="9">
        <f t="shared" si="6"/>
        <v>1.7011677396913338E-2</v>
      </c>
      <c r="W38" s="9">
        <f t="shared" si="7"/>
        <v>1.8225824882260435E-3</v>
      </c>
      <c r="Y38" s="3">
        <v>42521</v>
      </c>
      <c r="Z38" s="1">
        <f t="shared" si="8"/>
        <v>113.31336670948193</v>
      </c>
      <c r="AA38" s="1">
        <f>+Fondo1!P129</f>
        <v>106.04588608495037</v>
      </c>
      <c r="AB38" s="1">
        <f>+Fondo1!Q129</f>
        <v>98.299329017093939</v>
      </c>
      <c r="AC38" s="1">
        <f>+Fondo1!R129</f>
        <v>95.418630869221943</v>
      </c>
      <c r="AD38" s="1">
        <f>+Fondo1!S129</f>
        <v>97.076153477415275</v>
      </c>
      <c r="AF38" s="32">
        <v>42521</v>
      </c>
      <c r="AG38" s="2">
        <f t="shared" si="9"/>
        <v>124.02845044018342</v>
      </c>
      <c r="AH38" s="2">
        <f>+Fondo2!P199</f>
        <v>101.4326090642392</v>
      </c>
      <c r="AI38" s="2">
        <f>+Fondo2!Q199</f>
        <v>99.886210580979409</v>
      </c>
      <c r="AJ38" s="2">
        <f>+Fondo2!R199</f>
        <v>98.71845197323411</v>
      </c>
      <c r="AK38" s="2">
        <f>+Fondo2!S199</f>
        <v>99.114297214349179</v>
      </c>
      <c r="AN38" s="3">
        <v>42521</v>
      </c>
      <c r="AO38" s="31">
        <f t="shared" si="10"/>
        <v>132.18961659943437</v>
      </c>
      <c r="AP38" s="31">
        <f>+'Fondo 3'!Q68</f>
        <v>95.033867973687691</v>
      </c>
      <c r="AQ38" s="31">
        <f>+'Fondo 3'!R68</f>
        <v>93.801958815546683</v>
      </c>
      <c r="AR38" s="31">
        <f>+'Fondo 3'!S68</f>
        <v>93.148923494046599</v>
      </c>
      <c r="AS38" s="31">
        <f>+'Fondo 3'!T68</f>
        <v>96.692307127329116</v>
      </c>
      <c r="AT38" s="33"/>
      <c r="AU38" s="33"/>
    </row>
    <row r="39" spans="1:47" x14ac:dyDescent="0.35">
      <c r="A39" s="17">
        <v>42513</v>
      </c>
      <c r="B39" s="9">
        <v>86.115798950195313</v>
      </c>
      <c r="D39" s="3">
        <v>43553</v>
      </c>
      <c r="E39" s="1">
        <f t="shared" si="0"/>
        <v>91.456619262695313</v>
      </c>
      <c r="F39" s="1">
        <f t="shared" si="4"/>
        <v>106.40818165993507</v>
      </c>
      <c r="G39" s="1">
        <f>+Fondo0!O40</f>
        <v>108.43057991725949</v>
      </c>
      <c r="H39" s="1">
        <f>+Fondo0!P40</f>
        <v>109.17541293429542</v>
      </c>
      <c r="I39" s="1">
        <f>+Fondo0!Q40</f>
        <v>107.2807557362041</v>
      </c>
      <c r="J39" s="1">
        <f>+Fondo0!R40</f>
        <v>109.9136855728938</v>
      </c>
      <c r="N39" s="17">
        <v>41327</v>
      </c>
      <c r="O39" s="9">
        <v>79.57098388671875</v>
      </c>
      <c r="P39" s="9">
        <v>121.95928955078125</v>
      </c>
      <c r="R39" s="3">
        <v>42551</v>
      </c>
      <c r="S39" s="1">
        <f t="shared" si="1"/>
        <v>87.925277709960938</v>
      </c>
      <c r="T39" s="1">
        <f t="shared" si="2"/>
        <v>180.41497802734375</v>
      </c>
      <c r="U39" s="9">
        <f t="shared" si="5"/>
        <v>1.9352006009683675E-2</v>
      </c>
      <c r="V39" s="9">
        <f t="shared" si="6"/>
        <v>3.4758524792364298E-3</v>
      </c>
      <c r="W39" s="9">
        <f t="shared" si="7"/>
        <v>1.7764390656638953E-2</v>
      </c>
      <c r="Y39" s="3">
        <v>42551</v>
      </c>
      <c r="Z39" s="1">
        <f t="shared" si="8"/>
        <v>115.32630962232815</v>
      </c>
      <c r="AA39" s="1">
        <f>+Fondo1!P130</f>
        <v>109.01883134534386</v>
      </c>
      <c r="AB39" s="1">
        <f>+Fondo1!Q130</f>
        <v>100.3572984840702</v>
      </c>
      <c r="AC39" s="1">
        <f>+Fondo1!R130</f>
        <v>97.463641404417743</v>
      </c>
      <c r="AD39" s="1">
        <f>+Fondo1!S130</f>
        <v>98.806606908297297</v>
      </c>
      <c r="AF39" s="32">
        <v>42551</v>
      </c>
      <c r="AG39" s="2">
        <f t="shared" si="9"/>
        <v>125.44410239780771</v>
      </c>
      <c r="AH39" s="2">
        <f>+Fondo2!P200</f>
        <v>102.65785192359237</v>
      </c>
      <c r="AI39" s="2">
        <f>+Fondo2!Q200</f>
        <v>101.14041979016902</v>
      </c>
      <c r="AJ39" s="2">
        <f>+Fondo2!R200</f>
        <v>99.589854771812881</v>
      </c>
      <c r="AK39" s="2">
        <f>+Fondo2!S200</f>
        <v>100.18980076728656</v>
      </c>
      <c r="AN39" s="3">
        <v>42551</v>
      </c>
      <c r="AO39" s="31">
        <f t="shared" si="10"/>
        <v>133.06882073567354</v>
      </c>
      <c r="AP39" s="31">
        <f>+'Fondo 3'!Q69</f>
        <v>93.677314049748887</v>
      </c>
      <c r="AQ39" s="31">
        <f>+'Fondo 3'!R69</f>
        <v>92.802882211368598</v>
      </c>
      <c r="AR39" s="31">
        <f>+'Fondo 3'!S69</f>
        <v>91.266648931431988</v>
      </c>
      <c r="AS39" s="31">
        <f>+'Fondo 3'!T69</f>
        <v>95.634789423141143</v>
      </c>
      <c r="AT39" s="33"/>
      <c r="AU39" s="33"/>
    </row>
    <row r="40" spans="1:47" x14ac:dyDescent="0.35">
      <c r="A40" s="17">
        <v>42514</v>
      </c>
      <c r="B40" s="9">
        <v>86.069061279296875</v>
      </c>
      <c r="D40" s="3">
        <v>43585</v>
      </c>
      <c r="E40" s="1">
        <f t="shared" si="0"/>
        <v>91.273422241210938</v>
      </c>
      <c r="F40" s="1">
        <f t="shared" si="4"/>
        <v>106.19503512009113</v>
      </c>
      <c r="G40" s="1">
        <f>+Fondo0!O41</f>
        <v>109.03896391357512</v>
      </c>
      <c r="H40" s="1">
        <f>+Fondo0!P41</f>
        <v>109.79834356512379</v>
      </c>
      <c r="I40" s="1">
        <f>+Fondo0!Q41</f>
        <v>107.87302719839303</v>
      </c>
      <c r="J40" s="1">
        <f>+Fondo0!R41</f>
        <v>110.56612682670618</v>
      </c>
      <c r="N40" s="17">
        <v>41330</v>
      </c>
      <c r="O40" s="9">
        <v>79.87396240234375</v>
      </c>
      <c r="P40" s="9">
        <v>119.6387939453125</v>
      </c>
      <c r="R40" s="3">
        <v>42578</v>
      </c>
      <c r="S40" s="1">
        <f t="shared" si="1"/>
        <v>88.177131652832031</v>
      </c>
      <c r="T40" s="1">
        <f t="shared" si="2"/>
        <v>186.47821044921875</v>
      </c>
      <c r="U40" s="9">
        <f t="shared" si="5"/>
        <v>2.8644088415834545E-3</v>
      </c>
      <c r="V40" s="9">
        <f t="shared" si="6"/>
        <v>3.3607145527330129E-2</v>
      </c>
      <c r="W40" s="9">
        <f t="shared" si="7"/>
        <v>5.9386825101581222E-3</v>
      </c>
      <c r="Y40" s="3">
        <v>42578</v>
      </c>
      <c r="Z40" s="1">
        <f t="shared" si="8"/>
        <v>116.01119596024336</v>
      </c>
      <c r="AA40" s="1">
        <f>+Fondo1!P131</f>
        <v>109.96738685575419</v>
      </c>
      <c r="AB40" s="1">
        <f>+Fondo1!Q131</f>
        <v>100.68216604405283</v>
      </c>
      <c r="AC40" s="1">
        <f>+Fondo1!R131</f>
        <v>97.842116373084792</v>
      </c>
      <c r="AD40" s="1">
        <f>+Fondo1!S131</f>
        <v>99.105674833359373</v>
      </c>
      <c r="AF40" s="32">
        <v>42578</v>
      </c>
      <c r="AG40" s="2">
        <f t="shared" si="9"/>
        <v>127.73167309823832</v>
      </c>
      <c r="AH40" s="2">
        <f>+Fondo2!P201</f>
        <v>105.22776196602018</v>
      </c>
      <c r="AI40" s="2">
        <f>+Fondo2!Q201</f>
        <v>103.0151205589185</v>
      </c>
      <c r="AJ40" s="2">
        <f>+Fondo2!R201</f>
        <v>101.3362888830123</v>
      </c>
      <c r="AK40" s="2">
        <f>+Fondo2!S201</f>
        <v>101.78609060114478</v>
      </c>
      <c r="AN40" s="3">
        <v>42578</v>
      </c>
      <c r="AO40" s="31">
        <f t="shared" si="10"/>
        <v>136.72270401589557</v>
      </c>
      <c r="AP40" s="31">
        <f>+'Fondo 3'!Q70</f>
        <v>97.944287328929462</v>
      </c>
      <c r="AQ40" s="31">
        <f>+'Fondo 3'!R70</f>
        <v>96.108930816242278</v>
      </c>
      <c r="AR40" s="31">
        <f>+'Fondo 3'!S70</f>
        <v>94.517330143499294</v>
      </c>
      <c r="AS40" s="31">
        <f>+'Fondo 3'!T70</f>
        <v>98.92322087422562</v>
      </c>
      <c r="AT40" s="33"/>
      <c r="AU40" s="33"/>
    </row>
    <row r="41" spans="1:47" x14ac:dyDescent="0.35">
      <c r="A41" s="17">
        <v>42515</v>
      </c>
      <c r="B41" s="9">
        <v>86.084671020507813</v>
      </c>
      <c r="D41" s="3">
        <v>43616</v>
      </c>
      <c r="E41" s="1">
        <f t="shared" si="0"/>
        <v>93.017471313476563</v>
      </c>
      <c r="F41" s="1">
        <f t="shared" si="4"/>
        <v>108.22420580234025</v>
      </c>
      <c r="G41" s="1">
        <f>+Fondo0!O42</f>
        <v>107.45518923515719</v>
      </c>
      <c r="H41" s="1">
        <f>+Fondo0!P42</f>
        <v>108.23376756176272</v>
      </c>
      <c r="I41" s="1">
        <f>+Fondo0!Q42</f>
        <v>106.2868177924899</v>
      </c>
      <c r="J41" s="1">
        <f>+Fondo0!R42</f>
        <v>108.99893849801097</v>
      </c>
      <c r="N41" s="17">
        <v>41331</v>
      </c>
      <c r="O41" s="9">
        <v>79.852302551269531</v>
      </c>
      <c r="P41" s="9">
        <v>120.45774078369141</v>
      </c>
      <c r="R41" s="3">
        <v>42613</v>
      </c>
      <c r="S41" s="1">
        <f t="shared" si="1"/>
        <v>88.213554382324219</v>
      </c>
      <c r="T41" s="1">
        <f t="shared" si="2"/>
        <v>187.21888732910156</v>
      </c>
      <c r="U41" s="9">
        <f t="shared" si="5"/>
        <v>4.1306321502476706E-4</v>
      </c>
      <c r="V41" s="9">
        <f t="shared" si="6"/>
        <v>3.971921856706695E-3</v>
      </c>
      <c r="W41" s="9">
        <f t="shared" si="7"/>
        <v>7.6894907919295992E-4</v>
      </c>
      <c r="Y41" s="3">
        <v>42613</v>
      </c>
      <c r="Z41" s="1">
        <f t="shared" si="8"/>
        <v>116.10040266255305</v>
      </c>
      <c r="AA41" s="1">
        <f>+Fondo1!P132</f>
        <v>110.46083574047485</v>
      </c>
      <c r="AB41" s="1">
        <f>+Fondo1!Q132</f>
        <v>100.96442554972576</v>
      </c>
      <c r="AC41" s="1">
        <f>+Fondo1!R132</f>
        <v>98.210164679312655</v>
      </c>
      <c r="AD41" s="1">
        <f>+Fondo1!S132</f>
        <v>99.309703857714865</v>
      </c>
      <c r="AF41" s="32">
        <v>42613</v>
      </c>
      <c r="AG41" s="2">
        <f t="shared" si="9"/>
        <v>128.01172383809987</v>
      </c>
      <c r="AH41" s="2">
        <f>+Fondo2!P202</f>
        <v>105.92181125659955</v>
      </c>
      <c r="AI41" s="2">
        <f>+Fondo2!Q202</f>
        <v>103.71978777063184</v>
      </c>
      <c r="AJ41" s="2">
        <f>+Fondo2!R202</f>
        <v>101.91590868073496</v>
      </c>
      <c r="AK41" s="2">
        <f>+Fondo2!S202</f>
        <v>102.43472084791284</v>
      </c>
      <c r="AN41" s="3">
        <v>42613</v>
      </c>
      <c r="AO41" s="31">
        <f t="shared" si="10"/>
        <v>137.16844055694412</v>
      </c>
      <c r="AP41" s="31">
        <f>+'Fondo 3'!Q71</f>
        <v>99.210297128867424</v>
      </c>
      <c r="AQ41" s="31">
        <f>+'Fondo 3'!R71</f>
        <v>97.562522384408368</v>
      </c>
      <c r="AR41" s="31">
        <f>+'Fondo 3'!S71</f>
        <v>95.91182974488386</v>
      </c>
      <c r="AS41" s="31">
        <f>+'Fondo 3'!T71</f>
        <v>100.17164792874382</v>
      </c>
      <c r="AT41" s="33"/>
      <c r="AU41" s="33"/>
    </row>
    <row r="42" spans="1:47" x14ac:dyDescent="0.35">
      <c r="A42" s="17">
        <v>42516</v>
      </c>
      <c r="B42" s="9">
        <v>86.217124938964844</v>
      </c>
      <c r="D42" s="3">
        <v>43644</v>
      </c>
      <c r="E42" s="1">
        <f t="shared" si="0"/>
        <v>94.039375305175781</v>
      </c>
      <c r="F42" s="1">
        <f t="shared" si="4"/>
        <v>109.41317327636646</v>
      </c>
      <c r="G42" s="1">
        <f>+Fondo0!O43</f>
        <v>110.32512207960896</v>
      </c>
      <c r="H42" s="1">
        <f>+Fondo0!P43</f>
        <v>111.14490168125033</v>
      </c>
      <c r="I42" s="1">
        <f>+Fondo0!Q43</f>
        <v>109.10215560760126</v>
      </c>
      <c r="J42" s="1">
        <f>+Fondo0!R43</f>
        <v>111.95251957737614</v>
      </c>
      <c r="N42" s="17">
        <v>41332</v>
      </c>
      <c r="O42" s="9">
        <v>79.87396240234375</v>
      </c>
      <c r="P42" s="9">
        <v>121.97536468505859</v>
      </c>
      <c r="R42" s="3">
        <v>42643</v>
      </c>
      <c r="S42" s="1">
        <f t="shared" si="1"/>
        <v>88.259048461914063</v>
      </c>
      <c r="T42" s="1">
        <f t="shared" si="2"/>
        <v>187.22976684570313</v>
      </c>
      <c r="U42" s="9">
        <f t="shared" si="5"/>
        <v>5.1572663530441432E-4</v>
      </c>
      <c r="V42" s="9">
        <f t="shared" si="6"/>
        <v>5.8111212798861445E-5</v>
      </c>
      <c r="W42" s="9">
        <f t="shared" si="7"/>
        <v>4.6996509305385903E-4</v>
      </c>
      <c r="Y42" s="3">
        <v>42643</v>
      </c>
      <c r="Z42" s="1">
        <f t="shared" si="8"/>
        <v>116.15496579909393</v>
      </c>
      <c r="AA42" s="1">
        <f>+Fondo1!P133</f>
        <v>110.78071926727404</v>
      </c>
      <c r="AB42" s="1">
        <f>+Fondo1!Q133</f>
        <v>101.20039929722584</v>
      </c>
      <c r="AC42" s="1">
        <f>+Fondo1!R133</f>
        <v>98.682600652479096</v>
      </c>
      <c r="AD42" s="1">
        <f>+Fondo1!S133</f>
        <v>99.684251748199188</v>
      </c>
      <c r="AF42" s="32">
        <v>42643</v>
      </c>
      <c r="AG42" s="2">
        <f t="shared" si="9"/>
        <v>128.04845282416949</v>
      </c>
      <c r="AH42" s="2">
        <f>+Fondo2!P203</f>
        <v>106.09089034852065</v>
      </c>
      <c r="AI42" s="2">
        <f>+Fondo2!Q203</f>
        <v>103.76139361065073</v>
      </c>
      <c r="AJ42" s="2">
        <f>+Fondo2!R203</f>
        <v>102.22634228723645</v>
      </c>
      <c r="AK42" s="2">
        <f>+Fondo2!S203</f>
        <v>102.72869064847475</v>
      </c>
      <c r="AN42" s="3">
        <v>42643</v>
      </c>
      <c r="AO42" s="31">
        <f t="shared" si="10"/>
        <v>137.1889656601586</v>
      </c>
      <c r="AP42" s="31">
        <f>+'Fondo 3'!Q72</f>
        <v>99.147066904168</v>
      </c>
      <c r="AQ42" s="31">
        <f>+'Fondo 3'!R72</f>
        <v>97.236891620073152</v>
      </c>
      <c r="AR42" s="31">
        <f>+'Fondo 3'!S72</f>
        <v>95.848519389170022</v>
      </c>
      <c r="AS42" s="31">
        <f>+'Fondo 3'!T72</f>
        <v>100.35555886510845</v>
      </c>
      <c r="AT42" s="33"/>
      <c r="AU42" s="33"/>
    </row>
    <row r="43" spans="1:47" x14ac:dyDescent="0.35">
      <c r="A43" s="17">
        <v>42517</v>
      </c>
      <c r="B43" s="9">
        <v>86.201530456542969</v>
      </c>
      <c r="D43" s="3">
        <v>43677</v>
      </c>
      <c r="E43" s="1">
        <f t="shared" si="0"/>
        <v>94.210342407226563</v>
      </c>
      <c r="F43" s="1">
        <f t="shared" si="4"/>
        <v>109.61209051821899</v>
      </c>
      <c r="G43" s="1">
        <f>+Fondo0!O44</f>
        <v>110.03099636200109</v>
      </c>
      <c r="H43" s="1">
        <f>+Fondo0!P44</f>
        <v>110.81246673494665</v>
      </c>
      <c r="I43" s="1">
        <f>+Fondo0!Q44</f>
        <v>108.81282618107589</v>
      </c>
      <c r="J43" s="1">
        <f>+Fondo0!R44</f>
        <v>111.66806519912066</v>
      </c>
      <c r="N43" s="17">
        <v>41333</v>
      </c>
      <c r="O43" s="9">
        <v>79.946060180664063</v>
      </c>
      <c r="P43" s="9">
        <v>121.73447418212891</v>
      </c>
      <c r="R43" s="3">
        <v>42674</v>
      </c>
      <c r="S43" s="1">
        <f t="shared" si="1"/>
        <v>87.537841796875</v>
      </c>
      <c r="T43" s="1">
        <f t="shared" si="2"/>
        <v>183.98374938964844</v>
      </c>
      <c r="U43" s="9">
        <f t="shared" si="5"/>
        <v>-8.1714756459252413E-3</v>
      </c>
      <c r="V43" s="9">
        <f t="shared" si="6"/>
        <v>-1.7337080052712728E-2</v>
      </c>
      <c r="W43" s="9">
        <f t="shared" si="7"/>
        <v>-9.0880360866039903E-3</v>
      </c>
      <c r="Y43" s="3">
        <v>42674</v>
      </c>
      <c r="Z43" s="1">
        <f t="shared" si="8"/>
        <v>115.0993452782735</v>
      </c>
      <c r="AA43" s="1">
        <f>+Fondo1!P134</f>
        <v>112.26444084437722</v>
      </c>
      <c r="AB43" s="1">
        <f>+Fondo1!Q134</f>
        <v>102.65278528486269</v>
      </c>
      <c r="AC43" s="1">
        <f>+Fondo1!R134</f>
        <v>99.915746581000676</v>
      </c>
      <c r="AD43" s="1">
        <f>+Fondo1!S134</f>
        <v>100.90663945507869</v>
      </c>
      <c r="AF43" s="32">
        <v>42674</v>
      </c>
      <c r="AG43" s="2">
        <f t="shared" si="9"/>
        <v>126.41528727867461</v>
      </c>
      <c r="AH43" s="2">
        <f>+Fondo2!P204</f>
        <v>106.83022833301261</v>
      </c>
      <c r="AI43" s="2">
        <f>+Fondo2!Q204</f>
        <v>104.63770601832722</v>
      </c>
      <c r="AJ43" s="2">
        <f>+Fondo2!R204</f>
        <v>103.06170873698132</v>
      </c>
      <c r="AK43" s="2">
        <f>+Fondo2!S204</f>
        <v>103.60123825033753</v>
      </c>
      <c r="AN43" s="3">
        <v>42674</v>
      </c>
      <c r="AO43" s="31">
        <f t="shared" si="10"/>
        <v>135.06199353780303</v>
      </c>
      <c r="AP43" s="31">
        <f>+'Fondo 3'!Q73</f>
        <v>99.505701419124506</v>
      </c>
      <c r="AQ43" s="31">
        <f>+'Fondo 3'!R73</f>
        <v>97.820759100052541</v>
      </c>
      <c r="AR43" s="31">
        <f>+'Fondo 3'!S73</f>
        <v>96.476366578322541</v>
      </c>
      <c r="AS43" s="31">
        <f>+'Fondo 3'!T73</f>
        <v>100.76037757179353</v>
      </c>
      <c r="AT43" s="33"/>
      <c r="AU43" s="33"/>
    </row>
    <row r="44" spans="1:47" x14ac:dyDescent="0.35">
      <c r="A44" s="17">
        <v>42521</v>
      </c>
      <c r="B44" s="9">
        <v>86.256088256835938</v>
      </c>
      <c r="D44" s="3">
        <v>43705</v>
      </c>
      <c r="E44" s="1">
        <f t="shared" si="0"/>
        <v>96.80657958984375</v>
      </c>
      <c r="F44" s="1">
        <f t="shared" si="4"/>
        <v>112.63276720611067</v>
      </c>
      <c r="G44" s="1">
        <f>+Fondo0!O45</f>
        <v>107.44457506968931</v>
      </c>
      <c r="H44" s="1">
        <f>+Fondo0!P45</f>
        <v>108.16840378891921</v>
      </c>
      <c r="I44" s="1">
        <f>+Fondo0!Q45</f>
        <v>106.20728647776461</v>
      </c>
      <c r="J44" s="1">
        <f>+Fondo0!R45</f>
        <v>109.05599254852528</v>
      </c>
      <c r="N44" s="17">
        <v>41334</v>
      </c>
      <c r="O44" s="9">
        <v>79.974288940429688</v>
      </c>
      <c r="P44" s="9">
        <v>122.13600158691406</v>
      </c>
      <c r="R44" s="3">
        <v>42704</v>
      </c>
      <c r="S44" s="1">
        <f t="shared" si="1"/>
        <v>85.2921142578125</v>
      </c>
      <c r="T44" s="1">
        <f t="shared" si="2"/>
        <v>190.76136779785156</v>
      </c>
      <c r="U44" s="9">
        <f t="shared" si="5"/>
        <v>-2.5654362650081586E-2</v>
      </c>
      <c r="V44" s="9">
        <f t="shared" si="6"/>
        <v>3.6838136143476419E-2</v>
      </c>
      <c r="W44" s="9">
        <f t="shared" si="7"/>
        <v>-1.9405112770725784E-2</v>
      </c>
      <c r="Y44" s="3">
        <v>42704</v>
      </c>
      <c r="Z44" s="1">
        <f t="shared" si="8"/>
        <v>112.8658295033119</v>
      </c>
      <c r="AA44" s="1">
        <f>+Fondo1!P135</f>
        <v>109.33603263834206</v>
      </c>
      <c r="AB44" s="1">
        <f>+Fondo1!Q135</f>
        <v>99.389118145743026</v>
      </c>
      <c r="AC44" s="1">
        <f>+Fondo1!R135</f>
        <v>96.423473944663414</v>
      </c>
      <c r="AD44" s="1">
        <f>+Fondo1!S135</f>
        <v>98.101226608143605</v>
      </c>
      <c r="AF44" s="32">
        <v>42704</v>
      </c>
      <c r="AG44" s="2">
        <f t="shared" si="9"/>
        <v>127.12218724818817</v>
      </c>
      <c r="AH44" s="2">
        <f>+Fondo2!P205</f>
        <v>104.61450728040465</v>
      </c>
      <c r="AI44" s="2">
        <f>+Fondo2!Q205</f>
        <v>102.65233991632734</v>
      </c>
      <c r="AJ44" s="2">
        <f>+Fondo2!R205</f>
        <v>100.74191067076839</v>
      </c>
      <c r="AK44" s="2">
        <f>+Fondo2!S205</f>
        <v>102.32878962007625</v>
      </c>
      <c r="AN44" s="3">
        <v>42704</v>
      </c>
      <c r="AO44" s="31">
        <f t="shared" si="10"/>
        <v>138.34935334991462</v>
      </c>
      <c r="AP44" s="31">
        <f>+'Fondo 3'!Q74</f>
        <v>97.945828039083494</v>
      </c>
      <c r="AQ44" s="31">
        <f>+'Fondo 3'!R74</f>
        <v>96.586083147383377</v>
      </c>
      <c r="AR44" s="31">
        <f>+'Fondo 3'!S74</f>
        <v>95.1591356185873</v>
      </c>
      <c r="AS44" s="31">
        <f>+'Fondo 3'!T74</f>
        <v>100.25361827635412</v>
      </c>
      <c r="AT44" s="33"/>
      <c r="AU44" s="33"/>
    </row>
    <row r="45" spans="1:47" x14ac:dyDescent="0.35">
      <c r="A45" s="17">
        <v>42522</v>
      </c>
      <c r="B45" s="9">
        <v>86.2076416015625</v>
      </c>
      <c r="D45" s="3">
        <v>43738</v>
      </c>
      <c r="E45" s="1">
        <f t="shared" si="0"/>
        <v>96.239295959472656</v>
      </c>
      <c r="F45" s="1">
        <f t="shared" si="4"/>
        <v>111.97274259466238</v>
      </c>
      <c r="G45" s="1">
        <f>+Fondo0!O46</f>
        <v>108.1949411683802</v>
      </c>
      <c r="H45" s="1">
        <f>+Fondo0!P46</f>
        <v>108.92301249156277</v>
      </c>
      <c r="I45" s="1">
        <f>+Fondo0!Q46</f>
        <v>106.93207908368464</v>
      </c>
      <c r="J45" s="1">
        <f>+Fondo0!R46</f>
        <v>109.84256467505344</v>
      </c>
      <c r="N45" s="17">
        <v>41337</v>
      </c>
      <c r="O45" s="9">
        <v>79.916473388671875</v>
      </c>
      <c r="P45" s="9">
        <v>122.78634643554688</v>
      </c>
      <c r="R45" s="3">
        <v>42734</v>
      </c>
      <c r="S45" s="1">
        <f t="shared" si="1"/>
        <v>85.508796691894531</v>
      </c>
      <c r="T45" s="1">
        <f t="shared" si="2"/>
        <v>194.62840270996094</v>
      </c>
      <c r="U45" s="9">
        <f t="shared" si="5"/>
        <v>2.5404744151031888E-3</v>
      </c>
      <c r="V45" s="9">
        <f t="shared" si="6"/>
        <v>2.0271583060817777E-2</v>
      </c>
      <c r="W45" s="9">
        <f t="shared" si="7"/>
        <v>4.313585279674648E-3</v>
      </c>
      <c r="Y45" s="3">
        <v>42734</v>
      </c>
      <c r="Z45" s="1">
        <f t="shared" si="8"/>
        <v>113.35268588403567</v>
      </c>
      <c r="AA45" s="1">
        <f>+Fondo1!P136</f>
        <v>110.99076262979484</v>
      </c>
      <c r="AB45" s="1">
        <f>+Fondo1!Q136</f>
        <v>100.94850172016227</v>
      </c>
      <c r="AC45" s="1">
        <f>+Fondo1!R136</f>
        <v>97.929177942657475</v>
      </c>
      <c r="AD45" s="1">
        <f>+Fondo1!S136</f>
        <v>99.48489271454585</v>
      </c>
      <c r="AF45" s="32">
        <v>42734</v>
      </c>
      <c r="AG45" s="2">
        <f t="shared" si="9"/>
        <v>128.57214656917338</v>
      </c>
      <c r="AH45" s="2">
        <f>+Fondo2!P206</f>
        <v>106.52883670986309</v>
      </c>
      <c r="AI45" s="2">
        <f>+Fondo2!Q206</f>
        <v>104.82841156231818</v>
      </c>
      <c r="AJ45" s="2">
        <f>+Fondo2!R206</f>
        <v>102.45472901192144</v>
      </c>
      <c r="AK45" s="2">
        <f>+Fondo2!S206</f>
        <v>104.13513920090135</v>
      </c>
      <c r="AN45" s="3">
        <v>42734</v>
      </c>
      <c r="AO45" s="31">
        <f t="shared" si="10"/>
        <v>140.66329627469551</v>
      </c>
      <c r="AP45" s="31">
        <f>+'Fondo 3'!Q75</f>
        <v>100.69061785678333</v>
      </c>
      <c r="AQ45" s="31">
        <f>+'Fondo 3'!R75</f>
        <v>99.503043288437141</v>
      </c>
      <c r="AR45" s="31">
        <f>+'Fondo 3'!S75</f>
        <v>97.455863183966088</v>
      </c>
      <c r="AS45" s="31">
        <f>+'Fondo 3'!T75</f>
        <v>102.67637476043443</v>
      </c>
      <c r="AT45" s="33"/>
      <c r="AU45" s="33"/>
    </row>
    <row r="46" spans="1:47" x14ac:dyDescent="0.35">
      <c r="A46" s="17">
        <v>42523</v>
      </c>
      <c r="B46" s="9">
        <v>86.42626953125</v>
      </c>
      <c r="D46" s="3">
        <v>43768</v>
      </c>
      <c r="E46" s="1">
        <f t="shared" si="0"/>
        <v>96.0645751953125</v>
      </c>
      <c r="F46" s="1">
        <f t="shared" si="4"/>
        <v>111.76945803240325</v>
      </c>
      <c r="G46" s="1">
        <f>+Fondo0!O47</f>
        <v>109.63450229717155</v>
      </c>
      <c r="H46" s="1">
        <f>+Fondo0!P47</f>
        <v>110.35137047702695</v>
      </c>
      <c r="I46" s="1">
        <f>+Fondo0!Q47</f>
        <v>108.32281939605137</v>
      </c>
      <c r="J46" s="1">
        <f>+Fondo0!R47</f>
        <v>111.33009345415154</v>
      </c>
      <c r="N46" s="17">
        <v>41338</v>
      </c>
      <c r="O46" s="9">
        <v>79.851417541503906</v>
      </c>
      <c r="P46" s="9">
        <v>123.88634490966797</v>
      </c>
      <c r="R46" s="3">
        <v>42766</v>
      </c>
      <c r="S46" s="1">
        <f t="shared" si="1"/>
        <v>85.690864562988281</v>
      </c>
      <c r="T46" s="1">
        <f t="shared" si="2"/>
        <v>198.11128234863281</v>
      </c>
      <c r="U46" s="9">
        <f t="shared" si="5"/>
        <v>2.1292297183150843E-3</v>
      </c>
      <c r="V46" s="9">
        <f t="shared" si="6"/>
        <v>1.7895022464229582E-2</v>
      </c>
      <c r="W46" s="9">
        <f t="shared" si="7"/>
        <v>3.7058089929065344E-3</v>
      </c>
      <c r="Y46" s="3">
        <v>42766</v>
      </c>
      <c r="Z46" s="1">
        <f t="shared" si="8"/>
        <v>113.77274928675483</v>
      </c>
      <c r="AA46" s="1">
        <f>+Fondo1!P137</f>
        <v>114.14381889632006</v>
      </c>
      <c r="AB46" s="1">
        <f>+Fondo1!Q137</f>
        <v>103.7312172154374</v>
      </c>
      <c r="AC46" s="1">
        <f>+Fondo1!R137</f>
        <v>100.89582283479875</v>
      </c>
      <c r="AD46" s="1">
        <f>+Fondo1!S137</f>
        <v>102.06532267451885</v>
      </c>
      <c r="AF46" s="32">
        <v>42766</v>
      </c>
      <c r="AG46" s="2">
        <f t="shared" si="9"/>
        <v>129.85942711244948</v>
      </c>
      <c r="AH46" s="2">
        <f>+Fondo2!P207</f>
        <v>109.31664545426115</v>
      </c>
      <c r="AI46" s="2">
        <f>+Fondo2!Q207</f>
        <v>107.20490966658713</v>
      </c>
      <c r="AJ46" s="2">
        <f>+Fondo2!R207</f>
        <v>104.95714498221281</v>
      </c>
      <c r="AK46" s="2">
        <f>+Fondo2!S207</f>
        <v>106.34533886206772</v>
      </c>
      <c r="AN46" s="3">
        <v>42766</v>
      </c>
      <c r="AO46" s="31">
        <f t="shared" si="10"/>
        <v>142.73693544621898</v>
      </c>
      <c r="AP46" s="31">
        <f>+'Fondo 3'!Q76</f>
        <v>101.76640372977333</v>
      </c>
      <c r="AQ46" s="31">
        <f>+'Fondo 3'!R76</f>
        <v>100.17536798801585</v>
      </c>
      <c r="AR46" s="31">
        <f>+'Fondo 3'!S76</f>
        <v>97.894129014783502</v>
      </c>
      <c r="AS46" s="31">
        <f>+'Fondo 3'!T76</f>
        <v>103.29580193756834</v>
      </c>
      <c r="AT46" s="33"/>
      <c r="AU46" s="33"/>
    </row>
    <row r="47" spans="1:47" x14ac:dyDescent="0.35">
      <c r="A47" s="17">
        <v>42524</v>
      </c>
      <c r="B47" s="9">
        <v>86.894706726074219</v>
      </c>
      <c r="D47" s="3">
        <v>43798</v>
      </c>
      <c r="E47" s="1">
        <f t="shared" si="0"/>
        <v>96.406303405761719</v>
      </c>
      <c r="F47" s="1">
        <f t="shared" si="4"/>
        <v>112.16705284608598</v>
      </c>
      <c r="G47" s="1">
        <f>+Fondo0!O48</f>
        <v>108.33529509157898</v>
      </c>
      <c r="H47" s="1">
        <f>+Fondo0!P48</f>
        <v>108.98874188207209</v>
      </c>
      <c r="I47" s="1">
        <f>+Fondo0!Q48</f>
        <v>107.00183735909361</v>
      </c>
      <c r="J47" s="1">
        <f>+Fondo0!R48</f>
        <v>110.01294827815377</v>
      </c>
      <c r="N47" s="17">
        <v>41339</v>
      </c>
      <c r="O47" s="9">
        <v>79.764694213867188</v>
      </c>
      <c r="P47" s="9">
        <v>124.05494689941406</v>
      </c>
      <c r="R47" s="3">
        <v>42794</v>
      </c>
      <c r="S47" s="1">
        <f t="shared" si="1"/>
        <v>86.244285583496094</v>
      </c>
      <c r="T47" s="1">
        <f t="shared" si="2"/>
        <v>205.89535522460938</v>
      </c>
      <c r="U47" s="9">
        <f t="shared" si="5"/>
        <v>6.4583432940044094E-3</v>
      </c>
      <c r="V47" s="9">
        <f t="shared" si="6"/>
        <v>3.9291416337804863E-2</v>
      </c>
      <c r="W47" s="9">
        <f t="shared" si="7"/>
        <v>9.7416505983844541E-3</v>
      </c>
      <c r="Y47" s="3">
        <v>42794</v>
      </c>
      <c r="Z47" s="1">
        <f t="shared" si="8"/>
        <v>114.88108365792399</v>
      </c>
      <c r="AA47" s="1">
        <f>+Fondo1!P138</f>
        <v>115.64988398313365</v>
      </c>
      <c r="AB47" s="1">
        <f>+Fondo1!Q138</f>
        <v>104.48951958739219</v>
      </c>
      <c r="AC47" s="1">
        <f>+Fondo1!R138</f>
        <v>101.44931577344607</v>
      </c>
      <c r="AD47" s="1">
        <f>+Fondo1!S138</f>
        <v>102.75197881683104</v>
      </c>
      <c r="AF47" s="32">
        <v>42794</v>
      </c>
      <c r="AG47" s="2">
        <f t="shared" si="9"/>
        <v>132.829945900609</v>
      </c>
      <c r="AH47" s="2">
        <f>+Fondo2!P208</f>
        <v>111.17384792894089</v>
      </c>
      <c r="AI47" s="2">
        <f>+Fondo2!Q208</f>
        <v>108.5366061525847</v>
      </c>
      <c r="AJ47" s="2">
        <f>+Fondo2!R208</f>
        <v>106.174498335336</v>
      </c>
      <c r="AK47" s="2">
        <f>+Fondo2!S208</f>
        <v>107.53307445995755</v>
      </c>
      <c r="AN47" s="3">
        <v>42794</v>
      </c>
      <c r="AO47" s="31">
        <f t="shared" si="10"/>
        <v>147.40797335810794</v>
      </c>
      <c r="AP47" s="31">
        <f>+'Fondo 3'!Q77</f>
        <v>103.66936203162957</v>
      </c>
      <c r="AQ47" s="31">
        <f>+'Fondo 3'!R77</f>
        <v>101.27990967552272</v>
      </c>
      <c r="AR47" s="31">
        <f>+'Fondo 3'!S77</f>
        <v>98.719659678891048</v>
      </c>
      <c r="AS47" s="31">
        <f>+'Fondo 3'!T77</f>
        <v>104.08485009169165</v>
      </c>
      <c r="AT47" s="33"/>
      <c r="AU47" s="33"/>
    </row>
    <row r="48" spans="1:47" x14ac:dyDescent="0.35">
      <c r="A48" s="17">
        <v>42527</v>
      </c>
      <c r="B48" s="9">
        <v>86.777610778808594</v>
      </c>
      <c r="D48" s="3">
        <v>43830</v>
      </c>
      <c r="E48" s="1">
        <f t="shared" si="0"/>
        <v>96.361190795898438</v>
      </c>
      <c r="F48" s="1">
        <f t="shared" si="4"/>
        <v>112.11456511119937</v>
      </c>
      <c r="G48" s="1">
        <f>+Fondo0!O49</f>
        <v>111.29225238015661</v>
      </c>
      <c r="H48" s="1">
        <f>+Fondo0!P49</f>
        <v>111.94974626680062</v>
      </c>
      <c r="I48" s="1">
        <f>+Fondo0!Q49</f>
        <v>109.92386006251833</v>
      </c>
      <c r="J48" s="1">
        <f>+Fondo0!R49</f>
        <v>113.06361328880908</v>
      </c>
      <c r="N48" s="17">
        <v>41340</v>
      </c>
      <c r="O48" s="9">
        <v>79.598419189453125</v>
      </c>
      <c r="P48" s="9">
        <v>124.27975463867188</v>
      </c>
      <c r="R48" s="3">
        <v>42825</v>
      </c>
      <c r="S48" s="1">
        <f t="shared" si="1"/>
        <v>86.196601867675781</v>
      </c>
      <c r="T48" s="1">
        <f t="shared" si="2"/>
        <v>206.1527099609375</v>
      </c>
      <c r="U48" s="9">
        <f t="shared" si="5"/>
        <v>-5.5289130749591742E-4</v>
      </c>
      <c r="V48" s="9">
        <f t="shared" si="6"/>
        <v>1.2499297813075572E-3</v>
      </c>
      <c r="W48" s="9">
        <f t="shared" si="7"/>
        <v>-3.7260919861556994E-4</v>
      </c>
      <c r="Y48" s="3">
        <v>42825</v>
      </c>
      <c r="Z48" s="1">
        <f t="shared" si="8"/>
        <v>114.83827790940613</v>
      </c>
      <c r="AA48" s="1">
        <f>+Fondo1!P139</f>
        <v>117.94132947081268</v>
      </c>
      <c r="AB48" s="1">
        <f>+Fondo1!Q139</f>
        <v>106.58235230067179</v>
      </c>
      <c r="AC48" s="1">
        <f>+Fondo1!R139</f>
        <v>103.45059813493722</v>
      </c>
      <c r="AD48" s="1">
        <f>+Fondo1!S139</f>
        <v>104.54587109986501</v>
      </c>
      <c r="AF48" s="32">
        <v>42825</v>
      </c>
      <c r="AG48" s="2">
        <f t="shared" si="9"/>
        <v>132.87623969199251</v>
      </c>
      <c r="AH48" s="2">
        <f>+Fondo2!P209</f>
        <v>113.0116163402713</v>
      </c>
      <c r="AI48" s="2">
        <f>+Fondo2!Q209</f>
        <v>110.63866644035646</v>
      </c>
      <c r="AJ48" s="2">
        <f>+Fondo2!R209</f>
        <v>108.01155746120853</v>
      </c>
      <c r="AK48" s="2">
        <f>+Fondo2!S209</f>
        <v>109.2995534602656</v>
      </c>
      <c r="AN48" s="3">
        <v>42825</v>
      </c>
      <c r="AO48" s="31">
        <f t="shared" si="10"/>
        <v>147.53907293340487</v>
      </c>
      <c r="AP48" s="31">
        <f>+'Fondo 3'!Q78</f>
        <v>104.92075965965935</v>
      </c>
      <c r="AQ48" s="31">
        <f>+'Fondo 3'!R78</f>
        <v>102.9872825335305</v>
      </c>
      <c r="AR48" s="31">
        <f>+'Fondo 3'!S78</f>
        <v>99.911117163935359</v>
      </c>
      <c r="AS48" s="31">
        <f>+'Fondo 3'!T78</f>
        <v>105.69269286999432</v>
      </c>
      <c r="AT48" s="33"/>
      <c r="AU48" s="33"/>
    </row>
    <row r="49" spans="1:47" x14ac:dyDescent="0.35">
      <c r="A49" s="17">
        <v>42528</v>
      </c>
      <c r="B49" s="9">
        <v>86.855644226074219</v>
      </c>
      <c r="D49" s="3">
        <v>43861</v>
      </c>
      <c r="E49" s="1">
        <f t="shared" si="0"/>
        <v>98.316360473632813</v>
      </c>
      <c r="F49" s="1">
        <f t="shared" si="4"/>
        <v>114.38937093631712</v>
      </c>
      <c r="G49" s="1">
        <f>+Fondo0!O50</f>
        <v>109.6518415140979</v>
      </c>
      <c r="H49" s="1">
        <f>+Fondo0!P50</f>
        <v>110.24858426076216</v>
      </c>
      <c r="I49" s="1">
        <f>+Fondo0!Q50</f>
        <v>108.25699919298901</v>
      </c>
      <c r="J49" s="1">
        <f>+Fondo0!R50</f>
        <v>111.40620928250783</v>
      </c>
      <c r="N49" s="17">
        <v>41341</v>
      </c>
      <c r="O49" s="9">
        <v>79.367210388183594</v>
      </c>
      <c r="P49" s="9">
        <v>124.80976104736328</v>
      </c>
      <c r="R49" s="3">
        <v>42853</v>
      </c>
      <c r="S49" s="1">
        <f t="shared" si="1"/>
        <v>86.9783935546875</v>
      </c>
      <c r="T49" s="1">
        <f t="shared" si="2"/>
        <v>208.19903564453125</v>
      </c>
      <c r="U49" s="9">
        <f t="shared" si="5"/>
        <v>9.0698666777129233E-3</v>
      </c>
      <c r="V49" s="9">
        <f t="shared" si="6"/>
        <v>9.9262613815820355E-3</v>
      </c>
      <c r="W49" s="9">
        <f t="shared" si="7"/>
        <v>9.1555061480998352E-3</v>
      </c>
      <c r="Y49" s="3">
        <v>42853</v>
      </c>
      <c r="Z49" s="1">
        <f t="shared" si="8"/>
        <v>115.8896804688429</v>
      </c>
      <c r="AA49" s="1">
        <f>+Fondo1!P140</f>
        <v>119.18900094323315</v>
      </c>
      <c r="AB49" s="1">
        <f>+Fondo1!Q140</f>
        <v>107.4756202536893</v>
      </c>
      <c r="AC49" s="1">
        <f>+Fondo1!R140</f>
        <v>104.31171713632466</v>
      </c>
      <c r="AD49" s="1">
        <f>+Fondo1!S140</f>
        <v>105.4300192494555</v>
      </c>
      <c r="AF49" s="32">
        <v>42853</v>
      </c>
      <c r="AG49" s="2">
        <f t="shared" si="9"/>
        <v>134.13830672460585</v>
      </c>
      <c r="AH49" s="2">
        <f>+Fondo2!P210</f>
        <v>114.21808274989445</v>
      </c>
      <c r="AI49" s="2">
        <f>+Fondo2!Q210</f>
        <v>111.83836210489577</v>
      </c>
      <c r="AJ49" s="2">
        <f>+Fondo2!R210</f>
        <v>109.12515550630299</v>
      </c>
      <c r="AK49" s="2">
        <f>+Fondo2!S210</f>
        <v>110.32444747571044</v>
      </c>
      <c r="AN49" s="3">
        <v>42853</v>
      </c>
      <c r="AO49" s="31">
        <f t="shared" si="10"/>
        <v>148.97831399920338</v>
      </c>
      <c r="AP49" s="31">
        <f>+'Fondo 3'!Q79</f>
        <v>105.74567672978428</v>
      </c>
      <c r="AQ49" s="31">
        <f>+'Fondo 3'!R79</f>
        <v>103.99750841619779</v>
      </c>
      <c r="AR49" s="31">
        <f>+'Fondo 3'!S79</f>
        <v>101.0799626457075</v>
      </c>
      <c r="AS49" s="31">
        <f>+'Fondo 3'!T79</f>
        <v>106.488606367554</v>
      </c>
      <c r="AT49" s="33"/>
      <c r="AU49" s="33"/>
    </row>
    <row r="50" spans="1:47" x14ac:dyDescent="0.35">
      <c r="A50" s="17">
        <v>42529</v>
      </c>
      <c r="B50" s="9">
        <v>86.886894226074219</v>
      </c>
      <c r="D50" s="3">
        <v>43889</v>
      </c>
      <c r="E50" s="1">
        <f t="shared" si="0"/>
        <v>99.8743896484375</v>
      </c>
      <c r="F50" s="1">
        <f t="shared" si="4"/>
        <v>116.20211071174987</v>
      </c>
      <c r="G50" s="1">
        <f>+Fondo0!O51</f>
        <v>107.42935859614185</v>
      </c>
      <c r="H50" s="1">
        <f>+Fondo0!P51</f>
        <v>108.05197455562961</v>
      </c>
      <c r="I50" s="1">
        <f>+Fondo0!Q51</f>
        <v>106.08069081909535</v>
      </c>
      <c r="J50" s="1">
        <f>+Fondo0!R51</f>
        <v>109.22163699303353</v>
      </c>
      <c r="N50" s="17">
        <v>41344</v>
      </c>
      <c r="O50" s="9">
        <v>79.410530090332031</v>
      </c>
      <c r="P50" s="9">
        <v>125.28349304199219</v>
      </c>
      <c r="R50" s="3">
        <v>42886</v>
      </c>
      <c r="S50" s="1">
        <f t="shared" si="1"/>
        <v>87.5760498046875</v>
      </c>
      <c r="T50" s="1">
        <f t="shared" si="2"/>
        <v>211.13731384277344</v>
      </c>
      <c r="U50" s="9">
        <f t="shared" si="5"/>
        <v>6.8713185605597804E-3</v>
      </c>
      <c r="V50" s="9">
        <f t="shared" si="6"/>
        <v>1.4112832891593596E-2</v>
      </c>
      <c r="W50" s="9">
        <f t="shared" si="7"/>
        <v>7.5954699936631627E-3</v>
      </c>
      <c r="Y50" s="3">
        <v>42886</v>
      </c>
      <c r="Z50" s="1">
        <f t="shared" si="8"/>
        <v>116.7699170594192</v>
      </c>
      <c r="AA50" s="1">
        <f>+Fondo1!P141</f>
        <v>120.03588320142146</v>
      </c>
      <c r="AB50" s="1">
        <f>+Fondo1!Q141</f>
        <v>108.0020855035735</v>
      </c>
      <c r="AC50" s="1">
        <f>+Fondo1!R141</f>
        <v>104.90190533869806</v>
      </c>
      <c r="AD50" s="1">
        <f>+Fondo1!S141</f>
        <v>105.97299457997374</v>
      </c>
      <c r="AF50" s="32">
        <v>42886</v>
      </c>
      <c r="AG50" s="2">
        <f t="shared" si="9"/>
        <v>135.54569599652811</v>
      </c>
      <c r="AH50" s="2">
        <f>+Fondo2!P211</f>
        <v>115.82260385549272</v>
      </c>
      <c r="AI50" s="2">
        <f>+Fondo2!Q211</f>
        <v>112.84096101159531</v>
      </c>
      <c r="AJ50" s="2">
        <f>+Fondo2!R211</f>
        <v>110.26915045341036</v>
      </c>
      <c r="AK50" s="2">
        <f>+Fondo2!S211</f>
        <v>111.70128064274832</v>
      </c>
      <c r="AN50" s="3">
        <v>42886</v>
      </c>
      <c r="AO50" s="31">
        <f t="shared" si="10"/>
        <v>150.86505432997782</v>
      </c>
      <c r="AP50" s="31">
        <f>+'Fondo 3'!Q80</f>
        <v>107.91851292357148</v>
      </c>
      <c r="AQ50" s="31">
        <f>+'Fondo 3'!R80</f>
        <v>105.31189826985688</v>
      </c>
      <c r="AR50" s="31">
        <f>+'Fondo 3'!S80</f>
        <v>102.44364630068867</v>
      </c>
      <c r="AS50" s="31">
        <f>+'Fondo 3'!T80</f>
        <v>108.43455362401546</v>
      </c>
      <c r="AT50" s="33"/>
      <c r="AU50" s="33"/>
    </row>
    <row r="51" spans="1:47" x14ac:dyDescent="0.35">
      <c r="A51" s="17">
        <v>42530</v>
      </c>
      <c r="B51" s="9">
        <v>86.949356079101563</v>
      </c>
      <c r="D51" s="3">
        <v>43921</v>
      </c>
      <c r="E51" s="1">
        <f t="shared" si="0"/>
        <v>99.348220825195313</v>
      </c>
      <c r="F51" s="1">
        <f t="shared" si="4"/>
        <v>115.58992246142181</v>
      </c>
      <c r="G51" s="1">
        <f>+Fondo0!O52</f>
        <v>108.01789258333392</v>
      </c>
      <c r="H51" s="1">
        <f>+Fondo0!P52</f>
        <v>108.65217433442567</v>
      </c>
      <c r="I51" s="1">
        <f>+Fondo0!Q52</f>
        <v>106.65699239381189</v>
      </c>
      <c r="J51" s="1">
        <f>+Fondo0!R52</f>
        <v>109.84071320517587</v>
      </c>
      <c r="N51" s="17">
        <v>41345</v>
      </c>
      <c r="O51" s="9">
        <v>79.555107116699219</v>
      </c>
      <c r="P51" s="9">
        <v>125.00244140625</v>
      </c>
      <c r="R51" s="3">
        <v>42914</v>
      </c>
      <c r="S51" s="1">
        <f t="shared" si="1"/>
        <v>87.83990478515625</v>
      </c>
      <c r="T51" s="1">
        <f t="shared" si="2"/>
        <v>213.96846008300781</v>
      </c>
      <c r="U51" s="9">
        <f t="shared" si="5"/>
        <v>3.0128668860629482E-3</v>
      </c>
      <c r="V51" s="9">
        <f t="shared" si="6"/>
        <v>1.3409028412394441E-2</v>
      </c>
      <c r="W51" s="9">
        <f t="shared" si="7"/>
        <v>4.0524830386960975E-3</v>
      </c>
      <c r="Y51" s="3">
        <v>42914</v>
      </c>
      <c r="Z51" s="1">
        <f t="shared" si="8"/>
        <v>117.24312516773244</v>
      </c>
      <c r="AA51" s="1">
        <f>+Fondo1!P142</f>
        <v>121.22730567229631</v>
      </c>
      <c r="AB51" s="1">
        <f>+Fondo1!Q142</f>
        <v>109.01946309176815</v>
      </c>
      <c r="AC51" s="1">
        <f>+Fondo1!R142</f>
        <v>105.93859646121275</v>
      </c>
      <c r="AD51" s="1">
        <f>+Fondo1!S142</f>
        <v>107.1921854462411</v>
      </c>
      <c r="AF51" s="32">
        <v>42914</v>
      </c>
      <c r="AG51" s="2">
        <f t="shared" si="9"/>
        <v>136.65865461043387</v>
      </c>
      <c r="AH51" s="2">
        <f>+Fondo2!P212</f>
        <v>116.67325687976282</v>
      </c>
      <c r="AI51" s="2">
        <f>+Fondo2!Q212</f>
        <v>113.88087122264317</v>
      </c>
      <c r="AJ51" s="2">
        <f>+Fondo2!R212</f>
        <v>111.36463575753139</v>
      </c>
      <c r="AK51" s="2">
        <f>+Fondo2!S212</f>
        <v>112.75358785193228</v>
      </c>
      <c r="AN51" s="3">
        <v>42914</v>
      </c>
      <c r="AO51" s="31">
        <f t="shared" si="10"/>
        <v>152.57432463522727</v>
      </c>
      <c r="AP51" s="31">
        <f>+'Fondo 3'!Q81</f>
        <v>108.42813113810386</v>
      </c>
      <c r="AQ51" s="31">
        <f>+'Fondo 3'!R81</f>
        <v>106.05341099639564</v>
      </c>
      <c r="AR51" s="31">
        <f>+'Fondo 3'!S81</f>
        <v>103.40868194534218</v>
      </c>
      <c r="AS51" s="31">
        <f>+'Fondo 3'!T81</f>
        <v>109.28765596293999</v>
      </c>
      <c r="AT51" s="33"/>
      <c r="AU51" s="33"/>
    </row>
    <row r="52" spans="1:47" x14ac:dyDescent="0.35">
      <c r="A52" s="17">
        <v>42531</v>
      </c>
      <c r="B52" s="9">
        <v>87.066459655761719</v>
      </c>
      <c r="D52" s="3">
        <v>43951</v>
      </c>
      <c r="E52" s="1">
        <f t="shared" si="0"/>
        <v>101.05609130859375</v>
      </c>
      <c r="F52" s="1">
        <f t="shared" si="4"/>
        <v>117.57699998641873</v>
      </c>
      <c r="G52" s="1">
        <f>+Fondo0!O53</f>
        <v>110.07940514048347</v>
      </c>
      <c r="H52" s="1">
        <f>+Fondo0!P53</f>
        <v>110.77049017202923</v>
      </c>
      <c r="I52" s="1">
        <f>+Fondo0!Q53</f>
        <v>108.69580376504683</v>
      </c>
      <c r="J52" s="1">
        <f>+Fondo0!R53</f>
        <v>112.00525570250196</v>
      </c>
      <c r="N52" s="17">
        <v>41346</v>
      </c>
      <c r="O52" s="9">
        <v>79.490089416503906</v>
      </c>
      <c r="P52" s="9">
        <v>125.17910003662109</v>
      </c>
      <c r="R52" s="3">
        <v>42947</v>
      </c>
      <c r="S52" s="1">
        <f t="shared" si="1"/>
        <v>87.852523803710938</v>
      </c>
      <c r="T52" s="1">
        <f t="shared" si="2"/>
        <v>216.85075378417969</v>
      </c>
      <c r="U52" s="9">
        <f t="shared" si="5"/>
        <v>1.436592922721136E-4</v>
      </c>
      <c r="V52" s="9">
        <f t="shared" si="6"/>
        <v>1.3470647496615751E-2</v>
      </c>
      <c r="W52" s="9">
        <f t="shared" si="7"/>
        <v>1.4763581127064775E-3</v>
      </c>
      <c r="Y52" s="3">
        <v>42947</v>
      </c>
      <c r="Z52" s="1">
        <f t="shared" si="8"/>
        <v>117.41621800673288</v>
      </c>
      <c r="AA52" s="1">
        <f>+Fondo1!P143</f>
        <v>122.89700483359748</v>
      </c>
      <c r="AB52" s="1">
        <f>+Fondo1!Q143</f>
        <v>110.4449246108201</v>
      </c>
      <c r="AC52" s="1">
        <f>+Fondo1!R143</f>
        <v>107.33072558847537</v>
      </c>
      <c r="AD52" s="1">
        <f>+Fondo1!S143</f>
        <v>108.4495898747973</v>
      </c>
      <c r="AF52" s="32">
        <v>42947</v>
      </c>
      <c r="AG52" s="2">
        <f t="shared" si="9"/>
        <v>137.58891103504544</v>
      </c>
      <c r="AH52" s="2">
        <f>+Fondo2!P213</f>
        <v>118.36018184762825</v>
      </c>
      <c r="AI52" s="2">
        <f>+Fondo2!Q213</f>
        <v>115.49810621918786</v>
      </c>
      <c r="AJ52" s="2">
        <f>+Fondo2!R213</f>
        <v>112.96778839649414</v>
      </c>
      <c r="AK52" s="2">
        <f>+Fondo2!S213</f>
        <v>114.0199513694448</v>
      </c>
      <c r="AN52" s="3">
        <v>42947</v>
      </c>
      <c r="AO52" s="31">
        <f t="shared" si="10"/>
        <v>154.22292833448276</v>
      </c>
      <c r="AP52" s="31">
        <f>+'Fondo 3'!Q82</f>
        <v>110.16409407647286</v>
      </c>
      <c r="AQ52" s="31">
        <f>+'Fondo 3'!R82</f>
        <v>107.83374455895647</v>
      </c>
      <c r="AR52" s="31">
        <f>+'Fondo 3'!S82</f>
        <v>105.106710014613</v>
      </c>
      <c r="AS52" s="31">
        <f>+'Fondo 3'!T82</f>
        <v>110.58780108131366</v>
      </c>
      <c r="AT52" s="33"/>
      <c r="AU52" s="33"/>
    </row>
    <row r="53" spans="1:47" x14ac:dyDescent="0.35">
      <c r="A53" s="17">
        <v>42534</v>
      </c>
      <c r="B53" s="9">
        <v>87.13677978515625</v>
      </c>
      <c r="D53" s="3">
        <v>43980</v>
      </c>
      <c r="E53" s="1">
        <f t="shared" si="0"/>
        <v>101.73574829101563</v>
      </c>
      <c r="F53" s="1">
        <f t="shared" si="4"/>
        <v>118.36776903337265</v>
      </c>
      <c r="G53" s="1">
        <f>+Fondo0!O54</f>
        <v>108.60518811131965</v>
      </c>
      <c r="H53" s="1">
        <f>+Fondo0!P54</f>
        <v>109.35111894659565</v>
      </c>
      <c r="I53" s="1">
        <f>+Fondo0!Q54</f>
        <v>107.27213491992238</v>
      </c>
      <c r="J53" s="1">
        <f>+Fondo0!R54</f>
        <v>110.5623314610895</v>
      </c>
      <c r="N53" s="17">
        <v>41347</v>
      </c>
      <c r="O53" s="9">
        <v>79.576728820800781</v>
      </c>
      <c r="P53" s="9">
        <v>125.84557342529297</v>
      </c>
      <c r="R53" s="3">
        <v>42978</v>
      </c>
      <c r="S53" s="1">
        <f t="shared" si="1"/>
        <v>88.679473876953125</v>
      </c>
      <c r="T53" s="1">
        <f t="shared" si="2"/>
        <v>217.48345947265625</v>
      </c>
      <c r="U53" s="9">
        <f t="shared" si="5"/>
        <v>9.4129347392437612E-3</v>
      </c>
      <c r="V53" s="9">
        <f t="shared" si="6"/>
        <v>2.9177011259378105E-3</v>
      </c>
      <c r="W53" s="9">
        <f t="shared" si="7"/>
        <v>8.7634113779131665E-3</v>
      </c>
      <c r="Y53" s="3">
        <v>42978</v>
      </c>
      <c r="Z53" s="1">
        <f t="shared" si="8"/>
        <v>118.44518462756461</v>
      </c>
      <c r="AA53" s="1">
        <f>+Fondo1!P144</f>
        <v>123.93694786933492</v>
      </c>
      <c r="AB53" s="1">
        <f>+Fondo1!Q144</f>
        <v>111.3950980303445</v>
      </c>
      <c r="AC53" s="1">
        <f>+Fondo1!R144</f>
        <v>108.16107590599096</v>
      </c>
      <c r="AD53" s="1">
        <f>+Fondo1!S144</f>
        <v>109.40566125963934</v>
      </c>
      <c r="AF53" s="32">
        <v>42978</v>
      </c>
      <c r="AG53" s="2">
        <f t="shared" si="9"/>
        <v>138.43719041557543</v>
      </c>
      <c r="AH53" s="2">
        <f>+Fondo2!P214</f>
        <v>119.23937563397094</v>
      </c>
      <c r="AI53" s="2">
        <f>+Fondo2!Q214</f>
        <v>116.28323566010074</v>
      </c>
      <c r="AJ53" s="2">
        <f>+Fondo2!R214</f>
        <v>113.51787559870736</v>
      </c>
      <c r="AK53" s="2">
        <f>+Fondo2!S214</f>
        <v>114.85637913637211</v>
      </c>
      <c r="AN53" s="3">
        <v>42978</v>
      </c>
      <c r="AO53" s="31">
        <f t="shared" si="10"/>
        <v>154.87324753574183</v>
      </c>
      <c r="AP53" s="31">
        <f>+'Fondo 3'!Q83</f>
        <v>110.92616834282663</v>
      </c>
      <c r="AQ53" s="31">
        <f>+'Fondo 3'!R83</f>
        <v>108.36195236849302</v>
      </c>
      <c r="AR53" s="31">
        <f>+'Fondo 3'!S83</f>
        <v>105.47040053235018</v>
      </c>
      <c r="AS53" s="31">
        <f>+'Fondo 3'!T83</f>
        <v>111.3854424868436</v>
      </c>
      <c r="AT53" s="33"/>
      <c r="AU53" s="33"/>
    </row>
    <row r="54" spans="1:47" x14ac:dyDescent="0.35">
      <c r="A54" s="17">
        <v>42535</v>
      </c>
      <c r="B54" s="9">
        <v>87.097679138183594</v>
      </c>
      <c r="D54" s="3">
        <v>44012</v>
      </c>
      <c r="E54" s="1">
        <f t="shared" si="0"/>
        <v>102.40628051757813</v>
      </c>
      <c r="F54" s="1">
        <f t="shared" si="4"/>
        <v>119.14792158600487</v>
      </c>
      <c r="G54" s="1">
        <f>+Fondo0!O55</f>
        <v>105.4732494974066</v>
      </c>
      <c r="H54" s="1">
        <f>+Fondo0!P55</f>
        <v>106.24075216945836</v>
      </c>
      <c r="I54" s="1">
        <f>+Fondo0!Q55</f>
        <v>104.19055407510876</v>
      </c>
      <c r="J54" s="1">
        <f>+Fondo0!R55</f>
        <v>107.44063133955514</v>
      </c>
      <c r="N54" s="17">
        <v>41348</v>
      </c>
      <c r="O54" s="9">
        <v>79.64910888671875</v>
      </c>
      <c r="P54" s="9">
        <v>125.67935943603516</v>
      </c>
      <c r="R54" s="3">
        <v>43007</v>
      </c>
      <c r="S54" s="1">
        <f t="shared" si="1"/>
        <v>88.172599792480469</v>
      </c>
      <c r="T54" s="1">
        <f t="shared" si="2"/>
        <v>221.86561584472656</v>
      </c>
      <c r="U54" s="9">
        <f t="shared" si="5"/>
        <v>-5.7157994100863752E-3</v>
      </c>
      <c r="V54" s="9">
        <f t="shared" si="6"/>
        <v>2.0149377716797146E-2</v>
      </c>
      <c r="W54" s="9">
        <f t="shared" si="7"/>
        <v>-3.1292816973980233E-3</v>
      </c>
      <c r="Y54" s="3">
        <v>43007</v>
      </c>
      <c r="Z54" s="1">
        <f t="shared" si="8"/>
        <v>118.07453627916465</v>
      </c>
      <c r="AA54" s="1">
        <f>+Fondo1!P145</f>
        <v>124.82694735041686</v>
      </c>
      <c r="AB54" s="1">
        <f>+Fondo1!Q145</f>
        <v>112.03997067993222</v>
      </c>
      <c r="AC54" s="1">
        <f>+Fondo1!R145</f>
        <v>108.62283292865233</v>
      </c>
      <c r="AD54" s="1">
        <f>+Fondo1!S145</f>
        <v>109.9187951547968</v>
      </c>
      <c r="AF54" s="32">
        <v>43007</v>
      </c>
      <c r="AG54" s="2">
        <f t="shared" si="9"/>
        <v>139.43626242978755</v>
      </c>
      <c r="AH54" s="2">
        <f>+Fondo2!P215</f>
        <v>121.1549186865853</v>
      </c>
      <c r="AI54" s="2">
        <f>+Fondo2!Q215</f>
        <v>118.3367057675205</v>
      </c>
      <c r="AJ54" s="2">
        <f>+Fondo2!R215</f>
        <v>115.38904147355073</v>
      </c>
      <c r="AK54" s="2">
        <f>+Fondo2!S215</f>
        <v>116.50099016583864</v>
      </c>
      <c r="AN54" s="3">
        <v>43007</v>
      </c>
      <c r="AO54" s="31">
        <f t="shared" si="10"/>
        <v>157.19268230262097</v>
      </c>
      <c r="AP54" s="31">
        <f>+'Fondo 3'!Q84</f>
        <v>114.41931100710772</v>
      </c>
      <c r="AQ54" s="31">
        <f>+'Fondo 3'!R84</f>
        <v>112.46926195349148</v>
      </c>
      <c r="AR54" s="31">
        <f>+'Fondo 3'!S84</f>
        <v>109.3164048334758</v>
      </c>
      <c r="AS54" s="31">
        <f>+'Fondo 3'!T84</f>
        <v>115.05239041303798</v>
      </c>
      <c r="AT54" s="33"/>
      <c r="AU54" s="33"/>
    </row>
    <row r="55" spans="1:47" x14ac:dyDescent="0.35">
      <c r="A55" s="17">
        <v>42536</v>
      </c>
      <c r="B55" s="9">
        <v>87.285049438476563</v>
      </c>
      <c r="D55" s="3">
        <v>44043</v>
      </c>
      <c r="E55" s="1">
        <f t="shared" si="0"/>
        <v>103.77155303955078</v>
      </c>
      <c r="F55" s="1">
        <f t="shared" si="4"/>
        <v>120.73639235722483</v>
      </c>
      <c r="G55" s="1">
        <f>+Fondo0!O56</f>
        <v>106.00500882796374</v>
      </c>
      <c r="H55" s="1">
        <f>+Fondo0!P56</f>
        <v>106.76334455438977</v>
      </c>
      <c r="I55" s="1">
        <f>+Fondo0!Q56</f>
        <v>104.60669957230441</v>
      </c>
      <c r="J55" s="1">
        <f>+Fondo0!R56</f>
        <v>108.00595599735378</v>
      </c>
      <c r="N55" s="17">
        <v>41351</v>
      </c>
      <c r="O55" s="9">
        <v>79.721290588378906</v>
      </c>
      <c r="P55" s="9">
        <v>124.98580932617188</v>
      </c>
      <c r="R55" s="3">
        <v>43039</v>
      </c>
      <c r="S55" s="1">
        <f t="shared" si="1"/>
        <v>88.258895874023438</v>
      </c>
      <c r="T55" s="1">
        <f t="shared" si="2"/>
        <v>227.09364318847656</v>
      </c>
      <c r="U55" s="9">
        <f t="shared" si="5"/>
        <v>9.7871767131829657E-4</v>
      </c>
      <c r="V55" s="9">
        <f t="shared" si="6"/>
        <v>2.356393677246893E-2</v>
      </c>
      <c r="W55" s="9">
        <f t="shared" si="7"/>
        <v>3.2372395814333601E-3</v>
      </c>
      <c r="Y55" s="3">
        <v>43039</v>
      </c>
      <c r="Z55" s="1">
        <f t="shared" si="8"/>
        <v>118.45677184156693</v>
      </c>
      <c r="AA55" s="1">
        <f>+Fondo1!P146</f>
        <v>126.17385603706441</v>
      </c>
      <c r="AB55" s="1">
        <f>+Fondo1!Q146</f>
        <v>112.81368413701813</v>
      </c>
      <c r="AC55" s="1">
        <f>+Fondo1!R146</f>
        <v>109.15693777646224</v>
      </c>
      <c r="AD55" s="1">
        <f>+Fondo1!S146</f>
        <v>110.58301448482723</v>
      </c>
      <c r="AF55" s="32">
        <v>43039</v>
      </c>
      <c r="AG55" s="2">
        <f t="shared" si="9"/>
        <v>141.14733043266131</v>
      </c>
      <c r="AH55" s="2">
        <f>+Fondo2!P216</f>
        <v>123.78701531792966</v>
      </c>
      <c r="AI55" s="2">
        <f>+Fondo2!Q216</f>
        <v>120.93726153689259</v>
      </c>
      <c r="AJ55" s="2">
        <f>+Fondo2!R216</f>
        <v>117.42205802530029</v>
      </c>
      <c r="AK55" s="2">
        <f>+Fondo2!S216</f>
        <v>118.46412824887616</v>
      </c>
      <c r="AN55" s="3">
        <v>43039</v>
      </c>
      <c r="AO55" s="31">
        <f t="shared" si="10"/>
        <v>160.18671449531425</v>
      </c>
      <c r="AP55" s="31">
        <f>+'Fondo 3'!Q85</f>
        <v>119.17931421963824</v>
      </c>
      <c r="AQ55" s="31">
        <f>+'Fondo 3'!R85</f>
        <v>117.60397982064475</v>
      </c>
      <c r="AR55" s="31">
        <f>+'Fondo 3'!S85</f>
        <v>113.49184408954184</v>
      </c>
      <c r="AS55" s="31">
        <f>+'Fondo 3'!T85</f>
        <v>119.373686980429</v>
      </c>
      <c r="AT55" s="33"/>
      <c r="AU55" s="33"/>
    </row>
    <row r="56" spans="1:47" x14ac:dyDescent="0.35">
      <c r="A56" s="17">
        <v>42537</v>
      </c>
      <c r="B56" s="9">
        <v>87.339691162109375</v>
      </c>
      <c r="D56" s="3">
        <v>44074</v>
      </c>
      <c r="E56" s="1">
        <f t="shared" si="0"/>
        <v>102.91689300537109</v>
      </c>
      <c r="F56" s="1">
        <f t="shared" si="4"/>
        <v>119.74201031131453</v>
      </c>
      <c r="G56" s="1">
        <f>+Fondo0!O57</f>
        <v>105.62026229120083</v>
      </c>
      <c r="H56" s="1">
        <f>+Fondo0!P57</f>
        <v>106.37752152695535</v>
      </c>
      <c r="I56" s="1">
        <f>+Fondo0!Q57</f>
        <v>104.14135155516344</v>
      </c>
      <c r="J56" s="1">
        <f>+Fondo0!R57</f>
        <v>107.6283948958923</v>
      </c>
      <c r="N56" s="17">
        <v>41352</v>
      </c>
      <c r="O56" s="9">
        <v>79.837013244628906</v>
      </c>
      <c r="P56" s="9">
        <v>124.69551086425781</v>
      </c>
      <c r="R56" s="3">
        <v>43069</v>
      </c>
      <c r="S56" s="1">
        <f t="shared" si="1"/>
        <v>88.127998352050781</v>
      </c>
      <c r="T56" s="1">
        <f t="shared" si="2"/>
        <v>234.03500366210938</v>
      </c>
      <c r="U56" s="9">
        <f t="shared" si="5"/>
        <v>-1.4831085374045205E-3</v>
      </c>
      <c r="V56" s="9">
        <f t="shared" si="6"/>
        <v>3.0566071230236247E-2</v>
      </c>
      <c r="W56" s="9">
        <f t="shared" si="7"/>
        <v>1.7218094393595565E-3</v>
      </c>
      <c r="Y56" s="3">
        <v>43069</v>
      </c>
      <c r="Z56" s="1">
        <f t="shared" si="8"/>
        <v>118.66073182947981</v>
      </c>
      <c r="AA56" s="1">
        <f>+Fondo1!P147</f>
        <v>127.5579943255098</v>
      </c>
      <c r="AB56" s="1">
        <f>+Fondo1!Q147</f>
        <v>113.95619714226888</v>
      </c>
      <c r="AC56" s="1">
        <f>+Fondo1!R147</f>
        <v>110.19987149940152</v>
      </c>
      <c r="AD56" s="1">
        <f>+Fondo1!S147</f>
        <v>111.58010139548867</v>
      </c>
      <c r="AF56" s="32">
        <v>43069</v>
      </c>
      <c r="AG56" s="2">
        <f t="shared" si="9"/>
        <v>143.19982170524426</v>
      </c>
      <c r="AH56" s="2">
        <f>+Fondo2!P217</f>
        <v>124.95615953580653</v>
      </c>
      <c r="AI56" s="2">
        <f>+Fondo2!Q217</f>
        <v>121.72585406162266</v>
      </c>
      <c r="AJ56" s="2">
        <f>+Fondo2!R217</f>
        <v>118.2772306903822</v>
      </c>
      <c r="AK56" s="2">
        <f>+Fondo2!S217</f>
        <v>119.24045107624715</v>
      </c>
      <c r="AN56" s="3">
        <v>43069</v>
      </c>
      <c r="AO56" s="31">
        <f t="shared" si="10"/>
        <v>164.05622245886593</v>
      </c>
      <c r="AP56" s="31">
        <f>+'Fondo 3'!Q86</f>
        <v>119.48825046442032</v>
      </c>
      <c r="AQ56" s="31">
        <f>+'Fondo 3'!R86</f>
        <v>117.35191605593731</v>
      </c>
      <c r="AR56" s="31">
        <f>+'Fondo 3'!S86</f>
        <v>112.98540903154496</v>
      </c>
      <c r="AS56" s="31">
        <f>+'Fondo 3'!T86</f>
        <v>119.0323625678427</v>
      </c>
      <c r="AT56" s="33"/>
      <c r="AU56" s="33"/>
    </row>
    <row r="57" spans="1:47" x14ac:dyDescent="0.35">
      <c r="A57" s="17">
        <v>42538</v>
      </c>
      <c r="B57" s="9">
        <v>87.277297973632813</v>
      </c>
      <c r="D57" s="3">
        <v>44104</v>
      </c>
      <c r="E57" s="1">
        <f t="shared" si="0"/>
        <v>102.81674957275391</v>
      </c>
      <c r="F57" s="1">
        <f t="shared" si="4"/>
        <v>119.62549517380032</v>
      </c>
      <c r="G57" s="1">
        <f>+Fondo0!O58</f>
        <v>104.35019355140655</v>
      </c>
      <c r="H57" s="1">
        <f>+Fondo0!P58</f>
        <v>104.99193271201469</v>
      </c>
      <c r="I57" s="1">
        <f>+Fondo0!Q58</f>
        <v>102.71288543380642</v>
      </c>
      <c r="J57" s="1">
        <f>+Fondo0!R58</f>
        <v>106.23054062958806</v>
      </c>
      <c r="N57" s="17">
        <v>41353</v>
      </c>
      <c r="O57" s="9">
        <v>79.750251770019531</v>
      </c>
      <c r="P57" s="9">
        <v>125.56649017333984</v>
      </c>
      <c r="R57" s="3">
        <v>43098</v>
      </c>
      <c r="S57" s="1">
        <f t="shared" si="1"/>
        <v>88.546730041503906</v>
      </c>
      <c r="T57" s="1">
        <f t="shared" si="2"/>
        <v>236.87338256835938</v>
      </c>
      <c r="U57" s="9">
        <f t="shared" si="5"/>
        <v>4.7514036093319056E-3</v>
      </c>
      <c r="V57" s="9">
        <f t="shared" si="6"/>
        <v>1.2128010177263615E-2</v>
      </c>
      <c r="W57" s="9">
        <f t="shared" si="7"/>
        <v>5.4890642661250769E-3</v>
      </c>
      <c r="Y57" s="3">
        <v>43098</v>
      </c>
      <c r="Z57" s="1">
        <f t="shared" si="8"/>
        <v>119.31206821235727</v>
      </c>
      <c r="AA57" s="1">
        <f>+Fondo1!P148</f>
        <v>128.17293541609894</v>
      </c>
      <c r="AB57" s="1">
        <f>+Fondo1!Q148</f>
        <v>114.06492450113522</v>
      </c>
      <c r="AC57" s="1">
        <f>+Fondo1!R148</f>
        <v>110.46123534183825</v>
      </c>
      <c r="AD57" s="1">
        <f>+Fondo1!S148</f>
        <v>112.02602788419516</v>
      </c>
      <c r="AF57" s="32">
        <v>43098</v>
      </c>
      <c r="AG57" s="2">
        <f t="shared" si="9"/>
        <v>144.40838622760901</v>
      </c>
      <c r="AH57" s="2">
        <f>+Fondo2!P218</f>
        <v>125.30739951614866</v>
      </c>
      <c r="AI57" s="2">
        <f>+Fondo2!Q218</f>
        <v>122.26714547828578</v>
      </c>
      <c r="AJ57" s="2">
        <f>+Fondo2!R218</f>
        <v>118.9614273894037</v>
      </c>
      <c r="AK57" s="2">
        <f>+Fondo2!S218</f>
        <v>119.88041892705256</v>
      </c>
      <c r="AN57" s="3">
        <v>43098</v>
      </c>
      <c r="AO57" s="31">
        <f t="shared" si="10"/>
        <v>165.80386235287045</v>
      </c>
      <c r="AP57" s="31">
        <f>+'Fondo 3'!Q87</f>
        <v>119.352975503498</v>
      </c>
      <c r="AQ57" s="31">
        <f>+'Fondo 3'!R87</f>
        <v>117.23830620429845</v>
      </c>
      <c r="AR57" s="31">
        <f>+'Fondo 3'!S87</f>
        <v>113.04748697630214</v>
      </c>
      <c r="AS57" s="31">
        <f>+'Fondo 3'!T87</f>
        <v>119.11363945808765</v>
      </c>
      <c r="AT57" s="33"/>
      <c r="AU57" s="33"/>
    </row>
    <row r="58" spans="1:47" x14ac:dyDescent="0.35">
      <c r="A58" s="17">
        <v>42541</v>
      </c>
      <c r="B58" s="9">
        <v>87.035263061523438</v>
      </c>
      <c r="D58" s="3">
        <v>44134</v>
      </c>
      <c r="E58" s="1">
        <f t="shared" si="0"/>
        <v>102.24271392822266</v>
      </c>
      <c r="F58" s="1">
        <f t="shared" si="4"/>
        <v>118.95761471162065</v>
      </c>
      <c r="G58" s="1">
        <f>+Fondo0!O59</f>
        <v>104.06024324145064</v>
      </c>
      <c r="H58" s="1">
        <f>+Fondo0!P59</f>
        <v>104.67551157875036</v>
      </c>
      <c r="I58" s="1">
        <f>+Fondo0!Q59</f>
        <v>102.43222448687382</v>
      </c>
      <c r="J58" s="1">
        <f>+Fondo0!R59</f>
        <v>105.87861821086777</v>
      </c>
      <c r="N58" s="17">
        <v>41354</v>
      </c>
      <c r="O58" s="9">
        <v>79.764694213867188</v>
      </c>
      <c r="P58" s="9">
        <v>124.49385070800781</v>
      </c>
      <c r="R58" s="3">
        <v>43131</v>
      </c>
      <c r="S58" s="1">
        <f t="shared" si="1"/>
        <v>87.550559997558594</v>
      </c>
      <c r="T58" s="1">
        <f t="shared" si="2"/>
        <v>250.22341918945313</v>
      </c>
      <c r="U58" s="9">
        <f t="shared" si="5"/>
        <v>-1.1250218313859639E-2</v>
      </c>
      <c r="V58" s="9">
        <f t="shared" si="6"/>
        <v>5.6359378484583722E-2</v>
      </c>
      <c r="W58" s="9">
        <f t="shared" si="7"/>
        <v>-4.4892586340153024E-3</v>
      </c>
      <c r="Y58" s="3">
        <v>43131</v>
      </c>
      <c r="Z58" s="1">
        <f t="shared" si="8"/>
        <v>118.77644547999273</v>
      </c>
      <c r="AA58" s="1">
        <f>+Fondo1!P149</f>
        <v>132.69569456194824</v>
      </c>
      <c r="AB58" s="1">
        <f>+Fondo1!Q149</f>
        <v>117.63526115616294</v>
      </c>
      <c r="AC58" s="1">
        <f>+Fondo1!R149</f>
        <v>114.1649711649151</v>
      </c>
      <c r="AD58" s="1">
        <f>+Fondo1!S149</f>
        <v>115.72045814971611</v>
      </c>
      <c r="AF58" s="32">
        <v>43131</v>
      </c>
      <c r="AG58" s="2">
        <f t="shared" si="9"/>
        <v>147.66545673977751</v>
      </c>
      <c r="AH58" s="2">
        <f>+Fondo2!P219</f>
        <v>130.80150140503156</v>
      </c>
      <c r="AI58" s="2">
        <f>+Fondo2!Q219</f>
        <v>126.93666149113319</v>
      </c>
      <c r="AJ58" s="2">
        <f>+Fondo2!R219</f>
        <v>123.80976294789753</v>
      </c>
      <c r="AK58" s="2">
        <f>+Fondo2!S219</f>
        <v>125.04615288931356</v>
      </c>
      <c r="AN58" s="3">
        <v>43131</v>
      </c>
      <c r="AO58" s="31">
        <f t="shared" si="10"/>
        <v>172.90647852916126</v>
      </c>
      <c r="AP58" s="31">
        <f>+'Fondo 3'!Q88</f>
        <v>125.05107927917911</v>
      </c>
      <c r="AQ58" s="31">
        <f>+'Fondo 3'!R88</f>
        <v>121.8513530983857</v>
      </c>
      <c r="AR58" s="31">
        <f>+'Fondo 3'!S88</f>
        <v>117.7358513454796</v>
      </c>
      <c r="AS58" s="31">
        <f>+'Fondo 3'!T88</f>
        <v>124.64404399695361</v>
      </c>
      <c r="AT58" s="33"/>
      <c r="AU58" s="33"/>
    </row>
    <row r="59" spans="1:47" x14ac:dyDescent="0.35">
      <c r="A59" s="17">
        <v>42542</v>
      </c>
      <c r="B59" s="9">
        <v>86.972755432128906</v>
      </c>
      <c r="D59" s="3">
        <v>44165</v>
      </c>
      <c r="E59" s="1">
        <f t="shared" si="0"/>
        <v>103.47651672363281</v>
      </c>
      <c r="F59" s="1">
        <f t="shared" si="4"/>
        <v>120.39312274859978</v>
      </c>
      <c r="G59" s="1">
        <f>+Fondo0!O60</f>
        <v>104.35843429589117</v>
      </c>
      <c r="H59" s="1">
        <f>+Fondo0!P60</f>
        <v>104.8904744008474</v>
      </c>
      <c r="I59" s="1">
        <f>+Fondo0!Q60</f>
        <v>102.61910471459097</v>
      </c>
      <c r="J59" s="1">
        <f>+Fondo0!R60</f>
        <v>106.12950433007538</v>
      </c>
      <c r="N59" s="17">
        <v>41355</v>
      </c>
      <c r="O59" s="9">
        <v>79.793617248535156</v>
      </c>
      <c r="P59" s="9">
        <v>125.49388885498047</v>
      </c>
      <c r="R59" s="3">
        <v>43159</v>
      </c>
      <c r="S59" s="1">
        <f t="shared" si="1"/>
        <v>86.667404174804688</v>
      </c>
      <c r="T59" s="1">
        <f t="shared" si="2"/>
        <v>241.1251220703125</v>
      </c>
      <c r="U59" s="9">
        <f t="shared" si="5"/>
        <v>-1.0087380626446429E-2</v>
      </c>
      <c r="V59" s="9">
        <f t="shared" si="6"/>
        <v>-3.6360693769642682E-2</v>
      </c>
      <c r="W59" s="9">
        <f t="shared" si="7"/>
        <v>-1.2714711940766055E-2</v>
      </c>
      <c r="Y59" s="3">
        <v>43159</v>
      </c>
      <c r="Z59" s="1">
        <f t="shared" si="8"/>
        <v>117.26623719036652</v>
      </c>
      <c r="AA59" s="1">
        <f>+Fondo1!P150</f>
        <v>130.73980092182634</v>
      </c>
      <c r="AB59" s="1">
        <f>+Fondo1!Q150</f>
        <v>115.80490904476699</v>
      </c>
      <c r="AC59" s="1">
        <f>+Fondo1!R150</f>
        <v>112.22583487690046</v>
      </c>
      <c r="AD59" s="1">
        <f>+Fondo1!S150</f>
        <v>113.96262258190937</v>
      </c>
      <c r="AF59" s="32">
        <v>43159</v>
      </c>
      <c r="AG59" s="2">
        <f t="shared" si="9"/>
        <v>144.23606867958668</v>
      </c>
      <c r="AH59" s="2">
        <f>+Fondo2!P220</f>
        <v>127.78882714131107</v>
      </c>
      <c r="AI59" s="2">
        <f>+Fondo2!Q220</f>
        <v>123.49449747152066</v>
      </c>
      <c r="AJ59" s="2">
        <f>+Fondo2!R220</f>
        <v>120.76528719968016</v>
      </c>
      <c r="AK59" s="2">
        <f>+Fondo2!S220</f>
        <v>121.79296241476565</v>
      </c>
      <c r="AN59" s="3">
        <v>43159</v>
      </c>
      <c r="AO59" s="31">
        <f t="shared" si="10"/>
        <v>167.52804422355194</v>
      </c>
      <c r="AP59" s="31">
        <f>+'Fondo 3'!Q89</f>
        <v>121.06170071035318</v>
      </c>
      <c r="AQ59" s="31">
        <f>+'Fondo 3'!R89</f>
        <v>117.42307357601774</v>
      </c>
      <c r="AR59" s="31">
        <f>+'Fondo 3'!S89</f>
        <v>113.6378995945589</v>
      </c>
      <c r="AS59" s="31">
        <f>+'Fondo 3'!T89</f>
        <v>120.05770701468057</v>
      </c>
      <c r="AT59" s="33"/>
      <c r="AU59" s="33"/>
    </row>
    <row r="60" spans="1:47" x14ac:dyDescent="0.35">
      <c r="A60" s="17">
        <v>42543</v>
      </c>
      <c r="B60" s="9">
        <v>87.027420043945313</v>
      </c>
      <c r="D60" s="3">
        <v>44196</v>
      </c>
      <c r="E60" s="1">
        <f t="shared" si="0"/>
        <v>103.56524658203125</v>
      </c>
      <c r="F60" s="1">
        <f t="shared" si="4"/>
        <v>120.49635839154436</v>
      </c>
      <c r="G60" s="1">
        <f>+Fondo0!O61</f>
        <v>104.07361122597297</v>
      </c>
      <c r="H60" s="1">
        <f>+Fondo0!P61</f>
        <v>104.53251999508336</v>
      </c>
      <c r="I60" s="1">
        <f>+Fondo0!Q61</f>
        <v>102.17688591968539</v>
      </c>
      <c r="J60" s="1">
        <f>+Fondo0!R61</f>
        <v>105.80549164428405</v>
      </c>
      <c r="N60" s="17">
        <v>41358</v>
      </c>
      <c r="O60" s="9">
        <v>79.764694213867188</v>
      </c>
      <c r="P60" s="9">
        <v>124.96968078613281</v>
      </c>
      <c r="R60" s="3">
        <v>43187</v>
      </c>
      <c r="S60" s="1">
        <f t="shared" si="1"/>
        <v>86.996841430664063</v>
      </c>
      <c r="T60" s="1">
        <f t="shared" si="2"/>
        <v>231.55702209472656</v>
      </c>
      <c r="U60" s="9">
        <f t="shared" si="5"/>
        <v>3.8011667592456888E-3</v>
      </c>
      <c r="V60" s="9">
        <f t="shared" si="6"/>
        <v>-3.9681058088986143E-2</v>
      </c>
      <c r="W60" s="9">
        <f t="shared" si="7"/>
        <v>-5.470557255774942E-4</v>
      </c>
      <c r="Y60" s="3">
        <v>43187</v>
      </c>
      <c r="Z60" s="1">
        <f t="shared" si="8"/>
        <v>117.20208602389461</v>
      </c>
      <c r="AA60" s="1">
        <f>+Fondo1!P151</f>
        <v>131.71968081350926</v>
      </c>
      <c r="AB60" s="1">
        <f>+Fondo1!Q151</f>
        <v>116.68920142851402</v>
      </c>
      <c r="AC60" s="1">
        <f>+Fondo1!R151</f>
        <v>113.19542053821364</v>
      </c>
      <c r="AD60" s="1">
        <f>+Fondo1!S151</f>
        <v>114.76007729013071</v>
      </c>
      <c r="AF60" s="32">
        <v>43187</v>
      </c>
      <c r="AG60" s="2">
        <f t="shared" si="9"/>
        <v>141.64848144456042</v>
      </c>
      <c r="AH60" s="2">
        <f>+Fondo2!P221</f>
        <v>127.12780868904346</v>
      </c>
      <c r="AI60" s="2">
        <f>+Fondo2!Q221</f>
        <v>123.00031412448392</v>
      </c>
      <c r="AJ60" s="2">
        <f>+Fondo2!R221</f>
        <v>120.16152979012556</v>
      </c>
      <c r="AK60" s="2">
        <f>+Fondo2!S221</f>
        <v>121.33693188469681</v>
      </c>
      <c r="AN60" s="3">
        <v>43187</v>
      </c>
      <c r="AO60" s="31">
        <f t="shared" si="10"/>
        <v>162.33725258664555</v>
      </c>
      <c r="AP60" s="31">
        <f>+'Fondo 3'!Q90</f>
        <v>119.52615851490214</v>
      </c>
      <c r="AQ60" s="31">
        <f>+'Fondo 3'!R90</f>
        <v>116.30389344468497</v>
      </c>
      <c r="AR60" s="31">
        <f>+'Fondo 3'!S90</f>
        <v>112.36805454465731</v>
      </c>
      <c r="AS60" s="31">
        <f>+'Fondo 3'!T90</f>
        <v>119.20295877472067</v>
      </c>
      <c r="AT60" s="33"/>
      <c r="AU60" s="33"/>
    </row>
    <row r="61" spans="1:47" x14ac:dyDescent="0.35">
      <c r="A61" s="17">
        <v>42544</v>
      </c>
      <c r="B61" s="9">
        <v>86.87908935546875</v>
      </c>
      <c r="D61" s="3">
        <v>44225</v>
      </c>
      <c r="E61" s="1">
        <f t="shared" si="0"/>
        <v>102.79413604736328</v>
      </c>
      <c r="F61" s="1">
        <f t="shared" si="4"/>
        <v>119.59918473135082</v>
      </c>
      <c r="G61" s="1">
        <f>+Fondo0!O62</f>
        <v>103.57462274312785</v>
      </c>
      <c r="H61" s="1">
        <f>+Fondo0!P62</f>
        <v>104.04929486914027</v>
      </c>
      <c r="I61" s="1">
        <f>+Fondo0!Q62</f>
        <v>101.60302078429876</v>
      </c>
      <c r="J61" s="1">
        <f>+Fondo0!R62</f>
        <v>105.33305468973323</v>
      </c>
      <c r="N61" s="17">
        <v>41359</v>
      </c>
      <c r="O61" s="9">
        <v>79.858665466308594</v>
      </c>
      <c r="P61" s="9">
        <v>125.96969604492188</v>
      </c>
      <c r="R61" s="3">
        <v>43220</v>
      </c>
      <c r="S61" s="1">
        <f t="shared" si="1"/>
        <v>86.427986145019531</v>
      </c>
      <c r="T61" s="1">
        <f t="shared" si="2"/>
        <v>235.72776794433594</v>
      </c>
      <c r="U61" s="9">
        <f t="shared" si="5"/>
        <v>-6.5388038955173089E-3</v>
      </c>
      <c r="V61" s="9">
        <f t="shared" si="6"/>
        <v>1.8011744199677882E-2</v>
      </c>
      <c r="W61" s="9">
        <f t="shared" si="7"/>
        <v>-4.0837490859977899E-3</v>
      </c>
      <c r="Y61" s="3">
        <v>43220</v>
      </c>
      <c r="Z61" s="1">
        <f t="shared" si="8"/>
        <v>116.7234621122175</v>
      </c>
      <c r="AA61" s="1">
        <f>+Fondo1!P152</f>
        <v>129.6411892295485</v>
      </c>
      <c r="AB61" s="1">
        <f>+Fondo1!Q152</f>
        <v>114.8370045022417</v>
      </c>
      <c r="AC61" s="1">
        <f>+Fondo1!R152</f>
        <v>111.51172380371389</v>
      </c>
      <c r="AD61" s="1">
        <f>+Fondo1!S152</f>
        <v>113.02727229551083</v>
      </c>
      <c r="AF61" s="32">
        <v>43220</v>
      </c>
      <c r="AG61" s="2">
        <f t="shared" si="9"/>
        <v>142.46104373045463</v>
      </c>
      <c r="AH61" s="2">
        <f>+Fondo2!P222</f>
        <v>126.30888874729523</v>
      </c>
      <c r="AI61" s="2">
        <f>+Fondo2!Q222</f>
        <v>122.93385619350289</v>
      </c>
      <c r="AJ61" s="2">
        <f>+Fondo2!R222</f>
        <v>119.94159318527036</v>
      </c>
      <c r="AK61" s="2">
        <f>+Fondo2!S222</f>
        <v>121.29102323713371</v>
      </c>
      <c r="AN61" s="3">
        <v>43220</v>
      </c>
      <c r="AO61" s="31">
        <f t="shared" si="10"/>
        <v>164.46413594886067</v>
      </c>
      <c r="AP61" s="31">
        <f>+'Fondo 3'!Q91</f>
        <v>120.70806806388252</v>
      </c>
      <c r="AQ61" s="31">
        <f>+'Fondo 3'!R91</f>
        <v>118.59368905772335</v>
      </c>
      <c r="AR61" s="31">
        <f>+'Fondo 3'!S91</f>
        <v>114.39201222284024</v>
      </c>
      <c r="AS61" s="31">
        <f>+'Fondo 3'!T91</f>
        <v>121.6247828406195</v>
      </c>
      <c r="AT61" s="33"/>
      <c r="AU61" s="33"/>
    </row>
    <row r="62" spans="1:47" x14ac:dyDescent="0.35">
      <c r="A62" s="17">
        <v>42545</v>
      </c>
      <c r="B62" s="9">
        <v>87.347549438476563</v>
      </c>
      <c r="D62" s="3">
        <v>44253</v>
      </c>
      <c r="E62" s="1">
        <f t="shared" si="0"/>
        <v>101.23358917236328</v>
      </c>
      <c r="F62" s="1">
        <f t="shared" si="4"/>
        <v>117.78351565564536</v>
      </c>
      <c r="G62" s="1">
        <f>+Fondo0!O63</f>
        <v>103.45018429572725</v>
      </c>
      <c r="H62" s="1">
        <f>+Fondo0!P63</f>
        <v>103.80447704337496</v>
      </c>
      <c r="I62" s="1">
        <f>+Fondo0!Q63</f>
        <v>101.35714857066046</v>
      </c>
      <c r="J62" s="1">
        <f>+Fondo0!R63</f>
        <v>105.12290479928087</v>
      </c>
      <c r="N62" s="17">
        <v>41360</v>
      </c>
      <c r="O62" s="9">
        <v>80.024856567382813</v>
      </c>
      <c r="P62" s="9">
        <v>125.96969604492188</v>
      </c>
      <c r="R62" s="3">
        <v>43251</v>
      </c>
      <c r="S62" s="1">
        <f t="shared" si="1"/>
        <v>87.000068664550781</v>
      </c>
      <c r="T62" s="1">
        <f t="shared" si="2"/>
        <v>241.45806884765625</v>
      </c>
      <c r="U62" s="9">
        <f t="shared" si="5"/>
        <v>6.6191814138922833E-3</v>
      </c>
      <c r="V62" s="9">
        <f t="shared" si="6"/>
        <v>2.4308977059815273E-2</v>
      </c>
      <c r="W62" s="9">
        <f t="shared" si="7"/>
        <v>8.388160978484582E-3</v>
      </c>
      <c r="Y62" s="3">
        <v>43251</v>
      </c>
      <c r="Z62" s="1">
        <f t="shared" si="8"/>
        <v>117.70255730238084</v>
      </c>
      <c r="AA62" s="1">
        <f>+Fondo1!P153</f>
        <v>126.80778060707227</v>
      </c>
      <c r="AB62" s="1">
        <f>+Fondo1!Q153</f>
        <v>111.70973651552868</v>
      </c>
      <c r="AC62" s="1">
        <f>+Fondo1!R153</f>
        <v>108.58799560848239</v>
      </c>
      <c r="AD62" s="1">
        <f>+Fondo1!S153</f>
        <v>110.49067397204662</v>
      </c>
      <c r="AF62" s="32">
        <v>43251</v>
      </c>
      <c r="AG62" s="2">
        <f t="shared" si="9"/>
        <v>144.66407259886725</v>
      </c>
      <c r="AH62" s="2">
        <f>+Fondo2!P223</f>
        <v>124.0108678067828</v>
      </c>
      <c r="AI62" s="2">
        <f>+Fondo2!Q223</f>
        <v>120.56379502381982</v>
      </c>
      <c r="AJ62" s="2">
        <f>+Fondo2!R223</f>
        <v>117.09494517234567</v>
      </c>
      <c r="AK62" s="2">
        <f>+Fondo2!S223</f>
        <v>119.26868338286579</v>
      </c>
      <c r="AN62" s="3">
        <v>43251</v>
      </c>
      <c r="AO62" s="31">
        <f t="shared" si="10"/>
        <v>167.88022346560012</v>
      </c>
      <c r="AP62" s="31">
        <f>+'Fondo 3'!Q92</f>
        <v>118.82910946734019</v>
      </c>
      <c r="AQ62" s="31">
        <f>+'Fondo 3'!R92</f>
        <v>116.6727280232444</v>
      </c>
      <c r="AR62" s="31">
        <f>+'Fondo 3'!S92</f>
        <v>111.81943046262265</v>
      </c>
      <c r="AS62" s="31">
        <f>+'Fondo 3'!T92</f>
        <v>120.38767900664135</v>
      </c>
      <c r="AT62" s="33"/>
      <c r="AU62" s="33"/>
    </row>
    <row r="63" spans="1:47" x14ac:dyDescent="0.35">
      <c r="A63" s="17">
        <v>42548</v>
      </c>
      <c r="B63" s="9">
        <v>87.698867797851563</v>
      </c>
      <c r="D63" s="3">
        <v>44286</v>
      </c>
      <c r="E63" s="1">
        <f t="shared" si="0"/>
        <v>100.07312774658203</v>
      </c>
      <c r="F63" s="1">
        <f t="shared" si="4"/>
        <v>116.43333902327724</v>
      </c>
      <c r="G63" s="1">
        <f>+Fondo0!O64</f>
        <v>100.48958702667738</v>
      </c>
      <c r="H63" s="1">
        <f>+Fondo0!P64</f>
        <v>100.8327404811628</v>
      </c>
      <c r="I63" s="1">
        <f>+Fondo0!Q64</f>
        <v>98.421673883443432</v>
      </c>
      <c r="J63" s="1">
        <f>+Fondo0!R64</f>
        <v>102.16405058322023</v>
      </c>
      <c r="N63" s="17">
        <v>41361</v>
      </c>
      <c r="O63" s="9">
        <v>80.024856567382813</v>
      </c>
      <c r="P63" s="9">
        <v>126.35689544677734</v>
      </c>
      <c r="R63" s="3">
        <v>43279</v>
      </c>
      <c r="S63" s="1">
        <f t="shared" si="1"/>
        <v>87.015602111816406</v>
      </c>
      <c r="T63" s="1">
        <f t="shared" si="2"/>
        <v>242.49760437011719</v>
      </c>
      <c r="U63" s="9">
        <f t="shared" si="5"/>
        <v>1.7854522995275346E-4</v>
      </c>
      <c r="V63" s="9">
        <f t="shared" si="6"/>
        <v>4.3052424274825363E-3</v>
      </c>
      <c r="W63" s="9">
        <f t="shared" si="7"/>
        <v>5.9121494970573176E-4</v>
      </c>
      <c r="Y63" s="3">
        <v>43279</v>
      </c>
      <c r="Z63" s="1">
        <f t="shared" si="8"/>
        <v>117.77214481387661</v>
      </c>
      <c r="AA63" s="1">
        <f>+Fondo1!P154</f>
        <v>126.80754875097023</v>
      </c>
      <c r="AB63" s="1">
        <f>+Fondo1!Q154</f>
        <v>111.44611149923951</v>
      </c>
      <c r="AC63" s="1">
        <f>+Fondo1!R154</f>
        <v>108.49388210926386</v>
      </c>
      <c r="AD63" s="1">
        <f>+Fondo1!S154</f>
        <v>110.37727576883078</v>
      </c>
      <c r="AF63" s="32">
        <v>43279</v>
      </c>
      <c r="AG63" s="2">
        <f t="shared" si="9"/>
        <v>144.9883940904638</v>
      </c>
      <c r="AH63" s="2">
        <f>+Fondo2!P224</f>
        <v>122.8163484275485</v>
      </c>
      <c r="AI63" s="2">
        <f>+Fondo2!Q224</f>
        <v>118.91727099593739</v>
      </c>
      <c r="AJ63" s="2">
        <f>+Fondo2!R224</f>
        <v>115.76486074286142</v>
      </c>
      <c r="AK63" s="2">
        <f>+Fondo2!S224</f>
        <v>117.93735229853388</v>
      </c>
      <c r="AN63" s="3">
        <v>43279</v>
      </c>
      <c r="AO63" s="31">
        <f t="shared" si="10"/>
        <v>168.46443035686025</v>
      </c>
      <c r="AP63" s="31">
        <f>+'Fondo 3'!Q93</f>
        <v>115.888859370337</v>
      </c>
      <c r="AQ63" s="31">
        <f>+'Fondo 3'!R93</f>
        <v>113.15406477113937</v>
      </c>
      <c r="AR63" s="31">
        <f>+'Fondo 3'!S93</f>
        <v>108.70963620538174</v>
      </c>
      <c r="AS63" s="31">
        <f>+'Fondo 3'!T93</f>
        <v>117.11437073471537</v>
      </c>
      <c r="AT63" s="33"/>
      <c r="AU63" s="33"/>
    </row>
    <row r="64" spans="1:47" x14ac:dyDescent="0.35">
      <c r="A64" s="17">
        <v>42549</v>
      </c>
      <c r="B64" s="9">
        <v>87.80816650390625</v>
      </c>
      <c r="D64" s="3">
        <v>44316</v>
      </c>
      <c r="E64" s="1">
        <f t="shared" si="0"/>
        <v>100.80567932128906</v>
      </c>
      <c r="F64" s="1">
        <f t="shared" si="4"/>
        <v>117.28565000596073</v>
      </c>
      <c r="G64" s="1">
        <f>+Fondo0!O65</f>
        <v>99.570053092288759</v>
      </c>
      <c r="H64" s="1">
        <f>+Fondo0!P65</f>
        <v>99.86824574580389</v>
      </c>
      <c r="I64" s="1">
        <f>+Fondo0!Q65</f>
        <v>97.471238663067481</v>
      </c>
      <c r="J64" s="1">
        <f>+Fondo0!R65</f>
        <v>101.2560736591209</v>
      </c>
      <c r="N64" s="17">
        <v>41365</v>
      </c>
      <c r="O64" s="9">
        <v>80.09735107421875</v>
      </c>
      <c r="P64" s="9">
        <v>125.85686492919922</v>
      </c>
      <c r="R64" s="3">
        <v>43312</v>
      </c>
      <c r="S64" s="1">
        <f t="shared" si="1"/>
        <v>87.063911437988281</v>
      </c>
      <c r="T64" s="1">
        <f t="shared" si="2"/>
        <v>251.84333801269531</v>
      </c>
      <c r="U64" s="9">
        <f t="shared" si="5"/>
        <v>5.5518004816890176E-4</v>
      </c>
      <c r="V64" s="9">
        <f t="shared" si="6"/>
        <v>3.853948853166389E-2</v>
      </c>
      <c r="W64" s="9">
        <f t="shared" si="7"/>
        <v>4.3536108965184011E-3</v>
      </c>
      <c r="Y64" s="3">
        <v>43312</v>
      </c>
      <c r="Z64" s="1">
        <f t="shared" si="8"/>
        <v>118.28487890684464</v>
      </c>
      <c r="AA64" s="1">
        <f>+Fondo1!P155</f>
        <v>129.00281087149958</v>
      </c>
      <c r="AB64" s="1">
        <f>+Fondo1!Q155</f>
        <v>113.58657069305909</v>
      </c>
      <c r="AC64" s="1">
        <f>+Fondo1!R155</f>
        <v>110.4855710735611</v>
      </c>
      <c r="AD64" s="1">
        <f>+Fondo1!S155</f>
        <v>112.23648170160205</v>
      </c>
      <c r="AF64" s="32">
        <v>43312</v>
      </c>
      <c r="AG64" s="2">
        <f t="shared" si="9"/>
        <v>147.82253069790823</v>
      </c>
      <c r="AH64" s="2">
        <f>+Fondo2!P225</f>
        <v>124.81172110436115</v>
      </c>
      <c r="AI64" s="2">
        <f>+Fondo2!Q225</f>
        <v>121.80582147121197</v>
      </c>
      <c r="AJ64" s="2">
        <f>+Fondo2!R225</f>
        <v>118.758666620922</v>
      </c>
      <c r="AK64" s="2">
        <f>+Fondo2!S225</f>
        <v>120.59936168755222</v>
      </c>
      <c r="AN64" s="3">
        <v>43312</v>
      </c>
      <c r="AO64" s="31">
        <f t="shared" si="10"/>
        <v>173.6771623603575</v>
      </c>
      <c r="AP64" s="31">
        <f>+'Fondo 3'!Q94</f>
        <v>118.1283344338255</v>
      </c>
      <c r="AQ64" s="31">
        <f>+'Fondo 3'!R94</f>
        <v>116.59705063570459</v>
      </c>
      <c r="AR64" s="31">
        <f>+'Fondo 3'!S94</f>
        <v>112.36194449918682</v>
      </c>
      <c r="AS64" s="31">
        <f>+'Fondo 3'!T94</f>
        <v>120.65651400916256</v>
      </c>
      <c r="AT64" s="33"/>
      <c r="AU64" s="33"/>
    </row>
    <row r="65" spans="1:47" x14ac:dyDescent="0.35">
      <c r="A65" s="17">
        <v>42550</v>
      </c>
      <c r="B65" s="9">
        <v>87.745719909667969</v>
      </c>
      <c r="D65" s="3">
        <v>44344</v>
      </c>
      <c r="E65" s="1">
        <f t="shared" si="0"/>
        <v>101.01112365722656</v>
      </c>
      <c r="F65" s="1">
        <f t="shared" si="4"/>
        <v>117.52468090821452</v>
      </c>
      <c r="G65" s="1">
        <f>+Fondo0!O66</f>
        <v>98.62762347018446</v>
      </c>
      <c r="H65" s="1">
        <f>+Fondo0!P66</f>
        <v>98.935118996300901</v>
      </c>
      <c r="I65" s="1">
        <f>+Fondo0!Q66</f>
        <v>96.555789507382784</v>
      </c>
      <c r="J65" s="1">
        <f>+Fondo0!R66</f>
        <v>100.34458534069462</v>
      </c>
      <c r="N65" s="17">
        <v>41366</v>
      </c>
      <c r="O65" s="9">
        <v>80.010368347167969</v>
      </c>
      <c r="P65" s="9">
        <v>126.47789764404297</v>
      </c>
      <c r="R65" s="3">
        <v>43341</v>
      </c>
      <c r="S65" s="1">
        <f t="shared" si="1"/>
        <v>87.525474548339844</v>
      </c>
      <c r="T65" s="1">
        <f t="shared" si="2"/>
        <v>260.92950439453125</v>
      </c>
      <c r="U65" s="9">
        <f t="shared" si="5"/>
        <v>5.3014286025998558E-3</v>
      </c>
      <c r="V65" s="9">
        <f t="shared" si="6"/>
        <v>3.607864497641744E-2</v>
      </c>
      <c r="W65" s="9">
        <f t="shared" si="7"/>
        <v>8.3791502399816146E-3</v>
      </c>
      <c r="Y65" s="3">
        <v>43341</v>
      </c>
      <c r="Z65" s="1">
        <f t="shared" si="8"/>
        <v>119.27600567832313</v>
      </c>
      <c r="AA65" s="1">
        <f>+Fondo1!P156</f>
        <v>128.05537232163564</v>
      </c>
      <c r="AB65" s="1">
        <f>+Fondo1!Q156</f>
        <v>112.57963373652997</v>
      </c>
      <c r="AC65" s="1">
        <f>+Fondo1!R156</f>
        <v>109.25932372674843</v>
      </c>
      <c r="AD65" s="1">
        <f>+Fondo1!S156</f>
        <v>110.95750713177414</v>
      </c>
      <c r="AF65" s="32">
        <v>43341</v>
      </c>
      <c r="AG65" s="2">
        <f t="shared" si="9"/>
        <v>150.88098429636622</v>
      </c>
      <c r="AH65" s="2">
        <f>+Fondo2!P226</f>
        <v>123.88813720297445</v>
      </c>
      <c r="AI65" s="2">
        <f>+Fondo2!Q226</f>
        <v>120.88158603091443</v>
      </c>
      <c r="AJ65" s="2">
        <f>+Fondo2!R226</f>
        <v>117.6696577336043</v>
      </c>
      <c r="AK65" s="2">
        <f>+Fondo2!S226</f>
        <v>119.7121072186976</v>
      </c>
      <c r="AN65" s="3">
        <v>43341</v>
      </c>
      <c r="AO65" s="31">
        <f t="shared" si="10"/>
        <v>178.87413912063738</v>
      </c>
      <c r="AP65" s="31">
        <f>+'Fondo 3'!Q95</f>
        <v>116.69747970437305</v>
      </c>
      <c r="AQ65" s="31">
        <f>+'Fondo 3'!R95</f>
        <v>114.8729543774124</v>
      </c>
      <c r="AR65" s="31">
        <f>+'Fondo 3'!S95</f>
        <v>110.62966391009331</v>
      </c>
      <c r="AS65" s="31">
        <f>+'Fondo 3'!T95</f>
        <v>118.8704718569107</v>
      </c>
      <c r="AT65" s="33"/>
      <c r="AU65" s="33"/>
    </row>
    <row r="66" spans="1:47" x14ac:dyDescent="0.35">
      <c r="A66" s="17">
        <v>42551</v>
      </c>
      <c r="B66" s="9">
        <v>87.92523193359375</v>
      </c>
      <c r="D66" s="3">
        <v>44377</v>
      </c>
      <c r="E66" s="1">
        <f t="shared" si="0"/>
        <v>101.84743499755859</v>
      </c>
      <c r="F66" s="1">
        <f t="shared" si="4"/>
        <v>118.49771456880396</v>
      </c>
      <c r="G66" s="1">
        <f>+Fondo0!O67</f>
        <v>97.586151547522178</v>
      </c>
      <c r="H66" s="1">
        <f>+Fondo0!P67</f>
        <v>97.913989989432935</v>
      </c>
      <c r="I66" s="1">
        <f>+Fondo0!Q67</f>
        <v>95.542465740213103</v>
      </c>
      <c r="J66" s="1">
        <f>+Fondo0!R67</f>
        <v>99.33362227426629</v>
      </c>
      <c r="N66" s="17">
        <v>41367</v>
      </c>
      <c r="O66" s="9">
        <v>80.09735107421875</v>
      </c>
      <c r="P66" s="9">
        <v>125.19548034667969</v>
      </c>
      <c r="R66" s="3">
        <v>43371</v>
      </c>
      <c r="S66" s="1">
        <f t="shared" si="1"/>
        <v>87.015792846679688</v>
      </c>
      <c r="T66" s="1">
        <f t="shared" si="2"/>
        <v>261.42730712890625</v>
      </c>
      <c r="U66" s="9">
        <f t="shared" si="5"/>
        <v>-5.8232383690609568E-3</v>
      </c>
      <c r="V66" s="9">
        <f t="shared" si="6"/>
        <v>1.9078054646604059E-3</v>
      </c>
      <c r="W66" s="9">
        <f t="shared" si="7"/>
        <v>-5.0501339856888205E-3</v>
      </c>
      <c r="Y66" s="3">
        <v>43371</v>
      </c>
      <c r="Z66" s="1">
        <f t="shared" si="8"/>
        <v>118.67364586836983</v>
      </c>
      <c r="AA66" s="1">
        <f>+Fondo1!P157</f>
        <v>128.0412261244426</v>
      </c>
      <c r="AB66" s="1">
        <f>+Fondo1!Q157</f>
        <v>112.46538485958035</v>
      </c>
      <c r="AC66" s="1">
        <f>+Fondo1!R157</f>
        <v>109.22322328346426</v>
      </c>
      <c r="AD66" s="1">
        <f>+Fondo1!S157</f>
        <v>110.77409930164696</v>
      </c>
      <c r="AF66" s="32">
        <v>43371</v>
      </c>
      <c r="AG66" s="2">
        <f t="shared" si="9"/>
        <v>150.58560211108505</v>
      </c>
      <c r="AH66" s="2">
        <f>+Fondo2!P227</f>
        <v>123.10335786979087</v>
      </c>
      <c r="AI66" s="2">
        <f>+Fondo2!Q227</f>
        <v>119.98958217943543</v>
      </c>
      <c r="AJ66" s="2">
        <f>+Fondo2!R227</f>
        <v>117.21563230684423</v>
      </c>
      <c r="AK66" s="2">
        <f>+Fondo2!S227</f>
        <v>118.92066242350859</v>
      </c>
      <c r="AN66" s="3">
        <v>43371</v>
      </c>
      <c r="AO66" s="31">
        <f t="shared" si="10"/>
        <v>178.93881941868602</v>
      </c>
      <c r="AP66" s="31">
        <f>+'Fondo 3'!Q96</f>
        <v>115.64453408289455</v>
      </c>
      <c r="AQ66" s="31">
        <f>+'Fondo 3'!R96</f>
        <v>113.39403066138972</v>
      </c>
      <c r="AR66" s="31">
        <f>+'Fondo 3'!S96</f>
        <v>109.72800957095487</v>
      </c>
      <c r="AS66" s="31">
        <f>+'Fondo 3'!T96</f>
        <v>117.38501194833377</v>
      </c>
      <c r="AT66" s="33"/>
      <c r="AU66" s="33"/>
    </row>
    <row r="67" spans="1:47" x14ac:dyDescent="0.35">
      <c r="A67" s="17">
        <v>42552</v>
      </c>
      <c r="B67" s="9">
        <v>88.114585876464844</v>
      </c>
      <c r="D67" s="3">
        <v>44407</v>
      </c>
      <c r="E67" s="1">
        <f t="shared" si="0"/>
        <v>102.98463439941406</v>
      </c>
      <c r="F67" s="1">
        <f t="shared" si="4"/>
        <v>119.82082624198566</v>
      </c>
      <c r="G67" s="1">
        <f>+Fondo0!O68</f>
        <v>93.242236508365337</v>
      </c>
      <c r="H67" s="1">
        <f>+Fondo0!P68</f>
        <v>93.556671988154235</v>
      </c>
      <c r="I67" s="1">
        <f>+Fondo0!Q68</f>
        <v>91.277496432102183</v>
      </c>
      <c r="J67" s="1">
        <f>+Fondo0!R68</f>
        <v>94.925494040673328</v>
      </c>
      <c r="N67" s="17">
        <v>41368</v>
      </c>
      <c r="O67" s="9">
        <v>80.3218994140625</v>
      </c>
      <c r="P67" s="9">
        <v>125.70355224609375</v>
      </c>
      <c r="R67" s="3">
        <v>43404</v>
      </c>
      <c r="S67" s="1">
        <f t="shared" si="1"/>
        <v>86.455345153808594</v>
      </c>
      <c r="T67" s="1">
        <f t="shared" si="2"/>
        <v>243.36151123046875</v>
      </c>
      <c r="U67" s="9">
        <f t="shared" si="5"/>
        <v>-6.4407583328993656E-3</v>
      </c>
      <c r="V67" s="9">
        <f t="shared" si="6"/>
        <v>-6.9104471513871002E-2</v>
      </c>
      <c r="W67" s="9">
        <f t="shared" si="7"/>
        <v>-1.270712965099653E-2</v>
      </c>
      <c r="Y67" s="3">
        <v>43404</v>
      </c>
      <c r="Z67" s="1">
        <f t="shared" si="8"/>
        <v>117.165644464164</v>
      </c>
      <c r="AA67" s="1">
        <f>+Fondo1!P158</f>
        <v>122.84129361651695</v>
      </c>
      <c r="AB67" s="1">
        <f>+Fondo1!Q158</f>
        <v>107.8050175087231</v>
      </c>
      <c r="AC67" s="1">
        <f>+Fondo1!R158</f>
        <v>104.10749888817644</v>
      </c>
      <c r="AD67" s="1">
        <f>+Fondo1!S158</f>
        <v>106.1055524619044</v>
      </c>
      <c r="AF67" s="32">
        <v>43404</v>
      </c>
      <c r="AG67" s="2">
        <f t="shared" si="9"/>
        <v>144.89759014953694</v>
      </c>
      <c r="AH67" s="2">
        <f>+Fondo2!P228</f>
        <v>115.93401680037849</v>
      </c>
      <c r="AI67" s="2">
        <f>+Fondo2!Q228</f>
        <v>113.9043912424345</v>
      </c>
      <c r="AJ67" s="2">
        <f>+Fondo2!R228</f>
        <v>111.04183399243061</v>
      </c>
      <c r="AK67" s="2">
        <f>+Fondo2!S228</f>
        <v>112.76310451473574</v>
      </c>
      <c r="AN67" s="3">
        <v>43404</v>
      </c>
      <c r="AO67" s="31">
        <f t="shared" si="10"/>
        <v>168.81594104084056</v>
      </c>
      <c r="AP67" s="31">
        <f>+'Fondo 3'!Q97</f>
        <v>106.94792532382789</v>
      </c>
      <c r="AQ67" s="31">
        <f>+'Fondo 3'!R97</f>
        <v>106.23652599167913</v>
      </c>
      <c r="AR67" s="31">
        <f>+'Fondo 3'!S97</f>
        <v>102.65905367330251</v>
      </c>
      <c r="AS67" s="31">
        <f>+'Fondo 3'!T97</f>
        <v>109.80969163235785</v>
      </c>
      <c r="AT67" s="33"/>
      <c r="AU67" s="33"/>
    </row>
    <row r="68" spans="1:47" x14ac:dyDescent="0.35">
      <c r="A68" s="17">
        <v>42556</v>
      </c>
      <c r="B68" s="9">
        <v>88.349205017089844</v>
      </c>
      <c r="D68" s="3">
        <v>44439</v>
      </c>
      <c r="E68" s="1">
        <f t="shared" ref="E68:E114" si="23">VLOOKUP(D68,$A$2:$B$2362,2,0)</f>
        <v>102.77828979492188</v>
      </c>
      <c r="F68" s="1">
        <f t="shared" si="4"/>
        <v>119.58074789296769</v>
      </c>
      <c r="G68" s="1">
        <f>+Fondo0!O69</f>
        <v>92.231617657600566</v>
      </c>
      <c r="H68" s="1">
        <f>+Fondo0!P69</f>
        <v>92.483711171278969</v>
      </c>
      <c r="I68" s="1">
        <f>+Fondo0!Q69</f>
        <v>90.236507497999852</v>
      </c>
      <c r="J68" s="1">
        <f>+Fondo0!R69</f>
        <v>93.918357629531826</v>
      </c>
      <c r="N68" s="17">
        <v>41369</v>
      </c>
      <c r="O68" s="9">
        <v>80.553680419921875</v>
      </c>
      <c r="P68" s="9">
        <v>125.13906860351563</v>
      </c>
      <c r="R68" s="3">
        <v>43434</v>
      </c>
      <c r="S68" s="1">
        <f t="shared" ref="S68:S131" si="24">VLOOKUP(R68,$N$2:$P$3180,2,0)</f>
        <v>87.12237548828125</v>
      </c>
      <c r="T68" s="1">
        <f t="shared" ref="T68:T131" si="25">VLOOKUP(R68,$N$2:$P$3180,3,0)</f>
        <v>247.87570190429688</v>
      </c>
      <c r="U68" s="9">
        <f t="shared" si="5"/>
        <v>7.7153163090839527E-3</v>
      </c>
      <c r="V68" s="9">
        <f t="shared" si="6"/>
        <v>1.8549320519106516E-2</v>
      </c>
      <c r="W68" s="9">
        <f t="shared" si="7"/>
        <v>8.7987167300862101E-3</v>
      </c>
      <c r="Y68" s="3">
        <v>43434</v>
      </c>
      <c r="Z68" s="1">
        <f t="shared" si="8"/>
        <v>118.19655178030219</v>
      </c>
      <c r="AA68" s="1">
        <f>+Fondo1!P159</f>
        <v>124.49912440280222</v>
      </c>
      <c r="AB68" s="1">
        <f>+Fondo1!Q159</f>
        <v>109.23242766202858</v>
      </c>
      <c r="AC68" s="1">
        <f>+Fondo1!R159</f>
        <v>105.21419397027077</v>
      </c>
      <c r="AD68" s="1">
        <f>+Fondo1!S159</f>
        <v>107.17221311729473</v>
      </c>
      <c r="AF68" s="32">
        <v>43434</v>
      </c>
      <c r="AG68" s="2">
        <f t="shared" si="9"/>
        <v>146.80043144081571</v>
      </c>
      <c r="AH68" s="2">
        <f>+Fondo2!P229</f>
        <v>117.22095720728397</v>
      </c>
      <c r="AI68" s="2">
        <f>+Fondo2!Q229</f>
        <v>115.97776761008318</v>
      </c>
      <c r="AJ68" s="2">
        <f>+Fondo2!R229</f>
        <v>112.72938950676783</v>
      </c>
      <c r="AK68" s="2">
        <f>+Fondo2!S229</f>
        <v>114.40411746540359</v>
      </c>
      <c r="AN68" s="3">
        <v>43434</v>
      </c>
      <c r="AO68" s="31">
        <f t="shared" si="10"/>
        <v>171.58157151675061</v>
      </c>
      <c r="AP68" s="31">
        <f>+'Fondo 3'!Q98</f>
        <v>108.39491584966925</v>
      </c>
      <c r="AQ68" s="31">
        <f>+'Fondo 3'!R98</f>
        <v>108.77742737315623</v>
      </c>
      <c r="AR68" s="31">
        <f>+'Fondo 3'!S98</f>
        <v>104.68036445928873</v>
      </c>
      <c r="AS68" s="31">
        <f>+'Fondo 3'!T98</f>
        <v>112.29000018615235</v>
      </c>
      <c r="AT68" s="33"/>
      <c r="AU68" s="33"/>
    </row>
    <row r="69" spans="1:47" x14ac:dyDescent="0.35">
      <c r="A69" s="17">
        <v>42557</v>
      </c>
      <c r="B69" s="9">
        <v>88.513465881347656</v>
      </c>
      <c r="D69" s="3">
        <v>44469</v>
      </c>
      <c r="E69" s="1">
        <f t="shared" si="23"/>
        <v>101.83559417724609</v>
      </c>
      <c r="F69" s="1">
        <f t="shared" ref="F69:F114" si="26">+E69/E68*F68</f>
        <v>118.48393798085469</v>
      </c>
      <c r="G69" s="1">
        <f>+Fondo0!O70</f>
        <v>91.065857270505475</v>
      </c>
      <c r="H69" s="1">
        <f>+Fondo0!P70</f>
        <v>91.311887489249344</v>
      </c>
      <c r="I69" s="1">
        <f>+Fondo0!Q70</f>
        <v>89.013669297765077</v>
      </c>
      <c r="J69" s="1">
        <f>+Fondo0!R70</f>
        <v>92.722236597325448</v>
      </c>
      <c r="N69" s="17">
        <v>41372</v>
      </c>
      <c r="O69" s="9">
        <v>80.416030883789063</v>
      </c>
      <c r="P69" s="9">
        <v>125.98583221435547</v>
      </c>
      <c r="R69" s="3">
        <v>43465</v>
      </c>
      <c r="S69" s="1">
        <f t="shared" si="24"/>
        <v>88.848464965820313</v>
      </c>
      <c r="T69" s="1">
        <f t="shared" si="25"/>
        <v>226.05059814453125</v>
      </c>
      <c r="U69" s="9">
        <f t="shared" ref="U69:U132" si="27">+S69/S68-1</f>
        <v>1.9812240746021059E-2</v>
      </c>
      <c r="V69" s="9">
        <f t="shared" ref="V69:V132" si="28">+T69/T68-1</f>
        <v>-8.8048580768889328E-2</v>
      </c>
      <c r="W69" s="9">
        <f t="shared" ref="W69:W132" si="29">+SUMPRODUCT($S$1:$T$1,U69:V69)</f>
        <v>9.0261585945300201E-3</v>
      </c>
      <c r="Y69" s="3">
        <v>43465</v>
      </c>
      <c r="Z69" s="1">
        <f t="shared" ref="Z69:Z132" si="30">+Z68*(1+W69)</f>
        <v>119.26341260199776</v>
      </c>
      <c r="AA69" s="1">
        <f>+Fondo1!P160</f>
        <v>124.42060124870706</v>
      </c>
      <c r="AB69" s="1">
        <f>+Fondo1!Q160</f>
        <v>109.01174951670163</v>
      </c>
      <c r="AC69" s="1">
        <f>+Fondo1!R160</f>
        <v>105.59870442664719</v>
      </c>
      <c r="AD69" s="1">
        <f>+Fondo1!S160</f>
        <v>107.53182360611562</v>
      </c>
      <c r="AF69" s="32">
        <v>43465</v>
      </c>
      <c r="AG69" s="2">
        <f t="shared" ref="AG69:AG132" si="31">+AG68*(1+SUMPRODUCT($AF$1:$AG$1,U69:V69))</f>
        <v>141.79186936316609</v>
      </c>
      <c r="AH69" s="2">
        <f>+Fondo2!P230</f>
        <v>114.56874460327066</v>
      </c>
      <c r="AI69" s="2">
        <f>+Fondo2!Q230</f>
        <v>113.30903097436261</v>
      </c>
      <c r="AJ69" s="2">
        <f>+Fondo2!R230</f>
        <v>110.75660438462894</v>
      </c>
      <c r="AK69" s="2">
        <f>+Fondo2!S230</f>
        <v>112.35206593981103</v>
      </c>
      <c r="AN69" s="3">
        <v>43465</v>
      </c>
      <c r="AO69" s="31">
        <f t="shared" ref="AO69:AO132" si="32">+AO68*(1+SUMPRODUCT($AN$1:$AO$1,U69:V69))</f>
        <v>160.17544351072826</v>
      </c>
      <c r="AP69" s="31">
        <f>+'Fondo 3'!Q99</f>
        <v>104.38111167092359</v>
      </c>
      <c r="AQ69" s="31">
        <f>+'Fondo 3'!R99</f>
        <v>104.78589006923652</v>
      </c>
      <c r="AR69" s="31">
        <f>+'Fondo 3'!S99</f>
        <v>101.05107035043466</v>
      </c>
      <c r="AS69" s="31">
        <f>+'Fondo 3'!T99</f>
        <v>108.53952927247617</v>
      </c>
      <c r="AT69" s="33"/>
      <c r="AU69" s="33"/>
    </row>
    <row r="70" spans="1:47" x14ac:dyDescent="0.35">
      <c r="A70" s="17">
        <v>42558</v>
      </c>
      <c r="B70" s="9">
        <v>88.450889587402344</v>
      </c>
      <c r="D70" s="3">
        <v>44498</v>
      </c>
      <c r="E70" s="1">
        <f t="shared" si="23"/>
        <v>101.82670593261719</v>
      </c>
      <c r="F70" s="1">
        <f t="shared" si="26"/>
        <v>118.47359666322525</v>
      </c>
      <c r="G70" s="1">
        <f>+Fondo0!O71</f>
        <v>94.32238807152811</v>
      </c>
      <c r="H70" s="1">
        <f>+Fondo0!P71</f>
        <v>94.633543846259869</v>
      </c>
      <c r="I70" s="1">
        <f>+Fondo0!Q71</f>
        <v>92.288939568990671</v>
      </c>
      <c r="J70" s="1">
        <f>+Fondo0!R71</f>
        <v>96.090159306673868</v>
      </c>
      <c r="N70" s="17">
        <v>41373</v>
      </c>
      <c r="O70" s="9">
        <v>80.445037841796875</v>
      </c>
      <c r="P70" s="9">
        <v>126.42136383056641</v>
      </c>
      <c r="R70" s="3">
        <v>43496</v>
      </c>
      <c r="S70" s="1">
        <f t="shared" si="24"/>
        <v>89.657745361328125</v>
      </c>
      <c r="T70" s="1">
        <f t="shared" si="25"/>
        <v>244.14950561523438</v>
      </c>
      <c r="U70" s="9">
        <f t="shared" si="27"/>
        <v>9.10854673537842E-3</v>
      </c>
      <c r="V70" s="9">
        <f t="shared" si="28"/>
        <v>8.0065735809869976E-2</v>
      </c>
      <c r="W70" s="9">
        <f t="shared" si="29"/>
        <v>1.6204265642827578E-2</v>
      </c>
      <c r="Y70" s="3">
        <v>43496</v>
      </c>
      <c r="Z70" s="1">
        <f t="shared" si="30"/>
        <v>121.19598862127069</v>
      </c>
      <c r="AA70" s="1">
        <f>+Fondo1!P161</f>
        <v>129.04797115766419</v>
      </c>
      <c r="AB70" s="1">
        <f>+Fondo1!Q161</f>
        <v>112.56396648587611</v>
      </c>
      <c r="AC70" s="1">
        <f>+Fondo1!R161</f>
        <v>109.39873818607444</v>
      </c>
      <c r="AD70" s="1">
        <f>+Fondo1!S161</f>
        <v>111.13006993928074</v>
      </c>
      <c r="AF70" s="32">
        <v>43496</v>
      </c>
      <c r="AG70" s="2">
        <f t="shared" si="31"/>
        <v>148.11396347377104</v>
      </c>
      <c r="AH70" s="2">
        <f>+Fondo2!P231</f>
        <v>120.07920941144924</v>
      </c>
      <c r="AI70" s="2">
        <f>+Fondo2!Q231</f>
        <v>118.18933207456</v>
      </c>
      <c r="AJ70" s="2">
        <f>+Fondo2!R231</f>
        <v>115.67464330584306</v>
      </c>
      <c r="AK70" s="2">
        <f>+Fondo2!S231</f>
        <v>116.9820303583989</v>
      </c>
      <c r="AN70" s="3">
        <v>43496</v>
      </c>
      <c r="AO70" s="31">
        <f t="shared" si="32"/>
        <v>170.7268884080307</v>
      </c>
      <c r="AP70" s="31">
        <f>+'Fondo 3'!Q100</f>
        <v>111.04299414300316</v>
      </c>
      <c r="AQ70" s="31">
        <f>+'Fondo 3'!R100</f>
        <v>110.22931798663335</v>
      </c>
      <c r="AR70" s="31">
        <f>+'Fondo 3'!S100</f>
        <v>106.56929647612655</v>
      </c>
      <c r="AS70" s="31">
        <f>+'Fondo 3'!T100</f>
        <v>113.87664078028038</v>
      </c>
      <c r="AT70" s="33"/>
      <c r="AU70" s="33"/>
    </row>
    <row r="71" spans="1:47" x14ac:dyDescent="0.35">
      <c r="A71" s="17">
        <v>42559</v>
      </c>
      <c r="B71" s="9">
        <v>88.583892822265625</v>
      </c>
      <c r="D71" s="3">
        <v>44530</v>
      </c>
      <c r="E71" s="1">
        <f t="shared" si="23"/>
        <v>102.10247802734375</v>
      </c>
      <c r="F71" s="1">
        <f t="shared" si="26"/>
        <v>118.79445268643029</v>
      </c>
      <c r="G71" s="1">
        <f>+Fondo0!O72</f>
        <v>92.603700662981737</v>
      </c>
      <c r="H71" s="1">
        <f>+Fondo0!P72</f>
        <v>92.934973747952469</v>
      </c>
      <c r="I71" s="1">
        <f>+Fondo0!Q72</f>
        <v>90.63317287062759</v>
      </c>
      <c r="J71" s="1">
        <f>+Fondo0!R72</f>
        <v>94.384749730093588</v>
      </c>
      <c r="N71" s="17">
        <v>41374</v>
      </c>
      <c r="O71" s="9">
        <v>80.278358459472656</v>
      </c>
      <c r="P71" s="9">
        <v>127.96990203857422</v>
      </c>
      <c r="R71" s="3">
        <v>43524</v>
      </c>
      <c r="S71" s="1">
        <f t="shared" si="24"/>
        <v>89.555709838867188</v>
      </c>
      <c r="T71" s="1">
        <f t="shared" si="25"/>
        <v>252.06382751464844</v>
      </c>
      <c r="U71" s="9">
        <f t="shared" si="27"/>
        <v>-1.1380558595325274E-3</v>
      </c>
      <c r="V71" s="9">
        <f t="shared" si="28"/>
        <v>3.2415883372242327E-2</v>
      </c>
      <c r="W71" s="9">
        <f t="shared" si="29"/>
        <v>2.2173380636449583E-3</v>
      </c>
      <c r="Y71" s="3">
        <v>43524</v>
      </c>
      <c r="Z71" s="1">
        <f t="shared" si="30"/>
        <v>121.46472110000171</v>
      </c>
      <c r="AA71" s="1">
        <f>+Fondo1!P162</f>
        <v>131.28056852656817</v>
      </c>
      <c r="AB71" s="1">
        <f>+Fondo1!Q162</f>
        <v>114.2663463329841</v>
      </c>
      <c r="AC71" s="1">
        <f>+Fondo1!R162</f>
        <v>111.391628457902</v>
      </c>
      <c r="AD71" s="1">
        <f>+Fondo1!S162</f>
        <v>112.76800698720777</v>
      </c>
      <c r="AF71" s="32">
        <v>43524</v>
      </c>
      <c r="AG71" s="2">
        <f t="shared" si="31"/>
        <v>150.43030497464923</v>
      </c>
      <c r="AH71" s="2">
        <f>+Fondo2!P232</f>
        <v>122.35011471516454</v>
      </c>
      <c r="AI71" s="2">
        <f>+Fondo2!Q232</f>
        <v>119.97020364510443</v>
      </c>
      <c r="AJ71" s="2">
        <f>+Fondo2!R232</f>
        <v>117.69804449791518</v>
      </c>
      <c r="AK71" s="2">
        <f>+Fondo2!S232</f>
        <v>118.76947372429562</v>
      </c>
      <c r="AN71" s="3">
        <v>43524</v>
      </c>
      <c r="AO71" s="31">
        <f t="shared" si="32"/>
        <v>175.11543938339662</v>
      </c>
      <c r="AP71" s="31">
        <f>+'Fondo 3'!Q101</f>
        <v>113.74622132615724</v>
      </c>
      <c r="AQ71" s="31">
        <f>+'Fondo 3'!R101</f>
        <v>112.37065463942116</v>
      </c>
      <c r="AR71" s="31">
        <f>+'Fondo 3'!S101</f>
        <v>108.60503580270385</v>
      </c>
      <c r="AS71" s="31">
        <f>+'Fondo 3'!T101</f>
        <v>116.26180594354796</v>
      </c>
      <c r="AT71" s="33"/>
      <c r="AU71" s="33"/>
    </row>
    <row r="72" spans="1:47" x14ac:dyDescent="0.35">
      <c r="A72" s="17">
        <v>42562</v>
      </c>
      <c r="B72" s="9">
        <v>88.349205017089844</v>
      </c>
      <c r="D72" s="3">
        <v>44561</v>
      </c>
      <c r="E72" s="1">
        <f t="shared" si="23"/>
        <v>101.7362060546875</v>
      </c>
      <c r="F72" s="1">
        <f t="shared" si="26"/>
        <v>118.36830163342229</v>
      </c>
      <c r="G72" s="1">
        <f>+Fondo0!O73</f>
        <v>94.183150494117399</v>
      </c>
      <c r="H72" s="1">
        <f>+Fondo0!P73</f>
        <v>94.593417984154343</v>
      </c>
      <c r="I72" s="1">
        <f>+Fondo0!Q73</f>
        <v>92.197719616866678</v>
      </c>
      <c r="J72" s="1">
        <f>+Fondo0!R73</f>
        <v>96.128250994260057</v>
      </c>
      <c r="N72" s="17">
        <v>41375</v>
      </c>
      <c r="O72" s="9">
        <v>80.292877197265625</v>
      </c>
      <c r="P72" s="9">
        <v>128.38929748535156</v>
      </c>
      <c r="R72" s="3">
        <v>43553</v>
      </c>
      <c r="S72" s="1">
        <f t="shared" si="24"/>
        <v>91.456649780273438</v>
      </c>
      <c r="T72" s="1">
        <f t="shared" si="25"/>
        <v>256.62631225585938</v>
      </c>
      <c r="U72" s="9">
        <f t="shared" si="27"/>
        <v>2.1226339948915651E-2</v>
      </c>
      <c r="V72" s="9">
        <f t="shared" si="28"/>
        <v>1.8100513612750779E-2</v>
      </c>
      <c r="W72" s="9">
        <f t="shared" si="29"/>
        <v>2.0913757315299167E-2</v>
      </c>
      <c r="Y72" s="3">
        <v>43553</v>
      </c>
      <c r="Z72" s="1">
        <f t="shared" si="30"/>
        <v>124.00500479945764</v>
      </c>
      <c r="AA72" s="1">
        <f>+Fondo1!P163</f>
        <v>132.14358641238729</v>
      </c>
      <c r="AB72" s="1">
        <f>+Fondo1!Q163</f>
        <v>115.08308755564792</v>
      </c>
      <c r="AC72" s="1">
        <f>+Fondo1!R163</f>
        <v>112.14847333105875</v>
      </c>
      <c r="AD72" s="1">
        <f>+Fondo1!S163</f>
        <v>113.49953809064115</v>
      </c>
      <c r="AF72" s="32">
        <v>43553</v>
      </c>
      <c r="AG72" s="2">
        <f t="shared" si="31"/>
        <v>153.38828026213667</v>
      </c>
      <c r="AH72" s="2">
        <f>+Fondo2!P233</f>
        <v>123.47741516306012</v>
      </c>
      <c r="AI72" s="2">
        <f>+Fondo2!Q233</f>
        <v>121.19286568697912</v>
      </c>
      <c r="AJ72" s="2">
        <f>+Fondo2!R233</f>
        <v>118.53922188512382</v>
      </c>
      <c r="AK72" s="2">
        <f>+Fondo2!S233</f>
        <v>119.8550976784196</v>
      </c>
      <c r="AN72" s="3">
        <v>43553</v>
      </c>
      <c r="AO72" s="31">
        <f t="shared" si="32"/>
        <v>178.39459486821735</v>
      </c>
      <c r="AP72" s="31">
        <f>+'Fondo 3'!Q102</f>
        <v>114.675472203209</v>
      </c>
      <c r="AQ72" s="31">
        <f>+'Fondo 3'!R102</f>
        <v>113.3387157127431</v>
      </c>
      <c r="AR72" s="31">
        <f>+'Fondo 3'!S102</f>
        <v>109.19626538407013</v>
      </c>
      <c r="AS72" s="31">
        <f>+'Fondo 3'!T102</f>
        <v>117.39036183972244</v>
      </c>
      <c r="AT72" s="33"/>
      <c r="AU72" s="33"/>
    </row>
    <row r="73" spans="1:47" x14ac:dyDescent="0.35">
      <c r="A73" s="17">
        <v>42563</v>
      </c>
      <c r="B73" s="9">
        <v>88.083290100097656</v>
      </c>
      <c r="D73" s="3">
        <v>44592</v>
      </c>
      <c r="E73" s="1">
        <f t="shared" si="23"/>
        <v>99.702934265136719</v>
      </c>
      <c r="F73" s="1">
        <f t="shared" si="26"/>
        <v>116.00262536317783</v>
      </c>
      <c r="G73" s="1">
        <f>+Fondo0!O74</f>
        <v>97.909602766109273</v>
      </c>
      <c r="H73" s="1">
        <f>+Fondo0!P74</f>
        <v>98.42580139549662</v>
      </c>
      <c r="I73" s="1">
        <f>+Fondo0!Q74</f>
        <v>95.954932213505643</v>
      </c>
      <c r="J73" s="1">
        <f>+Fondo0!R74</f>
        <v>99.948518801407474</v>
      </c>
      <c r="N73" s="17">
        <v>41376</v>
      </c>
      <c r="O73" s="9">
        <v>80.553680419921875</v>
      </c>
      <c r="P73" s="9">
        <v>128.07472229003906</v>
      </c>
      <c r="R73" s="3">
        <v>43585</v>
      </c>
      <c r="S73" s="1">
        <f t="shared" si="24"/>
        <v>91.27337646484375</v>
      </c>
      <c r="T73" s="1">
        <f t="shared" si="25"/>
        <v>267.11013793945313</v>
      </c>
      <c r="U73" s="9">
        <f t="shared" si="27"/>
        <v>-2.0039364646530222E-3</v>
      </c>
      <c r="V73" s="9">
        <f t="shared" si="28"/>
        <v>4.0852497124851617E-2</v>
      </c>
      <c r="W73" s="9">
        <f t="shared" si="29"/>
        <v>2.2817068942974422E-3</v>
      </c>
      <c r="Y73" s="3">
        <v>43585</v>
      </c>
      <c r="Z73" s="1">
        <f t="shared" si="30"/>
        <v>124.28794787383596</v>
      </c>
      <c r="AA73" s="1">
        <f>+Fondo1!P164</f>
        <v>134.65884137359768</v>
      </c>
      <c r="AB73" s="1">
        <f>+Fondo1!Q164</f>
        <v>116.34881183083645</v>
      </c>
      <c r="AC73" s="1">
        <f>+Fondo1!R164</f>
        <v>113.73386282364322</v>
      </c>
      <c r="AD73" s="1">
        <f>+Fondo1!S164</f>
        <v>115.02809039309371</v>
      </c>
      <c r="AF73" s="32">
        <v>43585</v>
      </c>
      <c r="AG73" s="2">
        <f t="shared" si="31"/>
        <v>156.36773721730026</v>
      </c>
      <c r="AH73" s="2">
        <f>+Fondo2!P234</f>
        <v>126.23982516799974</v>
      </c>
      <c r="AI73" s="2">
        <f>+Fondo2!Q234</f>
        <v>122.81658867059899</v>
      </c>
      <c r="AJ73" s="2">
        <f>+Fondo2!R234</f>
        <v>120.29523617304031</v>
      </c>
      <c r="AK73" s="2">
        <f>+Fondo2!S234</f>
        <v>121.79313090812862</v>
      </c>
      <c r="AN73" s="3">
        <v>43585</v>
      </c>
      <c r="AO73" s="31">
        <f t="shared" si="32"/>
        <v>184.15338832062102</v>
      </c>
      <c r="AP73" s="31">
        <f>+'Fondo 3'!Q103</f>
        <v>117.46040233833099</v>
      </c>
      <c r="AQ73" s="31">
        <f>+'Fondo 3'!R103</f>
        <v>114.50146260233221</v>
      </c>
      <c r="AR73" s="31">
        <f>+'Fondo 3'!S103</f>
        <v>110.06439411095994</v>
      </c>
      <c r="AS73" s="31">
        <f>+'Fondo 3'!T103</f>
        <v>119.28449139916876</v>
      </c>
      <c r="AT73" s="33"/>
      <c r="AU73" s="33"/>
    </row>
    <row r="74" spans="1:47" x14ac:dyDescent="0.35">
      <c r="A74" s="17">
        <v>42564</v>
      </c>
      <c r="B74" s="9">
        <v>88.208412170410156</v>
      </c>
      <c r="D74" s="3">
        <v>44620</v>
      </c>
      <c r="E74" s="1">
        <f t="shared" si="23"/>
        <v>98.560684204101563</v>
      </c>
      <c r="F74" s="1">
        <f t="shared" si="26"/>
        <v>114.67363733611572</v>
      </c>
      <c r="G74" s="1">
        <f>+Fondo0!O75</f>
        <v>100.24525159940285</v>
      </c>
      <c r="H74" s="1">
        <f>+Fondo0!P75</f>
        <v>100.84654433894792</v>
      </c>
      <c r="I74" s="1">
        <f>+Fondo0!Q75</f>
        <v>98.292446913421699</v>
      </c>
      <c r="J74" s="1">
        <f>+Fondo0!R75</f>
        <v>102.3565492855292</v>
      </c>
      <c r="N74" s="17">
        <v>41379</v>
      </c>
      <c r="O74" s="9">
        <v>80.58984375</v>
      </c>
      <c r="P74" s="9">
        <v>125.10674285888672</v>
      </c>
      <c r="R74" s="3">
        <v>43616</v>
      </c>
      <c r="S74" s="1">
        <f t="shared" si="24"/>
        <v>93.017494201660156</v>
      </c>
      <c r="T74" s="1">
        <f t="shared" si="25"/>
        <v>250.07623291015625</v>
      </c>
      <c r="U74" s="9">
        <f t="shared" si="27"/>
        <v>1.9108723752409906E-2</v>
      </c>
      <c r="V74" s="9">
        <f t="shared" si="28"/>
        <v>-6.3771091433294846E-2</v>
      </c>
      <c r="W74" s="9">
        <f t="shared" si="29"/>
        <v>1.0820742233839432E-2</v>
      </c>
      <c r="Y74" s="3">
        <v>43616</v>
      </c>
      <c r="Z74" s="1">
        <f t="shared" si="30"/>
        <v>125.6328357205516</v>
      </c>
      <c r="AA74" s="1">
        <f>+Fondo1!P165</f>
        <v>133.46812227352086</v>
      </c>
      <c r="AB74" s="1">
        <f>+Fondo1!Q165</f>
        <v>115.2323620041853</v>
      </c>
      <c r="AC74" s="1">
        <f>+Fondo1!R165</f>
        <v>112.55400978139068</v>
      </c>
      <c r="AD74" s="1">
        <f>+Fondo1!S165</f>
        <v>114.08864722049502</v>
      </c>
      <c r="AF74" s="34">
        <v>43616</v>
      </c>
      <c r="AG74" s="2">
        <f t="shared" si="31"/>
        <v>152.87586053078672</v>
      </c>
      <c r="AH74" s="2">
        <f>+Fondo2!P235</f>
        <v>123.07576521955021</v>
      </c>
      <c r="AI74" s="2">
        <f>+Fondo2!Q235</f>
        <v>119.63944438566725</v>
      </c>
      <c r="AJ74" s="2">
        <f>+Fondo2!R235</f>
        <v>117.04253101893494</v>
      </c>
      <c r="AK74" s="2">
        <f>+Fondo2!S235</f>
        <v>119.07590223021843</v>
      </c>
      <c r="AN74" s="3">
        <v>43616</v>
      </c>
      <c r="AO74" s="31">
        <f t="shared" si="32"/>
        <v>175.46224551424251</v>
      </c>
      <c r="AP74" s="31">
        <f>+'Fondo 3'!Q104</f>
        <v>112.17364430995035</v>
      </c>
      <c r="AQ74" s="31">
        <f>+'Fondo 3'!R104</f>
        <v>109.25482683851557</v>
      </c>
      <c r="AR74" s="31">
        <f>+'Fondo 3'!S104</f>
        <v>104.32475123356045</v>
      </c>
      <c r="AS74" s="31">
        <f>+'Fondo 3'!T104</f>
        <v>114.33293407141237</v>
      </c>
      <c r="AT74" s="33"/>
      <c r="AU74" s="33"/>
    </row>
    <row r="75" spans="1:47" x14ac:dyDescent="0.35">
      <c r="A75" s="17">
        <v>42565</v>
      </c>
      <c r="B75" s="9">
        <v>88.130172729492188</v>
      </c>
      <c r="D75" s="3">
        <v>44651</v>
      </c>
      <c r="E75" s="1">
        <f t="shared" si="23"/>
        <v>95.7889404296875</v>
      </c>
      <c r="F75" s="1">
        <f t="shared" si="26"/>
        <v>111.44876178921314</v>
      </c>
      <c r="G75" s="1">
        <f>+Fondo0!O76</f>
        <v>102.03990502117284</v>
      </c>
      <c r="H75" s="1">
        <f>+Fondo0!P76</f>
        <v>102.64982007098365</v>
      </c>
      <c r="I75" s="1">
        <f>+Fondo0!Q76</f>
        <v>100.06380640778232</v>
      </c>
      <c r="J75" s="1">
        <f>+Fondo0!R76</f>
        <v>104.07562383389028</v>
      </c>
      <c r="N75" s="17">
        <v>41380</v>
      </c>
      <c r="O75" s="9">
        <v>80.58984375</v>
      </c>
      <c r="P75" s="9">
        <v>126.95366668701172</v>
      </c>
      <c r="R75" s="3">
        <v>43644</v>
      </c>
      <c r="S75" s="1">
        <f t="shared" si="24"/>
        <v>94.039382934570313</v>
      </c>
      <c r="T75" s="1">
        <f t="shared" si="25"/>
        <v>267.47802734375</v>
      </c>
      <c r="U75" s="9">
        <f t="shared" si="27"/>
        <v>1.0985984321344011E-2</v>
      </c>
      <c r="V75" s="9">
        <f t="shared" si="28"/>
        <v>6.9585958773801693E-2</v>
      </c>
      <c r="W75" s="9">
        <f t="shared" si="29"/>
        <v>1.6845981766589781E-2</v>
      </c>
      <c r="Y75" s="3">
        <v>43644</v>
      </c>
      <c r="Z75" s="1">
        <f t="shared" si="30"/>
        <v>127.74924418038498</v>
      </c>
      <c r="AA75" s="1">
        <f>+Fondo1!P166</f>
        <v>141.39592246008084</v>
      </c>
      <c r="AB75" s="1">
        <f>+Fondo1!Q166</f>
        <v>120.69528894499247</v>
      </c>
      <c r="AC75" s="1">
        <f>+Fondo1!R166</f>
        <v>118.58095899945697</v>
      </c>
      <c r="AD75" s="1">
        <f>+Fondo1!S166</f>
        <v>119.76583030559902</v>
      </c>
      <c r="AF75" s="32">
        <v>43644</v>
      </c>
      <c r="AG75" s="2">
        <f t="shared" si="31"/>
        <v>159.03461309844073</v>
      </c>
      <c r="AH75" s="2">
        <f>+Fondo2!P236</f>
        <v>129.3582829981064</v>
      </c>
      <c r="AI75" s="2">
        <f>+Fondo2!Q236</f>
        <v>124.93847478058257</v>
      </c>
      <c r="AJ75" s="2">
        <f>+Fondo2!R236</f>
        <v>122.41219774554196</v>
      </c>
      <c r="AK75" s="2">
        <f>+Fondo2!S236</f>
        <v>124.31277393275757</v>
      </c>
      <c r="AN75" s="3">
        <v>43644</v>
      </c>
      <c r="AO75" s="31">
        <f t="shared" si="32"/>
        <v>185.61553747605416</v>
      </c>
      <c r="AP75" s="31">
        <f>+'Fondo 3'!Q105</f>
        <v>117.15257597879899</v>
      </c>
      <c r="AQ75" s="31">
        <f>+'Fondo 3'!R105</f>
        <v>113.65719910570445</v>
      </c>
      <c r="AR75" s="31">
        <f>+'Fondo 3'!S105</f>
        <v>108.55482471673872</v>
      </c>
      <c r="AS75" s="31">
        <f>+'Fondo 3'!T105</f>
        <v>118.86262144915028</v>
      </c>
      <c r="AT75" s="33"/>
      <c r="AU75" s="33"/>
    </row>
    <row r="76" spans="1:47" x14ac:dyDescent="0.35">
      <c r="A76" s="17">
        <v>42566</v>
      </c>
      <c r="B76" s="9">
        <v>87.809532165527344</v>
      </c>
      <c r="D76" s="3">
        <v>44680</v>
      </c>
      <c r="E76" s="1">
        <f t="shared" si="23"/>
        <v>92.14337158203125</v>
      </c>
      <c r="F76" s="1">
        <f t="shared" si="26"/>
        <v>107.20720600765763</v>
      </c>
      <c r="G76" s="1">
        <f>+Fondo0!O77</f>
        <v>98.620351890699169</v>
      </c>
      <c r="H76" s="1">
        <f>+Fondo0!P77</f>
        <v>99.189661548472557</v>
      </c>
      <c r="I76" s="1">
        <f>+Fondo0!Q77</f>
        <v>96.667662398023396</v>
      </c>
      <c r="J76" s="1">
        <f>+Fondo0!R77</f>
        <v>100.51181911138357</v>
      </c>
      <c r="N76" s="17">
        <v>41381</v>
      </c>
      <c r="O76" s="9">
        <v>80.58984375</v>
      </c>
      <c r="P76" s="9">
        <v>125.09869384765625</v>
      </c>
      <c r="R76" s="3">
        <v>43677</v>
      </c>
      <c r="S76" s="1">
        <f t="shared" si="24"/>
        <v>94.210372924804688</v>
      </c>
      <c r="T76" s="1">
        <f t="shared" si="25"/>
        <v>271.522216796875</v>
      </c>
      <c r="U76" s="9">
        <f t="shared" si="27"/>
        <v>1.818280649005688E-3</v>
      </c>
      <c r="V76" s="9">
        <f t="shared" si="28"/>
        <v>1.5119707189733322E-2</v>
      </c>
      <c r="W76" s="9">
        <f t="shared" si="29"/>
        <v>3.1484233030784512E-3</v>
      </c>
      <c r="Y76" s="3">
        <v>43677</v>
      </c>
      <c r="Z76" s="1">
        <f t="shared" si="30"/>
        <v>128.15145287771318</v>
      </c>
      <c r="AA76" s="1">
        <f>+Fondo1!P167</f>
        <v>143.25599916851854</v>
      </c>
      <c r="AB76" s="1">
        <f>+Fondo1!Q167</f>
        <v>121.54190339898167</v>
      </c>
      <c r="AC76" s="1">
        <f>+Fondo1!R167</f>
        <v>119.56291138174079</v>
      </c>
      <c r="AD76" s="1">
        <f>+Fondo1!S167</f>
        <v>120.72941854483445</v>
      </c>
      <c r="AF76" s="32">
        <v>43677</v>
      </c>
      <c r="AG76" s="2">
        <f t="shared" si="31"/>
        <v>160.38147626974072</v>
      </c>
      <c r="AH76" s="2">
        <f>+Fondo2!P237</f>
        <v>130.02623191420199</v>
      </c>
      <c r="AI76" s="2">
        <f>+Fondo2!Q237</f>
        <v>125.29198149390321</v>
      </c>
      <c r="AJ76" s="2">
        <f>+Fondo2!R237</f>
        <v>122.94413890170077</v>
      </c>
      <c r="AK76" s="2">
        <f>+Fondo2!S237</f>
        <v>124.73545735521765</v>
      </c>
      <c r="AN76" s="3">
        <v>43677</v>
      </c>
      <c r="AO76" s="31">
        <f t="shared" si="32"/>
        <v>187.92819976524601</v>
      </c>
      <c r="AP76" s="31">
        <f>+'Fondo 3'!Q106</f>
        <v>116.45788385634273</v>
      </c>
      <c r="AQ76" s="31">
        <f>+'Fondo 3'!R106</f>
        <v>112.65377739170742</v>
      </c>
      <c r="AR76" s="31">
        <f>+'Fondo 3'!S106</f>
        <v>107.76915281798736</v>
      </c>
      <c r="AS76" s="31">
        <f>+'Fondo 3'!T106</f>
        <v>117.77756379852836</v>
      </c>
      <c r="AT76" s="33"/>
      <c r="AU76" s="33"/>
    </row>
    <row r="77" spans="1:47" x14ac:dyDescent="0.35">
      <c r="A77" s="17">
        <v>42569</v>
      </c>
      <c r="B77" s="9">
        <v>87.825149536132813</v>
      </c>
      <c r="D77" s="3">
        <v>44712</v>
      </c>
      <c r="E77" s="1">
        <f t="shared" si="23"/>
        <v>92.844169616699219</v>
      </c>
      <c r="F77" s="1">
        <f t="shared" si="26"/>
        <v>108.0225723002349</v>
      </c>
      <c r="G77" s="1">
        <f>+Fondo0!O78</f>
        <v>102.48124752511785</v>
      </c>
      <c r="H77" s="1">
        <f>+Fondo0!P78</f>
        <v>103.02758812576947</v>
      </c>
      <c r="I77" s="1">
        <f>+Fondo0!Q78</f>
        <v>100.48788616856311</v>
      </c>
      <c r="J77" s="1">
        <f>+Fondo0!R78</f>
        <v>104.4770410872928</v>
      </c>
      <c r="N77" s="17">
        <v>41382</v>
      </c>
      <c r="O77" s="9">
        <v>80.575424194335938</v>
      </c>
      <c r="P77" s="9">
        <v>124.31639862060547</v>
      </c>
      <c r="R77" s="3">
        <v>43705</v>
      </c>
      <c r="S77" s="1">
        <f t="shared" si="24"/>
        <v>96.806564331054688</v>
      </c>
      <c r="T77" s="1">
        <f t="shared" si="25"/>
        <v>263.72610473632813</v>
      </c>
      <c r="U77" s="9">
        <f t="shared" si="27"/>
        <v>2.7557383817195857E-2</v>
      </c>
      <c r="V77" s="9">
        <f t="shared" si="28"/>
        <v>-2.871261200102504E-2</v>
      </c>
      <c r="W77" s="9">
        <f t="shared" si="29"/>
        <v>2.193038423537377E-2</v>
      </c>
      <c r="Y77" s="3">
        <v>43705</v>
      </c>
      <c r="Z77" s="1">
        <f t="shared" si="30"/>
        <v>130.96186347964283</v>
      </c>
      <c r="AA77" s="1">
        <f>+Fondo1!P168</f>
        <v>139.64940671925112</v>
      </c>
      <c r="AB77" s="1">
        <f>+Fondo1!Q168</f>
        <v>118.57467426947231</v>
      </c>
      <c r="AC77" s="1">
        <f>+Fondo1!R168</f>
        <v>116.40717262680975</v>
      </c>
      <c r="AD77" s="1">
        <f>+Fondo1!S168</f>
        <v>117.98490959767445</v>
      </c>
      <c r="AF77" s="32">
        <v>43705</v>
      </c>
      <c r="AG77" s="2">
        <f t="shared" si="31"/>
        <v>160.28883766896524</v>
      </c>
      <c r="AH77" s="2">
        <f>+Fondo2!P238</f>
        <v>125.96216175001045</v>
      </c>
      <c r="AI77" s="2">
        <f>+Fondo2!Q238</f>
        <v>121.86972388207244</v>
      </c>
      <c r="AJ77" s="2">
        <f>+Fondo2!R238</f>
        <v>119.245852237151</v>
      </c>
      <c r="AK77" s="2">
        <f>+Fondo2!S238</f>
        <v>121.83068207487209</v>
      </c>
      <c r="AN77" s="3">
        <v>43705</v>
      </c>
      <c r="AO77" s="31">
        <f t="shared" si="32"/>
        <v>184.64723408431863</v>
      </c>
      <c r="AP77" s="31">
        <f>+'Fondo 3'!Q107</f>
        <v>111.08998479556294</v>
      </c>
      <c r="AQ77" s="31">
        <f>+'Fondo 3'!R107</f>
        <v>107.23353621921036</v>
      </c>
      <c r="AR77" s="31">
        <f>+'Fondo 3'!S107</f>
        <v>102.18350038672421</v>
      </c>
      <c r="AS77" s="31">
        <f>+'Fondo 3'!T107</f>
        <v>112.63695832161983</v>
      </c>
      <c r="AT77" s="33"/>
      <c r="AU77" s="33"/>
    </row>
    <row r="78" spans="1:47" x14ac:dyDescent="0.35">
      <c r="A78" s="17">
        <v>42570</v>
      </c>
      <c r="B78" s="9">
        <v>88.005058288574219</v>
      </c>
      <c r="D78" s="3">
        <v>44742</v>
      </c>
      <c r="E78" s="1">
        <f t="shared" si="23"/>
        <v>91.40228271484375</v>
      </c>
      <c r="F78" s="1">
        <f t="shared" si="26"/>
        <v>106.34496203404939</v>
      </c>
      <c r="G78" s="1">
        <f>+Fondo0!O79</f>
        <v>99.511795637121196</v>
      </c>
      <c r="H78" s="1">
        <f>+Fondo0!P79</f>
        <v>100.02083763045289</v>
      </c>
      <c r="I78" s="1">
        <f>+Fondo0!Q79</f>
        <v>97.587986462854914</v>
      </c>
      <c r="J78" s="1">
        <f>+Fondo0!R79</f>
        <v>101.44555707472294</v>
      </c>
      <c r="N78" s="17">
        <v>41383</v>
      </c>
      <c r="O78" s="9">
        <v>80.582672119140625</v>
      </c>
      <c r="P78" s="9">
        <v>125.39708709716797</v>
      </c>
      <c r="R78" s="3">
        <v>43738</v>
      </c>
      <c r="S78" s="1">
        <f t="shared" si="24"/>
        <v>96.2392578125</v>
      </c>
      <c r="T78" s="1">
        <f t="shared" si="25"/>
        <v>272.17074584960938</v>
      </c>
      <c r="U78" s="9">
        <f t="shared" si="27"/>
        <v>-5.8602071303206493E-3</v>
      </c>
      <c r="V78" s="9">
        <f t="shared" si="28"/>
        <v>3.2020497636076506E-2</v>
      </c>
      <c r="W78" s="9">
        <f t="shared" si="29"/>
        <v>-2.0721366536809341E-3</v>
      </c>
      <c r="Y78" s="3">
        <v>43738</v>
      </c>
      <c r="Z78" s="1">
        <f t="shared" si="30"/>
        <v>130.69049260209232</v>
      </c>
      <c r="AA78" s="1">
        <f>+Fondo1!P169</f>
        <v>141.16211255772856</v>
      </c>
      <c r="AB78" s="1">
        <f>+Fondo1!Q169</f>
        <v>119.37333039268908</v>
      </c>
      <c r="AC78" s="1">
        <f>+Fondo1!R169</f>
        <v>117.53498820170741</v>
      </c>
      <c r="AD78" s="1">
        <f>+Fondo1!S169</f>
        <v>118.99258471018352</v>
      </c>
      <c r="AF78" s="32">
        <v>43738</v>
      </c>
      <c r="AG78" s="2">
        <f t="shared" si="31"/>
        <v>162.38543894809027</v>
      </c>
      <c r="AH78" s="2">
        <f>+Fondo2!P239</f>
        <v>128.13171654392889</v>
      </c>
      <c r="AI78" s="2">
        <f>+Fondo2!Q239</f>
        <v>123.72989970279797</v>
      </c>
      <c r="AJ78" s="2">
        <f>+Fondo2!R239</f>
        <v>121.03808909007803</v>
      </c>
      <c r="AK78" s="2">
        <f>+Fondo2!S239</f>
        <v>123.48351898169182</v>
      </c>
      <c r="AN78" s="3">
        <v>43738</v>
      </c>
      <c r="AO78" s="31">
        <f t="shared" si="32"/>
        <v>189.16081693476761</v>
      </c>
      <c r="AP78" s="31">
        <f>+'Fondo 3'!Q108</f>
        <v>113.98138959497926</v>
      </c>
      <c r="AQ78" s="31">
        <f>+'Fondo 3'!R108</f>
        <v>109.65421630150385</v>
      </c>
      <c r="AR78" s="31">
        <f>+'Fondo 3'!S108</f>
        <v>104.45438670730748</v>
      </c>
      <c r="AS78" s="31">
        <f>+'Fondo 3'!T108</f>
        <v>114.81435541467719</v>
      </c>
      <c r="AT78" s="33"/>
      <c r="AU78" s="33"/>
    </row>
    <row r="79" spans="1:47" x14ac:dyDescent="0.35">
      <c r="A79" s="17">
        <v>42571</v>
      </c>
      <c r="B79" s="9">
        <v>87.926864624023438</v>
      </c>
      <c r="D79" s="3">
        <v>44769</v>
      </c>
      <c r="E79" s="1">
        <f t="shared" si="23"/>
        <v>93.046722412109375</v>
      </c>
      <c r="F79" s="1">
        <f t="shared" si="26"/>
        <v>108.25823894550881</v>
      </c>
      <c r="G79" s="1">
        <f>+Fondo0!O80</f>
        <v>97.378664236675974</v>
      </c>
      <c r="H79" s="1">
        <f>+Fondo0!P80</f>
        <v>97.849187044158867</v>
      </c>
      <c r="I79" s="1">
        <f>+Fondo0!Q80</f>
        <v>95.508055568345057</v>
      </c>
      <c r="J79" s="1">
        <f>+Fondo0!R80</f>
        <v>99.293313060390929</v>
      </c>
      <c r="N79" s="17">
        <v>41386</v>
      </c>
      <c r="O79" s="9">
        <v>80.684097290039063</v>
      </c>
      <c r="P79" s="9">
        <v>125.95365905761719</v>
      </c>
      <c r="R79" s="3">
        <v>43768</v>
      </c>
      <c r="S79" s="1">
        <f t="shared" si="24"/>
        <v>96.064559936523438</v>
      </c>
      <c r="T79" s="1">
        <f t="shared" si="25"/>
        <v>278.92996215820313</v>
      </c>
      <c r="U79" s="9">
        <f t="shared" si="27"/>
        <v>-1.8152454616485736E-3</v>
      </c>
      <c r="V79" s="9">
        <f t="shared" si="28"/>
        <v>2.4834470315662216E-2</v>
      </c>
      <c r="W79" s="9">
        <f t="shared" si="29"/>
        <v>8.4972611608250524E-4</v>
      </c>
      <c r="Y79" s="3">
        <v>43768</v>
      </c>
      <c r="Z79" s="1">
        <f t="shared" si="30"/>
        <v>130.80154372678001</v>
      </c>
      <c r="AA79" s="1">
        <f>+Fondo1!P170</f>
        <v>143.95094977964723</v>
      </c>
      <c r="AB79" s="1">
        <f>+Fondo1!Q170</f>
        <v>121.85211750344598</v>
      </c>
      <c r="AC79" s="1">
        <f>+Fondo1!R170</f>
        <v>119.95579187599807</v>
      </c>
      <c r="AD79" s="1">
        <f>+Fondo1!S170</f>
        <v>121.21052664679274</v>
      </c>
      <c r="AF79" s="32">
        <v>43768</v>
      </c>
      <c r="AG79" s="2">
        <f t="shared" si="31"/>
        <v>164.25443241417219</v>
      </c>
      <c r="AH79" s="2">
        <f>+Fondo2!P240</f>
        <v>130.86513123205464</v>
      </c>
      <c r="AI79" s="2">
        <f>+Fondo2!Q240</f>
        <v>126.38408388049946</v>
      </c>
      <c r="AJ79" s="2">
        <f>+Fondo2!R240</f>
        <v>123.69648601502924</v>
      </c>
      <c r="AK79" s="2">
        <f>+Fondo2!S240</f>
        <v>126.09333160779128</v>
      </c>
      <c r="AN79" s="3">
        <v>43768</v>
      </c>
      <c r="AO79" s="31">
        <f t="shared" si="32"/>
        <v>192.85030922631742</v>
      </c>
      <c r="AP79" s="31">
        <f>+'Fondo 3'!Q109</f>
        <v>117.01680760769645</v>
      </c>
      <c r="AQ79" s="31">
        <f>+'Fondo 3'!R109</f>
        <v>112.85862138345496</v>
      </c>
      <c r="AR79" s="31">
        <f>+'Fondo 3'!S109</f>
        <v>106.84971167288725</v>
      </c>
      <c r="AS79" s="31">
        <f>+'Fondo 3'!T109</f>
        <v>118.00564620319571</v>
      </c>
      <c r="AT79" s="33"/>
      <c r="AU79" s="33"/>
    </row>
    <row r="80" spans="1:47" x14ac:dyDescent="0.35">
      <c r="A80" s="17">
        <v>42572</v>
      </c>
      <c r="B80" s="9">
        <v>88.005058288574219</v>
      </c>
      <c r="D80" s="3">
        <v>44804</v>
      </c>
      <c r="E80" s="1">
        <f t="shared" si="23"/>
        <v>90.870872497558594</v>
      </c>
      <c r="F80" s="1">
        <f t="shared" si="26"/>
        <v>105.72667551315358</v>
      </c>
      <c r="G80" s="1">
        <f>+Fondo0!O81</f>
        <v>99.77416517057695</v>
      </c>
      <c r="H80" s="1">
        <f>+Fondo0!P81</f>
        <v>100.20116539029081</v>
      </c>
      <c r="I80" s="1">
        <f>+Fondo0!Q81</f>
        <v>97.884533428277479</v>
      </c>
      <c r="J80" s="1">
        <f>+Fondo0!R81</f>
        <v>101.80849867684815</v>
      </c>
      <c r="N80" s="17">
        <v>41387</v>
      </c>
      <c r="O80" s="9">
        <v>80.647850036621094</v>
      </c>
      <c r="P80" s="9">
        <v>127.25215148925781</v>
      </c>
      <c r="R80" s="3">
        <v>43798</v>
      </c>
      <c r="S80" s="1">
        <f t="shared" si="24"/>
        <v>96.406272888183594</v>
      </c>
      <c r="T80" s="1">
        <f t="shared" si="25"/>
        <v>288.25692749023438</v>
      </c>
      <c r="U80" s="9">
        <f t="shared" si="27"/>
        <v>3.5571177537891963E-3</v>
      </c>
      <c r="V80" s="9">
        <f t="shared" si="28"/>
        <v>3.3438377361343363E-2</v>
      </c>
      <c r="W80" s="9">
        <f t="shared" si="29"/>
        <v>6.5452437145446137E-3</v>
      </c>
      <c r="Y80" s="3">
        <v>43798</v>
      </c>
      <c r="Z80" s="1">
        <f t="shared" si="30"/>
        <v>131.65767170871044</v>
      </c>
      <c r="AA80" s="1">
        <f>+Fondo1!P171</f>
        <v>141.33731595123737</v>
      </c>
      <c r="AB80" s="1">
        <f>+Fondo1!Q171</f>
        <v>119.45118687435264</v>
      </c>
      <c r="AC80" s="1">
        <f>+Fondo1!R171</f>
        <v>117.84396281165172</v>
      </c>
      <c r="AD80" s="1">
        <f>+Fondo1!S171</f>
        <v>118.61828919740455</v>
      </c>
      <c r="AF80" s="32">
        <v>43798</v>
      </c>
      <c r="AG80" s="2">
        <f t="shared" si="31"/>
        <v>167.29276944018088</v>
      </c>
      <c r="AH80" s="2">
        <f>+Fondo2!P241</f>
        <v>129.55540271326862</v>
      </c>
      <c r="AI80" s="2">
        <f>+Fondo2!Q241</f>
        <v>124.96482375623678</v>
      </c>
      <c r="AJ80" s="2">
        <f>+Fondo2!R241</f>
        <v>122.15765355615204</v>
      </c>
      <c r="AK80" s="2">
        <f>+Fondo2!S241</f>
        <v>124.62119673514233</v>
      </c>
      <c r="AN80" s="3">
        <v>43798</v>
      </c>
      <c r="AO80" s="31">
        <f t="shared" si="32"/>
        <v>198.14638860940107</v>
      </c>
      <c r="AP80" s="31">
        <f>+'Fondo 3'!Q110</f>
        <v>116.23024267167939</v>
      </c>
      <c r="AQ80" s="31">
        <f>+'Fondo 3'!R110</f>
        <v>111.98101750023237</v>
      </c>
      <c r="AR80" s="31">
        <f>+'Fondo 3'!S110</f>
        <v>105.26298588599089</v>
      </c>
      <c r="AS80" s="31">
        <f>+'Fondo 3'!T110</f>
        <v>117.19129282829574</v>
      </c>
      <c r="AT80" s="33"/>
      <c r="AU80" s="33"/>
    </row>
    <row r="81" spans="1:47" x14ac:dyDescent="0.35">
      <c r="A81" s="17">
        <v>42573</v>
      </c>
      <c r="B81" s="9">
        <v>88.020729064941406</v>
      </c>
      <c r="D81" s="3">
        <v>44834</v>
      </c>
      <c r="E81" s="1">
        <f t="shared" si="23"/>
        <v>87.104240417480469</v>
      </c>
      <c r="F81" s="1">
        <f t="shared" si="26"/>
        <v>101.34426477181781</v>
      </c>
      <c r="G81" s="1">
        <f>+Fondo0!O82</f>
        <v>96.740256480395317</v>
      </c>
      <c r="H81" s="1">
        <f>+Fondo0!P82</f>
        <v>97.125878863091685</v>
      </c>
      <c r="I81" s="1">
        <f>+Fondo0!Q82</f>
        <v>94.966395548422028</v>
      </c>
      <c r="J81" s="1">
        <f>+Fondo0!R82</f>
        <v>98.79413141346545</v>
      </c>
      <c r="N81" s="17">
        <v>41388</v>
      </c>
      <c r="O81" s="9">
        <v>80.633354187011719</v>
      </c>
      <c r="P81" s="9">
        <v>127.33275604248047</v>
      </c>
      <c r="R81" s="3">
        <v>43830</v>
      </c>
      <c r="S81" s="1">
        <f t="shared" si="24"/>
        <v>96.361175537109375</v>
      </c>
      <c r="T81" s="1">
        <f t="shared" si="25"/>
        <v>296.63238525390625</v>
      </c>
      <c r="U81" s="9">
        <f t="shared" si="27"/>
        <v>-4.6778440575667712E-4</v>
      </c>
      <c r="V81" s="9">
        <f t="shared" si="28"/>
        <v>2.9055529858707851E-2</v>
      </c>
      <c r="W81" s="9">
        <f t="shared" si="29"/>
        <v>2.484547020689776E-3</v>
      </c>
      <c r="Y81" s="3">
        <v>43830</v>
      </c>
      <c r="Z81" s="1">
        <f t="shared" si="30"/>
        <v>131.98478138470526</v>
      </c>
      <c r="AA81" s="1">
        <f>+Fondo1!P172</f>
        <v>146.38343035022274</v>
      </c>
      <c r="AB81" s="1">
        <f>+Fondo1!Q172</f>
        <v>124.17621717434599</v>
      </c>
      <c r="AC81" s="1">
        <f>+Fondo1!R172</f>
        <v>122.59183869180491</v>
      </c>
      <c r="AD81" s="1">
        <f>+Fondo1!S172</f>
        <v>122.98920048232097</v>
      </c>
      <c r="AF81" s="32">
        <v>43830</v>
      </c>
      <c r="AG81" s="2">
        <f t="shared" si="31"/>
        <v>169.68403099461847</v>
      </c>
      <c r="AH81" s="2">
        <f>+Fondo2!P242</f>
        <v>134.2363934962948</v>
      </c>
      <c r="AI81" s="2">
        <f>+Fondo2!Q242</f>
        <v>129.4445242597719</v>
      </c>
      <c r="AJ81" s="2">
        <f>+Fondo2!R242</f>
        <v>126.96891097003611</v>
      </c>
      <c r="AK81" s="2">
        <f>+Fondo2!S242</f>
        <v>129.0803243431404</v>
      </c>
      <c r="AN81" s="3">
        <v>43830</v>
      </c>
      <c r="AO81" s="31">
        <f t="shared" si="32"/>
        <v>202.73364929977984</v>
      </c>
      <c r="AP81" s="31">
        <f>+'Fondo 3'!Q111</f>
        <v>121.25152642650902</v>
      </c>
      <c r="AQ81" s="31">
        <f>+'Fondo 3'!R111</f>
        <v>116.55453384775537</v>
      </c>
      <c r="AR81" s="31">
        <f>+'Fondo 3'!S111</f>
        <v>109.89981181571503</v>
      </c>
      <c r="AS81" s="31">
        <f>+'Fondo 3'!T111</f>
        <v>121.77356247134034</v>
      </c>
      <c r="AT81" s="33"/>
      <c r="AU81" s="33"/>
    </row>
    <row r="82" spans="1:47" x14ac:dyDescent="0.35">
      <c r="A82" s="17">
        <v>42576</v>
      </c>
      <c r="B82" s="9">
        <v>87.919013977050781</v>
      </c>
      <c r="D82" s="3">
        <v>44865</v>
      </c>
      <c r="E82" s="1">
        <f t="shared" si="23"/>
        <v>85.990623474121094</v>
      </c>
      <c r="F82" s="1">
        <f t="shared" si="26"/>
        <v>100.04859087785722</v>
      </c>
      <c r="G82" s="1">
        <f>+Fondo0!O83</f>
        <v>96.956300655610448</v>
      </c>
      <c r="H82" s="1">
        <f>+Fondo0!P83</f>
        <v>97.351672545911413</v>
      </c>
      <c r="I82" s="1">
        <f>+Fondo0!Q83</f>
        <v>95.184449983228347</v>
      </c>
      <c r="J82" s="1">
        <f>+Fondo0!R83</f>
        <v>99.090319008212404</v>
      </c>
      <c r="N82" s="17">
        <v>41389</v>
      </c>
      <c r="O82" s="9">
        <v>80.597129821777344</v>
      </c>
      <c r="P82" s="9">
        <v>127.84891510009766</v>
      </c>
      <c r="R82" s="3">
        <v>43861</v>
      </c>
      <c r="S82" s="1">
        <f t="shared" si="24"/>
        <v>98.316337585449219</v>
      </c>
      <c r="T82" s="1">
        <f t="shared" si="25"/>
        <v>296.51251220703125</v>
      </c>
      <c r="U82" s="9">
        <f t="shared" si="27"/>
        <v>2.0289935624403954E-2</v>
      </c>
      <c r="V82" s="9">
        <f t="shared" si="28"/>
        <v>-4.0411314756616523E-4</v>
      </c>
      <c r="W82" s="9">
        <f t="shared" si="29"/>
        <v>1.8220530747206941E-2</v>
      </c>
      <c r="Y82" s="3">
        <v>43861</v>
      </c>
      <c r="Z82" s="1">
        <f t="shared" si="30"/>
        <v>134.38961415208868</v>
      </c>
      <c r="AA82" s="1">
        <f>+Fondo1!P173</f>
        <v>146.72838383498285</v>
      </c>
      <c r="AB82" s="1">
        <f>+Fondo1!Q173</f>
        <v>123.63671582074748</v>
      </c>
      <c r="AC82" s="1">
        <f>+Fondo1!R173</f>
        <v>121.83811002869265</v>
      </c>
      <c r="AD82" s="1">
        <f>+Fondo1!S173</f>
        <v>122.54567319217773</v>
      </c>
      <c r="AF82" s="32">
        <v>43861</v>
      </c>
      <c r="AG82" s="2">
        <f t="shared" si="31"/>
        <v>171.37118425337508</v>
      </c>
      <c r="AH82" s="2">
        <f>+Fondo2!P243</f>
        <v>133.7252808082122</v>
      </c>
      <c r="AI82" s="2">
        <f>+Fondo2!Q243</f>
        <v>127.74541349553274</v>
      </c>
      <c r="AJ82" s="2">
        <f>+Fondo2!R243</f>
        <v>125.23392124434706</v>
      </c>
      <c r="AK82" s="2">
        <f>+Fondo2!S243</f>
        <v>127.7370598699224</v>
      </c>
      <c r="AN82" s="3">
        <v>43861</v>
      </c>
      <c r="AO82" s="31">
        <f t="shared" si="32"/>
        <v>203.49079797190956</v>
      </c>
      <c r="AP82" s="31">
        <f>+'Fondo 3'!Q112</f>
        <v>119.55490812346186</v>
      </c>
      <c r="AQ82" s="31">
        <f>+'Fondo 3'!R112</f>
        <v>113.99564698916497</v>
      </c>
      <c r="AR82" s="31">
        <f>+'Fondo 3'!S112</f>
        <v>107.21484368459612</v>
      </c>
      <c r="AS82" s="31">
        <f>+'Fondo 3'!T112</f>
        <v>119.92072861911775</v>
      </c>
      <c r="AT82" s="33"/>
      <c r="AU82" s="33"/>
    </row>
    <row r="83" spans="1:47" x14ac:dyDescent="0.35">
      <c r="A83" s="17">
        <v>42577</v>
      </c>
      <c r="B83" s="9">
        <v>87.919013977050781</v>
      </c>
      <c r="D83" s="3">
        <v>44895</v>
      </c>
      <c r="E83" s="1">
        <f t="shared" si="23"/>
        <v>89.26556396484375</v>
      </c>
      <c r="F83" s="1">
        <f t="shared" si="26"/>
        <v>103.85892702926618</v>
      </c>
      <c r="G83" s="1">
        <f>+Fondo0!O84</f>
        <v>100.88632781720385</v>
      </c>
      <c r="H83" s="1">
        <f>+Fondo0!P84</f>
        <v>101.36145925470991</v>
      </c>
      <c r="I83" s="1">
        <f>+Fondo0!Q84</f>
        <v>99.088242557237962</v>
      </c>
      <c r="J83" s="1">
        <f>+Fondo0!R84</f>
        <v>103.1944464066604</v>
      </c>
      <c r="N83" s="17">
        <v>41390</v>
      </c>
      <c r="O83" s="9">
        <v>80.763755798339844</v>
      </c>
      <c r="P83" s="9">
        <v>127.62312316894531</v>
      </c>
      <c r="R83" s="3">
        <v>43889</v>
      </c>
      <c r="S83" s="1">
        <f t="shared" si="24"/>
        <v>99.874374389648438</v>
      </c>
      <c r="T83" s="1">
        <f t="shared" si="25"/>
        <v>273.03890991210938</v>
      </c>
      <c r="U83" s="9">
        <f t="shared" si="27"/>
        <v>1.5847181073492367E-2</v>
      </c>
      <c r="V83" s="9">
        <f t="shared" si="28"/>
        <v>-7.91656383071353E-2</v>
      </c>
      <c r="W83" s="9">
        <f t="shared" si="29"/>
        <v>6.3458991354296002E-3</v>
      </c>
      <c r="Y83" s="3">
        <v>43889</v>
      </c>
      <c r="Z83" s="1">
        <f t="shared" si="30"/>
        <v>135.24243708834715</v>
      </c>
      <c r="AA83" s="1">
        <f>+Fondo1!P174</f>
        <v>142.34471704957619</v>
      </c>
      <c r="AB83" s="1">
        <f>+Fondo1!Q174</f>
        <v>119.31844108790304</v>
      </c>
      <c r="AC83" s="1">
        <f>+Fondo1!R174</f>
        <v>117.80078011290198</v>
      </c>
      <c r="AD83" s="1">
        <f>+Fondo1!S174</f>
        <v>118.98526635124398</v>
      </c>
      <c r="AF83" s="32">
        <v>43889</v>
      </c>
      <c r="AG83" s="2">
        <f t="shared" si="31"/>
        <v>165.94570475276203</v>
      </c>
      <c r="AH83" s="2">
        <f>+Fondo2!P244</f>
        <v>127.90295210314736</v>
      </c>
      <c r="AI83" s="2">
        <f>+Fondo2!Q244</f>
        <v>122.36434715522762</v>
      </c>
      <c r="AJ83" s="2">
        <f>+Fondo2!R244</f>
        <v>119.48464239698095</v>
      </c>
      <c r="AK83" s="2">
        <f>+Fondo2!S244</f>
        <v>122.54832789783539</v>
      </c>
      <c r="AN83" s="3">
        <v>43889</v>
      </c>
      <c r="AO83" s="31">
        <f t="shared" si="32"/>
        <v>191.24816594749998</v>
      </c>
      <c r="AP83" s="31">
        <f>+'Fondo 3'!Q113</f>
        <v>112.31211080494781</v>
      </c>
      <c r="AQ83" s="31">
        <f>+'Fondo 3'!R113</f>
        <v>107.14012767390257</v>
      </c>
      <c r="AR83" s="31">
        <f>+'Fondo 3'!S113</f>
        <v>100.2200807871899</v>
      </c>
      <c r="AS83" s="31">
        <f>+'Fondo 3'!T113</f>
        <v>112.43256126916947</v>
      </c>
      <c r="AT83" s="33"/>
      <c r="AU83" s="33"/>
    </row>
    <row r="84" spans="1:47" x14ac:dyDescent="0.35">
      <c r="A84" s="17">
        <v>42578</v>
      </c>
      <c r="B84" s="9">
        <v>88.177139282226563</v>
      </c>
      <c r="D84" s="3">
        <v>44925</v>
      </c>
      <c r="E84" s="1">
        <f t="shared" si="23"/>
        <v>88.488502502441406</v>
      </c>
      <c r="F84" s="1">
        <f t="shared" si="26"/>
        <v>102.95482956842804</v>
      </c>
      <c r="G84" s="1">
        <f>+Fondo0!O85</f>
        <v>102.10887346845469</v>
      </c>
      <c r="H84" s="1">
        <f>+Fondo0!P85</f>
        <v>102.77005378874766</v>
      </c>
      <c r="I84" s="1">
        <f>+Fondo0!Q85</f>
        <v>100.40893958753304</v>
      </c>
      <c r="J84" s="1">
        <f>+Fondo0!R85</f>
        <v>104.66719160635154</v>
      </c>
      <c r="N84" s="17">
        <v>41393</v>
      </c>
      <c r="O84" s="9">
        <v>80.814430236816406</v>
      </c>
      <c r="P84" s="9">
        <v>128.47802734375</v>
      </c>
      <c r="R84" s="3">
        <v>43921</v>
      </c>
      <c r="S84" s="1">
        <f t="shared" si="24"/>
        <v>99.348197937011719</v>
      </c>
      <c r="T84" s="1">
        <f t="shared" si="25"/>
        <v>238.94422912597656</v>
      </c>
      <c r="U84" s="9">
        <f t="shared" si="27"/>
        <v>-5.2683829646221758E-3</v>
      </c>
      <c r="V84" s="9">
        <f t="shared" si="28"/>
        <v>-0.12487114308033176</v>
      </c>
      <c r="W84" s="9">
        <f t="shared" si="29"/>
        <v>-1.7228658976193134E-2</v>
      </c>
      <c r="Y84" s="3">
        <v>43921</v>
      </c>
      <c r="Z84" s="1">
        <f t="shared" si="30"/>
        <v>132.91239126064275</v>
      </c>
      <c r="AA84" s="1">
        <f>+Fondo1!P175</f>
        <v>127.13047839267097</v>
      </c>
      <c r="AB84" s="1">
        <f>+Fondo1!Q175</f>
        <v>107.36167397999198</v>
      </c>
      <c r="AC84" s="1">
        <f>+Fondo1!R175</f>
        <v>104.91130845782668</v>
      </c>
      <c r="AD84" s="1">
        <f>+Fondo1!S175</f>
        <v>107.71248417799529</v>
      </c>
      <c r="AF84" s="32">
        <v>43921</v>
      </c>
      <c r="AG84" s="2">
        <f t="shared" si="31"/>
        <v>155.14765706990187</v>
      </c>
      <c r="AH84" s="2">
        <f>+Fondo2!P245</f>
        <v>113.60046949639519</v>
      </c>
      <c r="AI84" s="2">
        <f>+Fondo2!Q245</f>
        <v>109.55876084544613</v>
      </c>
      <c r="AJ84" s="2">
        <f>+Fondo2!R245</f>
        <v>105.87312355578183</v>
      </c>
      <c r="AK84" s="2">
        <f>+Fondo2!S245</f>
        <v>110.59485520390838</v>
      </c>
      <c r="AN84" s="3">
        <v>43921</v>
      </c>
      <c r="AO84" s="31">
        <f t="shared" si="32"/>
        <v>171.94155055649634</v>
      </c>
      <c r="AP84" s="31">
        <f>+'Fondo 3'!Q114</f>
        <v>96.893859200280701</v>
      </c>
      <c r="AQ84" s="31">
        <f>+'Fondo 3'!R114</f>
        <v>92.408927802542891</v>
      </c>
      <c r="AR84" s="31">
        <f>+'Fondo 3'!S114</f>
        <v>85.711909379303165</v>
      </c>
      <c r="AS84" s="31">
        <f>+'Fondo 3'!T114</f>
        <v>98.712929969456482</v>
      </c>
      <c r="AT84" s="33"/>
      <c r="AU84" s="33"/>
    </row>
    <row r="85" spans="1:47" x14ac:dyDescent="0.35">
      <c r="A85" s="17">
        <v>42579</v>
      </c>
      <c r="B85" s="9">
        <v>88.169357299804688</v>
      </c>
      <c r="D85" s="3">
        <v>44957</v>
      </c>
      <c r="E85" s="1">
        <f t="shared" si="23"/>
        <v>91.435394287109375</v>
      </c>
      <c r="F85" s="1">
        <f t="shared" si="26"/>
        <v>106.38348677096936</v>
      </c>
      <c r="G85" s="1">
        <f>+Fondo0!O86</f>
        <v>101.80665143784552</v>
      </c>
      <c r="H85" s="1">
        <f>+Fondo0!P86</f>
        <v>102.5469594085957</v>
      </c>
      <c r="I85" s="1">
        <f>+Fondo0!Q86</f>
        <v>100.03594480410008</v>
      </c>
      <c r="J85" s="1">
        <f>+Fondo0!R86</f>
        <v>104.46508496914228</v>
      </c>
      <c r="N85" s="17">
        <v>41394</v>
      </c>
      <c r="O85" s="9">
        <v>80.800003051757813</v>
      </c>
      <c r="P85" s="9">
        <v>128.78450012207031</v>
      </c>
      <c r="R85" s="3">
        <v>43951</v>
      </c>
      <c r="S85" s="1">
        <f t="shared" si="24"/>
        <v>101.05606842041016</v>
      </c>
      <c r="T85" s="1">
        <f t="shared" si="25"/>
        <v>269.28616333007813</v>
      </c>
      <c r="U85" s="9">
        <f t="shared" si="27"/>
        <v>1.7190754526632324E-2</v>
      </c>
      <c r="V85" s="9">
        <f t="shared" si="28"/>
        <v>0.12698333127813122</v>
      </c>
      <c r="W85" s="9">
        <f t="shared" si="29"/>
        <v>2.8170012201782214E-2</v>
      </c>
      <c r="Y85" s="3">
        <v>43951</v>
      </c>
      <c r="Z85" s="1">
        <f t="shared" si="30"/>
        <v>136.65653494422313</v>
      </c>
      <c r="AA85" s="1">
        <f>+Fondo1!P176</f>
        <v>131.90978581887069</v>
      </c>
      <c r="AB85" s="1">
        <f>+Fondo1!Q176</f>
        <v>111.31926877312657</v>
      </c>
      <c r="AC85" s="1">
        <f>+Fondo1!R176</f>
        <v>109.93242933231924</v>
      </c>
      <c r="AD85" s="1">
        <f>+Fondo1!S176</f>
        <v>111.95060240345755</v>
      </c>
      <c r="AF85" s="32">
        <v>43951</v>
      </c>
      <c r="AG85" s="2">
        <f t="shared" si="31"/>
        <v>166.33179288130393</v>
      </c>
      <c r="AH85" s="2">
        <f>+Fondo2!P246</f>
        <v>119.44880359170655</v>
      </c>
      <c r="AI85" s="2">
        <f>+Fondo2!Q246</f>
        <v>114.37676205247857</v>
      </c>
      <c r="AJ85" s="2">
        <f>+Fondo2!R246</f>
        <v>111.04146297189114</v>
      </c>
      <c r="AK85" s="2">
        <f>+Fondo2!S246</f>
        <v>115.66390186178083</v>
      </c>
      <c r="AN85" s="3">
        <v>43951</v>
      </c>
      <c r="AO85" s="31">
        <f t="shared" si="32"/>
        <v>189.99968025403831</v>
      </c>
      <c r="AP85" s="31">
        <f>+'Fondo 3'!Q115</f>
        <v>101.23818227574338</v>
      </c>
      <c r="AQ85" s="31">
        <f>+'Fondo 3'!R115</f>
        <v>94.437149750547036</v>
      </c>
      <c r="AR85" s="31">
        <f>+'Fondo 3'!S115</f>
        <v>87.764106786518468</v>
      </c>
      <c r="AS85" s="31">
        <f>+'Fondo 3'!T115</f>
        <v>101.185855350677</v>
      </c>
      <c r="AT85" s="33"/>
      <c r="AU85" s="33"/>
    </row>
    <row r="86" spans="1:47" x14ac:dyDescent="0.35">
      <c r="A86" s="17">
        <v>42580</v>
      </c>
      <c r="B86" s="9">
        <v>88.403961181640625</v>
      </c>
      <c r="D86" s="3">
        <v>44985</v>
      </c>
      <c r="E86" s="1">
        <f t="shared" si="23"/>
        <v>88.998008728027344</v>
      </c>
      <c r="F86" s="1">
        <f t="shared" si="26"/>
        <v>103.5476311769512</v>
      </c>
      <c r="G86" s="1">
        <f>+Fondo0!O87</f>
        <v>103.46201745922863</v>
      </c>
      <c r="H86" s="1">
        <f>+Fondo0!P87</f>
        <v>104.21429838572416</v>
      </c>
      <c r="I86" s="1">
        <f>+Fondo0!Q87</f>
        <v>101.48200321771061</v>
      </c>
      <c r="J86" s="1">
        <f>+Fondo0!R87</f>
        <v>106.20341532032239</v>
      </c>
      <c r="N86" s="17">
        <v>41395</v>
      </c>
      <c r="O86" s="9">
        <v>80.837722778320313</v>
      </c>
      <c r="P86" s="9">
        <v>127.6553955078125</v>
      </c>
      <c r="R86" s="3">
        <v>43980</v>
      </c>
      <c r="S86" s="1">
        <f t="shared" si="24"/>
        <v>101.73576354980469</v>
      </c>
      <c r="T86" s="1">
        <f t="shared" si="25"/>
        <v>282.116455078125</v>
      </c>
      <c r="U86" s="9">
        <f t="shared" si="27"/>
        <v>6.7259209666350461E-3</v>
      </c>
      <c r="V86" s="9">
        <f t="shared" si="28"/>
        <v>4.7645566297886965E-2</v>
      </c>
      <c r="W86" s="9">
        <f t="shared" si="29"/>
        <v>1.0817885499760239E-2</v>
      </c>
      <c r="Y86" s="3">
        <v>43980</v>
      </c>
      <c r="Z86" s="1">
        <f t="shared" si="30"/>
        <v>138.13486969204371</v>
      </c>
      <c r="AA86" s="1">
        <f>+Fondo1!P177</f>
        <v>137.26042145841353</v>
      </c>
      <c r="AB86" s="1">
        <f>+Fondo1!Q177</f>
        <v>115.03930989495736</v>
      </c>
      <c r="AC86" s="1">
        <f>+Fondo1!R177</f>
        <v>114.43016716129816</v>
      </c>
      <c r="AD86" s="1">
        <f>+Fondo1!S177</f>
        <v>115.90138780953905</v>
      </c>
      <c r="AF86" s="32">
        <v>43980</v>
      </c>
      <c r="AG86" s="2">
        <f t="shared" si="31"/>
        <v>170.85364636046938</v>
      </c>
      <c r="AH86" s="2">
        <f>+Fondo2!P247</f>
        <v>123.90675706901193</v>
      </c>
      <c r="AI86" s="2">
        <f>+Fondo2!Q247</f>
        <v>116.78528175569758</v>
      </c>
      <c r="AJ86" s="2">
        <f>+Fondo2!R247</f>
        <v>113.9365056271653</v>
      </c>
      <c r="AK86" s="2">
        <f>+Fondo2!S247</f>
        <v>118.64602772086096</v>
      </c>
      <c r="AN86" s="3">
        <v>43980</v>
      </c>
      <c r="AO86" s="31">
        <f t="shared" si="32"/>
        <v>197.49737871035012</v>
      </c>
      <c r="AP86" s="31">
        <f>+'Fondo 3'!Q116</f>
        <v>104.88532227123807</v>
      </c>
      <c r="AQ86" s="31">
        <f>+'Fondo 3'!R116</f>
        <v>95.395543005020926</v>
      </c>
      <c r="AR86" s="31">
        <f>+'Fondo 3'!S116</f>
        <v>89.254491263558904</v>
      </c>
      <c r="AS86" s="31">
        <f>+'Fondo 3'!T116</f>
        <v>103.71566480717756</v>
      </c>
      <c r="AT86" s="33"/>
      <c r="AU86" s="33"/>
    </row>
    <row r="87" spans="1:47" x14ac:dyDescent="0.35">
      <c r="A87" s="17">
        <v>42583</v>
      </c>
      <c r="B87" s="9">
        <v>88.1978759765625</v>
      </c>
      <c r="D87" s="3">
        <v>45016</v>
      </c>
      <c r="E87" s="1">
        <f t="shared" si="23"/>
        <v>91.348670959472656</v>
      </c>
      <c r="F87" s="1">
        <f t="shared" si="26"/>
        <v>106.28258569157546</v>
      </c>
      <c r="G87" s="1">
        <f>+Fondo0!O88</f>
        <v>105.39348352370133</v>
      </c>
      <c r="H87" s="1">
        <f>+Fondo0!P88</f>
        <v>106.12864250691766</v>
      </c>
      <c r="I87" s="1">
        <f>+Fondo0!Q88</f>
        <v>103.36597438991328</v>
      </c>
      <c r="J87" s="1">
        <f>+Fondo0!R88</f>
        <v>108.17243359189298</v>
      </c>
      <c r="N87" s="17">
        <v>41396</v>
      </c>
      <c r="O87" s="9">
        <v>80.844978332519531</v>
      </c>
      <c r="P87" s="9">
        <v>128.84095764160156</v>
      </c>
      <c r="R87" s="3">
        <v>44012</v>
      </c>
      <c r="S87" s="1">
        <f t="shared" si="24"/>
        <v>102.40628814697266</v>
      </c>
      <c r="T87" s="1">
        <f t="shared" si="25"/>
        <v>287.11959838867188</v>
      </c>
      <c r="U87" s="9">
        <f t="shared" si="27"/>
        <v>6.590844495305781E-3</v>
      </c>
      <c r="V87" s="9">
        <f t="shared" si="28"/>
        <v>1.7734319358157835E-2</v>
      </c>
      <c r="W87" s="9">
        <f t="shared" si="29"/>
        <v>7.7051919815909874E-3</v>
      </c>
      <c r="Y87" s="3">
        <v>44012</v>
      </c>
      <c r="Z87" s="1">
        <f t="shared" si="30"/>
        <v>139.19922538237296</v>
      </c>
      <c r="AA87" s="1">
        <f>+Fondo1!P178</f>
        <v>135.45155492581424</v>
      </c>
      <c r="AB87" s="1">
        <f>+Fondo1!Q178</f>
        <v>113.6300137335334</v>
      </c>
      <c r="AC87" s="1">
        <f>+Fondo1!R178</f>
        <v>112.64457476887038</v>
      </c>
      <c r="AD87" s="1">
        <f>+Fondo1!S178</f>
        <v>114.03986802398224</v>
      </c>
      <c r="AF87" s="32">
        <v>44012</v>
      </c>
      <c r="AG87" s="2">
        <f t="shared" si="31"/>
        <v>172.93166783180945</v>
      </c>
      <c r="AH87" s="2">
        <f>+Fondo2!P248</f>
        <v>124.04371572152732</v>
      </c>
      <c r="AI87" s="2">
        <f>+Fondo2!Q248</f>
        <v>116.39973085010361</v>
      </c>
      <c r="AJ87" s="2">
        <f>+Fondo2!R248</f>
        <v>113.29073738180448</v>
      </c>
      <c r="AK87" s="2">
        <f>+Fondo2!S248</f>
        <v>118.38885865507073</v>
      </c>
      <c r="AN87" s="3">
        <v>44012</v>
      </c>
      <c r="AO87" s="31">
        <f t="shared" si="32"/>
        <v>200.55969888177091</v>
      </c>
      <c r="AP87" s="31">
        <f>+'Fondo 3'!Q117</f>
        <v>108.58500669920151</v>
      </c>
      <c r="AQ87" s="31">
        <f>+'Fondo 3'!R117</f>
        <v>98.243456947636531</v>
      </c>
      <c r="AR87" s="31">
        <f>+'Fondo 3'!S117</f>
        <v>91.306663897079503</v>
      </c>
      <c r="AS87" s="31">
        <f>+'Fondo 3'!T117</f>
        <v>106.32359583387188</v>
      </c>
      <c r="AT87" s="33"/>
      <c r="AU87" s="33"/>
    </row>
    <row r="88" spans="1:47" x14ac:dyDescent="0.35">
      <c r="A88" s="17">
        <v>42584</v>
      </c>
      <c r="B88" s="9">
        <v>87.939300537109375</v>
      </c>
      <c r="D88" s="3">
        <v>45044</v>
      </c>
      <c r="E88" s="1">
        <f t="shared" si="23"/>
        <v>91.874397277832031</v>
      </c>
      <c r="F88" s="1">
        <f t="shared" si="26"/>
        <v>106.89425909518891</v>
      </c>
      <c r="G88" s="1">
        <f>+Fondo0!O89</f>
        <v>107.36017820645483</v>
      </c>
      <c r="H88" s="1">
        <f>+Fondo0!P89</f>
        <v>108.0601441838358</v>
      </c>
      <c r="I88" s="1">
        <f>+Fondo0!Q89</f>
        <v>105.30834004765322</v>
      </c>
      <c r="J88" s="1">
        <f>+Fondo0!R89</f>
        <v>110.22955669276269</v>
      </c>
      <c r="N88" s="17">
        <v>41397</v>
      </c>
      <c r="O88" s="9">
        <v>80.547477722167969</v>
      </c>
      <c r="P88" s="9">
        <v>130.14747619628906</v>
      </c>
      <c r="R88" s="3">
        <v>44043</v>
      </c>
      <c r="S88" s="1">
        <f t="shared" si="24"/>
        <v>103.77156066894531</v>
      </c>
      <c r="T88" s="1">
        <f t="shared" si="25"/>
        <v>304.0286865234375</v>
      </c>
      <c r="U88" s="9">
        <f t="shared" si="27"/>
        <v>1.3331920789993124E-2</v>
      </c>
      <c r="V88" s="9">
        <f t="shared" si="28"/>
        <v>5.889214191458958E-2</v>
      </c>
      <c r="W88" s="9">
        <f t="shared" si="29"/>
        <v>1.7887942902452769E-2</v>
      </c>
      <c r="Y88" s="3">
        <v>44043</v>
      </c>
      <c r="Z88" s="1">
        <f t="shared" si="30"/>
        <v>141.68921317807849</v>
      </c>
      <c r="AA88" s="1">
        <f>+Fondo1!P179</f>
        <v>141.08442817650837</v>
      </c>
      <c r="AB88" s="1">
        <f>+Fondo1!Q179</f>
        <v>117.67712053349243</v>
      </c>
      <c r="AC88" s="1">
        <f>+Fondo1!R179</f>
        <v>116.60882196391439</v>
      </c>
      <c r="AD88" s="1">
        <f>+Fondo1!S179</f>
        <v>118.27673036352168</v>
      </c>
      <c r="AF88" s="32">
        <v>44043</v>
      </c>
      <c r="AG88" s="2">
        <f t="shared" si="31"/>
        <v>179.17658164235579</v>
      </c>
      <c r="AH88" s="2">
        <f>+Fondo2!P249</f>
        <v>129.32351375216928</v>
      </c>
      <c r="AI88" s="2">
        <f>+Fondo2!Q249</f>
        <v>120.49064358507653</v>
      </c>
      <c r="AJ88" s="2">
        <f>+Fondo2!R249</f>
        <v>117.39360413937396</v>
      </c>
      <c r="AK88" s="2">
        <f>+Fondo2!S249</f>
        <v>122.98242883106046</v>
      </c>
      <c r="AN88" s="3">
        <v>44043</v>
      </c>
      <c r="AO88" s="31">
        <f t="shared" si="32"/>
        <v>210.54358028471631</v>
      </c>
      <c r="AP88" s="31">
        <f>+'Fondo 3'!Q118</f>
        <v>112.15291144824614</v>
      </c>
      <c r="AQ88" s="31">
        <f>+'Fondo 3'!R118</f>
        <v>100.68357234138159</v>
      </c>
      <c r="AR88" s="31">
        <f>+'Fondo 3'!S118</f>
        <v>93.779514510675767</v>
      </c>
      <c r="AS88" s="31">
        <f>+'Fondo 3'!T118</f>
        <v>108.9232304475391</v>
      </c>
      <c r="AT88" s="33"/>
      <c r="AU88" s="33"/>
    </row>
    <row r="89" spans="1:47" x14ac:dyDescent="0.35">
      <c r="A89" s="17">
        <v>42585</v>
      </c>
      <c r="B89" s="9">
        <v>88.033317565917969</v>
      </c>
      <c r="D89" s="3">
        <v>45077</v>
      </c>
      <c r="E89" s="1">
        <f t="shared" si="23"/>
        <v>90.823066711425781</v>
      </c>
      <c r="F89" s="1">
        <f t="shared" si="26"/>
        <v>105.67105431464188</v>
      </c>
      <c r="G89" s="1">
        <f>+Fondo0!O90</f>
        <v>109.17975695307233</v>
      </c>
      <c r="H89" s="1">
        <f>+Fondo0!P90</f>
        <v>109.88198155681528</v>
      </c>
      <c r="I89" s="1">
        <f>+Fondo0!Q90</f>
        <v>107.02704836774052</v>
      </c>
      <c r="J89" s="1">
        <f>+Fondo0!R90</f>
        <v>112.1684431703936</v>
      </c>
      <c r="N89" s="17">
        <v>41400</v>
      </c>
      <c r="O89" s="9">
        <v>80.416793823242188</v>
      </c>
      <c r="P89" s="9">
        <v>130.4781494140625</v>
      </c>
      <c r="R89" s="3">
        <v>44074</v>
      </c>
      <c r="S89" s="1">
        <f t="shared" si="24"/>
        <v>102.91687774658203</v>
      </c>
      <c r="T89" s="1">
        <f t="shared" si="25"/>
        <v>325.24884033203125</v>
      </c>
      <c r="U89" s="9">
        <f t="shared" si="27"/>
        <v>-8.2361960912384902E-3</v>
      </c>
      <c r="V89" s="9">
        <f t="shared" si="28"/>
        <v>6.9796551276939844E-2</v>
      </c>
      <c r="W89" s="9">
        <f t="shared" si="29"/>
        <v>-4.3292135442065619E-4</v>
      </c>
      <c r="Y89" s="3">
        <v>44074</v>
      </c>
      <c r="Z89" s="1">
        <f t="shared" si="30"/>
        <v>141.62787289200264</v>
      </c>
      <c r="AA89" s="1">
        <f>+Fondo1!P180</f>
        <v>140.87668445023857</v>
      </c>
      <c r="AB89" s="1">
        <f>+Fondo1!Q180</f>
        <v>117.43097656958625</v>
      </c>
      <c r="AC89" s="1">
        <f>+Fondo1!R180</f>
        <v>116.35519045696142</v>
      </c>
      <c r="AD89" s="1">
        <f>+Fondo1!S180</f>
        <v>118.10437138112805</v>
      </c>
      <c r="AF89" s="32">
        <v>44074</v>
      </c>
      <c r="AG89" s="2">
        <f t="shared" si="31"/>
        <v>184.69166864578742</v>
      </c>
      <c r="AH89" s="2">
        <f>+Fondo2!P250</f>
        <v>130.70375694878814</v>
      </c>
      <c r="AI89" s="2">
        <f>+Fondo2!Q250</f>
        <v>122.22758133036515</v>
      </c>
      <c r="AJ89" s="2">
        <f>+Fondo2!R250</f>
        <v>118.16628922761477</v>
      </c>
      <c r="AK89" s="2">
        <f>+Fondo2!S250</f>
        <v>124.29271570289647</v>
      </c>
      <c r="AN89" s="3">
        <v>44074</v>
      </c>
      <c r="AO89" s="31">
        <f t="shared" si="32"/>
        <v>221.9529372800192</v>
      </c>
      <c r="AP89" s="31">
        <f>+'Fondo 3'!Q119</f>
        <v>113.86426510004534</v>
      </c>
      <c r="AQ89" s="31">
        <f>+'Fondo 3'!R119</f>
        <v>102.65623886447129</v>
      </c>
      <c r="AR89" s="31">
        <f>+'Fondo 3'!S119</f>
        <v>94.795452564061549</v>
      </c>
      <c r="AS89" s="31">
        <f>+'Fondo 3'!T119</f>
        <v>111.09111393535954</v>
      </c>
      <c r="AT89" s="33"/>
      <c r="AU89" s="33"/>
    </row>
    <row r="90" spans="1:47" x14ac:dyDescent="0.35">
      <c r="A90" s="17">
        <v>42586</v>
      </c>
      <c r="B90" s="9">
        <v>88.1978759765625</v>
      </c>
      <c r="D90" s="3">
        <v>45107</v>
      </c>
      <c r="E90" s="1">
        <f t="shared" si="23"/>
        <v>90.488632202148438</v>
      </c>
      <c r="F90" s="1">
        <f t="shared" si="26"/>
        <v>105.28194559508252</v>
      </c>
      <c r="G90" s="1">
        <f>+Fondo0!O91</f>
        <v>111.18171357054953</v>
      </c>
      <c r="H90" s="1">
        <f>+Fondo0!P91</f>
        <v>112.02636083065711</v>
      </c>
      <c r="I90" s="1">
        <f>+Fondo0!Q91</f>
        <v>108.95008531696374</v>
      </c>
      <c r="J90" s="1">
        <f>+Fondo0!R91</f>
        <v>114.29983825855436</v>
      </c>
      <c r="N90" s="17">
        <v>41401</v>
      </c>
      <c r="O90" s="9">
        <v>80.373260498046875</v>
      </c>
      <c r="P90" s="9">
        <v>131.13957214355469</v>
      </c>
      <c r="R90" s="3">
        <v>44104</v>
      </c>
      <c r="S90" s="1">
        <f t="shared" si="24"/>
        <v>102.81670379638672</v>
      </c>
      <c r="T90" s="1">
        <f t="shared" si="25"/>
        <v>313.07037353515625</v>
      </c>
      <c r="U90" s="9">
        <f t="shared" si="27"/>
        <v>-9.733481270387534E-4</v>
      </c>
      <c r="V90" s="9">
        <f t="shared" si="28"/>
        <v>-3.7443536414895617E-2</v>
      </c>
      <c r="W90" s="9">
        <f t="shared" si="29"/>
        <v>-4.6203669558244394E-3</v>
      </c>
      <c r="Y90" s="3">
        <v>44104</v>
      </c>
      <c r="Z90" s="1">
        <f t="shared" si="30"/>
        <v>140.97350014806872</v>
      </c>
      <c r="AA90" s="1">
        <f>+Fondo1!P181</f>
        <v>137.66151318992863</v>
      </c>
      <c r="AB90" s="1">
        <f>+Fondo1!Q181</f>
        <v>114.67510644367682</v>
      </c>
      <c r="AC90" s="1">
        <f>+Fondo1!R181</f>
        <v>113.8322791093707</v>
      </c>
      <c r="AD90" s="1">
        <f>+Fondo1!S181</f>
        <v>115.50491705851243</v>
      </c>
      <c r="AF90" s="32">
        <v>44104</v>
      </c>
      <c r="AG90" s="2">
        <f t="shared" si="31"/>
        <v>181.1440293906762</v>
      </c>
      <c r="AH90" s="2">
        <f>+Fondo2!P251</f>
        <v>128.08157018969257</v>
      </c>
      <c r="AI90" s="2">
        <f>+Fondo2!Q251</f>
        <v>119.56745543697228</v>
      </c>
      <c r="AJ90" s="2">
        <f>+Fondo2!R251</f>
        <v>115.66733323090818</v>
      </c>
      <c r="AK90" s="2">
        <f>+Fondo2!S251</f>
        <v>121.85674924320776</v>
      </c>
      <c r="AN90" s="3">
        <v>44104</v>
      </c>
      <c r="AO90" s="31">
        <f t="shared" si="32"/>
        <v>215.26116747331079</v>
      </c>
      <c r="AP90" s="31">
        <f>+'Fondo 3'!Q120</f>
        <v>112.10003123245444</v>
      </c>
      <c r="AQ90" s="31">
        <f>+'Fondo 3'!R120</f>
        <v>101.06890248976281</v>
      </c>
      <c r="AR90" s="31">
        <f>+'Fondo 3'!S120</f>
        <v>93.290228518450846</v>
      </c>
      <c r="AS90" s="31">
        <f>+'Fondo 3'!T120</f>
        <v>109.92512761537422</v>
      </c>
      <c r="AT90" s="33"/>
      <c r="AU90" s="33"/>
    </row>
    <row r="91" spans="1:47" x14ac:dyDescent="0.35">
      <c r="A91" s="17">
        <v>42587</v>
      </c>
      <c r="B91" s="9">
        <v>87.900108337402344</v>
      </c>
      <c r="D91" s="3">
        <v>45138</v>
      </c>
      <c r="E91" s="1">
        <f t="shared" si="23"/>
        <v>90.474746704101563</v>
      </c>
      <c r="F91" s="1">
        <f t="shared" si="26"/>
        <v>105.2657900602451</v>
      </c>
      <c r="G91" s="1">
        <f>+Fondo0!O92</f>
        <v>112.55380377511368</v>
      </c>
      <c r="H91" s="1">
        <f>+Fondo0!P92</f>
        <v>113.34340839379242</v>
      </c>
      <c r="I91" s="1">
        <f>+Fondo0!Q92</f>
        <v>110.23284938085943</v>
      </c>
      <c r="J91" s="1">
        <f>+Fondo0!R92</f>
        <v>115.7434249955128</v>
      </c>
      <c r="N91" s="17">
        <v>41402</v>
      </c>
      <c r="O91" s="9">
        <v>80.445808410644531</v>
      </c>
      <c r="P91" s="9">
        <v>131.73635864257813</v>
      </c>
      <c r="R91" s="3">
        <v>44134</v>
      </c>
      <c r="S91" s="1">
        <f t="shared" si="24"/>
        <v>102.24272155761719</v>
      </c>
      <c r="T91" s="1">
        <f t="shared" si="25"/>
        <v>305.264404296875</v>
      </c>
      <c r="U91" s="9">
        <f t="shared" si="27"/>
        <v>-5.5825777094179463E-3</v>
      </c>
      <c r="V91" s="9">
        <f t="shared" si="28"/>
        <v>-2.4933592885641342E-2</v>
      </c>
      <c r="W91" s="9">
        <f t="shared" si="29"/>
        <v>-7.5176792270402869E-3</v>
      </c>
      <c r="Y91" s="3">
        <v>44134</v>
      </c>
      <c r="Z91" s="1">
        <f t="shared" si="30"/>
        <v>139.91370659444243</v>
      </c>
      <c r="AA91" s="1">
        <f>+Fondo1!P182</f>
        <v>137.91989633247786</v>
      </c>
      <c r="AB91" s="1">
        <f>+Fondo1!Q182</f>
        <v>114.85581461299032</v>
      </c>
      <c r="AC91" s="1">
        <f>+Fondo1!R182</f>
        <v>114.11110187240413</v>
      </c>
      <c r="AD91" s="1">
        <f>+Fondo1!S182</f>
        <v>115.52299339634654</v>
      </c>
      <c r="AF91" s="32">
        <v>44134</v>
      </c>
      <c r="AG91" s="2">
        <f t="shared" si="31"/>
        <v>178.38011833909502</v>
      </c>
      <c r="AH91" s="2">
        <f>+Fondo2!P252</f>
        <v>127.50417788332346</v>
      </c>
      <c r="AI91" s="2">
        <f>+Fondo2!Q252</f>
        <v>118.79430895289701</v>
      </c>
      <c r="AJ91" s="2">
        <f>+Fondo2!R252</f>
        <v>115.03008568143456</v>
      </c>
      <c r="AK91" s="2">
        <f>+Fondo2!S252</f>
        <v>120.95679922925248</v>
      </c>
      <c r="AN91" s="3">
        <v>44134</v>
      </c>
      <c r="AO91" s="31">
        <f t="shared" si="32"/>
        <v>210.72703758316891</v>
      </c>
      <c r="AP91" s="31">
        <f>+'Fondo 3'!Q121</f>
        <v>110.36635660910147</v>
      </c>
      <c r="AQ91" s="31">
        <f>+'Fondo 3'!R121</f>
        <v>99.327035600468733</v>
      </c>
      <c r="AR91" s="31">
        <f>+'Fondo 3'!S121</f>
        <v>91.842655906676526</v>
      </c>
      <c r="AS91" s="31">
        <f>+'Fondo 3'!T121</f>
        <v>108.33460044037778</v>
      </c>
      <c r="AT91" s="33"/>
      <c r="AU91" s="33"/>
    </row>
    <row r="92" spans="1:47" x14ac:dyDescent="0.35">
      <c r="A92" s="17">
        <v>42590</v>
      </c>
      <c r="B92" s="9">
        <v>87.9549560546875</v>
      </c>
      <c r="D92" s="3">
        <v>45169</v>
      </c>
      <c r="E92" s="1">
        <f t="shared" si="23"/>
        <v>89.903572082519531</v>
      </c>
      <c r="F92" s="1">
        <f t="shared" si="26"/>
        <v>104.60123834837533</v>
      </c>
      <c r="G92" s="1">
        <f>+Fondo0!O93</f>
        <v>110.55967681523113</v>
      </c>
      <c r="H92" s="1">
        <f>+Fondo0!P93</f>
        <v>111.39234260599638</v>
      </c>
      <c r="I92" s="1">
        <f>+Fondo0!Q93</f>
        <v>108.28807590827114</v>
      </c>
      <c r="J92" s="1">
        <f>+Fondo0!R93</f>
        <v>113.73155334575699</v>
      </c>
      <c r="N92" s="17">
        <v>41403</v>
      </c>
      <c r="O92" s="9">
        <v>80.336952209472656</v>
      </c>
      <c r="P92" s="9">
        <v>131.36534118652344</v>
      </c>
      <c r="R92" s="3">
        <v>44165</v>
      </c>
      <c r="S92" s="1">
        <f t="shared" si="24"/>
        <v>103.47651672363281</v>
      </c>
      <c r="T92" s="1">
        <f t="shared" si="25"/>
        <v>338.47012329101563</v>
      </c>
      <c r="U92" s="9">
        <f t="shared" si="27"/>
        <v>1.2067315376775634E-2</v>
      </c>
      <c r="V92" s="9">
        <f t="shared" si="28"/>
        <v>0.10877691118499189</v>
      </c>
      <c r="W92" s="9">
        <f t="shared" si="29"/>
        <v>2.173827495759726E-2</v>
      </c>
      <c r="Y92" s="3">
        <v>44165</v>
      </c>
      <c r="Z92" s="1">
        <f t="shared" si="30"/>
        <v>142.955189218729</v>
      </c>
      <c r="AA92" s="1">
        <f>+Fondo1!P183</f>
        <v>145.16360105774433</v>
      </c>
      <c r="AB92" s="1">
        <f>+Fondo1!Q183</f>
        <v>119.50713642002766</v>
      </c>
      <c r="AC92" s="1">
        <f>+Fondo1!R183</f>
        <v>119.39296407357907</v>
      </c>
      <c r="AD92" s="1">
        <f>+Fondo1!S183</f>
        <v>120.33354517027419</v>
      </c>
      <c r="AF92" s="32">
        <v>44165</v>
      </c>
      <c r="AG92" s="2">
        <f t="shared" si="31"/>
        <v>189.15822205643727</v>
      </c>
      <c r="AH92" s="2">
        <f>+Fondo2!P253</f>
        <v>136.23568958539568</v>
      </c>
      <c r="AI92" s="2">
        <f>+Fondo2!Q253</f>
        <v>126.33908789784691</v>
      </c>
      <c r="AJ92" s="2">
        <f>+Fondo2!R253</f>
        <v>122.34542286250264</v>
      </c>
      <c r="AK92" s="2">
        <f>+Fondo2!S253</f>
        <v>128.5651813361097</v>
      </c>
      <c r="AN92" s="3">
        <v>44165</v>
      </c>
      <c r="AO92" s="31">
        <f t="shared" si="32"/>
        <v>229.5734085085235</v>
      </c>
      <c r="AP92" s="31">
        <f>+'Fondo 3'!Q122</f>
        <v>120.45086557595893</v>
      </c>
      <c r="AQ92" s="31">
        <f>+'Fondo 3'!R122</f>
        <v>107.90228264398988</v>
      </c>
      <c r="AR92" s="31">
        <f>+'Fondo 3'!S122</f>
        <v>99.553796371857814</v>
      </c>
      <c r="AS92" s="31">
        <f>+'Fondo 3'!T122</f>
        <v>117.37989643634047</v>
      </c>
      <c r="AT92" s="33"/>
      <c r="AU92" s="33"/>
    </row>
    <row r="93" spans="1:47" x14ac:dyDescent="0.35">
      <c r="A93" s="17">
        <v>42591</v>
      </c>
      <c r="B93" s="9">
        <v>88.182174682617188</v>
      </c>
      <c r="D93" s="3">
        <v>45198</v>
      </c>
      <c r="E93" s="1">
        <f t="shared" si="23"/>
        <v>87.575424194335938</v>
      </c>
      <c r="F93" s="1">
        <f t="shared" si="26"/>
        <v>101.89247887952317</v>
      </c>
      <c r="G93" s="1">
        <f>+Fondo0!O94</f>
        <v>108.33556243983399</v>
      </c>
      <c r="H93" s="1">
        <f>+Fondo0!P94</f>
        <v>109.14630454340522</v>
      </c>
      <c r="I93" s="1">
        <f>+Fondo0!Q94</f>
        <v>106.07532704175358</v>
      </c>
      <c r="J93" s="1">
        <f>+Fondo0!R94</f>
        <v>111.43779134192732</v>
      </c>
      <c r="N93" s="17">
        <v>41404</v>
      </c>
      <c r="O93" s="9">
        <v>80.177284240722656</v>
      </c>
      <c r="P93" s="9">
        <v>131.79280090332031</v>
      </c>
      <c r="R93" s="3">
        <v>44196</v>
      </c>
      <c r="S93" s="1">
        <f t="shared" si="24"/>
        <v>103.56522369384766</v>
      </c>
      <c r="T93" s="1">
        <f t="shared" si="25"/>
        <v>351.00982666015625</v>
      </c>
      <c r="U93" s="9">
        <f t="shared" si="27"/>
        <v>8.5726668256302929E-4</v>
      </c>
      <c r="V93" s="9">
        <f t="shared" si="28"/>
        <v>3.7048183890543873E-2</v>
      </c>
      <c r="W93" s="9">
        <f t="shared" si="29"/>
        <v>4.4763584033611142E-3</v>
      </c>
      <c r="Y93" s="3">
        <v>44196</v>
      </c>
      <c r="Z93" s="1">
        <f t="shared" si="30"/>
        <v>143.59510788129234</v>
      </c>
      <c r="AA93" s="1">
        <f>+Fondo1!P184</f>
        <v>149.55191844444164</v>
      </c>
      <c r="AB93" s="1">
        <f>+Fondo1!Q184</f>
        <v>122.53409554461157</v>
      </c>
      <c r="AC93" s="1">
        <f>+Fondo1!R184</f>
        <v>122.23919460421735</v>
      </c>
      <c r="AD93" s="1">
        <f>+Fondo1!S184</f>
        <v>123.16693751872283</v>
      </c>
      <c r="AF93" s="32">
        <v>44196</v>
      </c>
      <c r="AG93" s="2">
        <f t="shared" si="31"/>
        <v>192.74328587476583</v>
      </c>
      <c r="AH93" s="2">
        <f>+Fondo2!P254</f>
        <v>141.20178584026453</v>
      </c>
      <c r="AI93" s="2">
        <f>+Fondo2!Q254</f>
        <v>130.30632567489428</v>
      </c>
      <c r="AJ93" s="2">
        <f>+Fondo2!R254</f>
        <v>126.09356577324307</v>
      </c>
      <c r="AK93" s="2">
        <f>+Fondo2!S254</f>
        <v>132.47737263209814</v>
      </c>
      <c r="AN93" s="3">
        <v>44196</v>
      </c>
      <c r="AO93" s="31">
        <f t="shared" si="32"/>
        <v>236.41699191922902</v>
      </c>
      <c r="AP93" s="31">
        <f>+'Fondo 3'!Q123</f>
        <v>125.98935560642117</v>
      </c>
      <c r="AQ93" s="31">
        <f>+'Fondo 3'!R123</f>
        <v>112.29680234891643</v>
      </c>
      <c r="AR93" s="31">
        <f>+'Fondo 3'!S123</f>
        <v>103.16643318681136</v>
      </c>
      <c r="AS93" s="31">
        <f>+'Fondo 3'!T123</f>
        <v>122.33759032343342</v>
      </c>
      <c r="AT93" s="33"/>
      <c r="AU93" s="33"/>
    </row>
    <row r="94" spans="1:47" x14ac:dyDescent="0.35">
      <c r="A94" s="17">
        <v>42592</v>
      </c>
      <c r="B94" s="9">
        <v>88.284080505371094</v>
      </c>
      <c r="D94" s="3">
        <v>45230</v>
      </c>
      <c r="E94" s="1">
        <f t="shared" si="23"/>
        <v>86.199920654296875</v>
      </c>
      <c r="F94" s="1">
        <f t="shared" si="26"/>
        <v>100.29210449719498</v>
      </c>
      <c r="G94" s="1">
        <f>+Fondo0!O95</f>
        <v>107.79657167092357</v>
      </c>
      <c r="H94" s="1">
        <f>+Fondo0!P95</f>
        <v>108.56471793974812</v>
      </c>
      <c r="I94" s="1">
        <f>+Fondo0!Q95</f>
        <v>105.57929902842284</v>
      </c>
      <c r="J94" s="1">
        <f>+Fondo0!R95</f>
        <v>110.90217007605747</v>
      </c>
      <c r="N94" s="17">
        <v>41407</v>
      </c>
      <c r="O94" s="9">
        <v>80.104736328125</v>
      </c>
      <c r="P94" s="9">
        <v>131.89764404296875</v>
      </c>
      <c r="R94" s="3">
        <v>44225</v>
      </c>
      <c r="S94" s="1">
        <f t="shared" si="24"/>
        <v>102.79412078857422</v>
      </c>
      <c r="T94" s="1">
        <f t="shared" si="25"/>
        <v>347.43295288085938</v>
      </c>
      <c r="U94" s="9">
        <f t="shared" si="27"/>
        <v>-7.4455775575101857E-3</v>
      </c>
      <c r="V94" s="9">
        <f t="shared" si="28"/>
        <v>-1.0190238299966348E-2</v>
      </c>
      <c r="W94" s="9">
        <f t="shared" si="29"/>
        <v>-7.7200436317558024E-3</v>
      </c>
      <c r="Y94" s="3">
        <v>44225</v>
      </c>
      <c r="Z94" s="1">
        <f t="shared" si="30"/>
        <v>142.48654738314207</v>
      </c>
      <c r="AA94" s="1">
        <f>+Fondo1!P185</f>
        <v>147.89364494489476</v>
      </c>
      <c r="AB94" s="1">
        <f>+Fondo1!Q185</f>
        <v>121.05493942354067</v>
      </c>
      <c r="AC94" s="1">
        <f>+Fondo1!R185</f>
        <v>120.72117907492691</v>
      </c>
      <c r="AD94" s="1">
        <f>+Fondo1!S185</f>
        <v>121.48716651085277</v>
      </c>
      <c r="AF94" s="32">
        <v>44225</v>
      </c>
      <c r="AG94" s="2">
        <f t="shared" si="31"/>
        <v>191.04369332603966</v>
      </c>
      <c r="AH94" s="2">
        <f>+Fondo2!P255</f>
        <v>142.0531917178867</v>
      </c>
      <c r="AI94" s="2">
        <f>+Fondo2!Q255</f>
        <v>130.05751450297575</v>
      </c>
      <c r="AJ94" s="2">
        <f>+Fondo2!R255</f>
        <v>126.55833914847356</v>
      </c>
      <c r="AK94" s="2">
        <f>+Fondo2!S255</f>
        <v>132.56421668882351</v>
      </c>
      <c r="AN94" s="3">
        <v>44225</v>
      </c>
      <c r="AO94" s="31">
        <f t="shared" si="32"/>
        <v>234.13762332072491</v>
      </c>
      <c r="AP94" s="31">
        <f>+'Fondo 3'!Q124</f>
        <v>130.20780797089068</v>
      </c>
      <c r="AQ94" s="31">
        <f>+'Fondo 3'!R124</f>
        <v>114.91359971593003</v>
      </c>
      <c r="AR94" s="31">
        <f>+'Fondo 3'!S124</f>
        <v>106.28960225773308</v>
      </c>
      <c r="AS94" s="31">
        <f>+'Fondo 3'!T124</f>
        <v>125.43747363657974</v>
      </c>
      <c r="AT94" s="33"/>
      <c r="AU94" s="33"/>
    </row>
    <row r="95" spans="1:47" x14ac:dyDescent="0.35">
      <c r="A95" s="17">
        <v>42593</v>
      </c>
      <c r="B95" s="9">
        <v>88.048965454101563</v>
      </c>
      <c r="D95" s="3">
        <v>45260</v>
      </c>
      <c r="E95" s="1">
        <f t="shared" si="23"/>
        <v>90.159027099609375</v>
      </c>
      <c r="F95" s="1">
        <f t="shared" si="26"/>
        <v>104.8984558060463</v>
      </c>
      <c r="G95" s="1">
        <f>+Fondo0!O96</f>
        <v>111.43673050103995</v>
      </c>
      <c r="H95" s="1">
        <f>+Fondo0!P96</f>
        <v>112.22157176214805</v>
      </c>
      <c r="I95" s="1">
        <f>+Fondo0!Q96</f>
        <v>109.15112521241187</v>
      </c>
      <c r="J95" s="1">
        <f>+Fondo0!R96</f>
        <v>114.68830919462826</v>
      </c>
      <c r="N95" s="17">
        <v>41408</v>
      </c>
      <c r="O95" s="9">
        <v>79.91607666015625</v>
      </c>
      <c r="P95" s="9">
        <v>133.26068115234375</v>
      </c>
      <c r="R95" s="3">
        <v>44253</v>
      </c>
      <c r="S95" s="1">
        <f t="shared" si="24"/>
        <v>101.23356628417969</v>
      </c>
      <c r="T95" s="1">
        <f t="shared" si="25"/>
        <v>357.09344482421875</v>
      </c>
      <c r="U95" s="9">
        <f t="shared" si="27"/>
        <v>-1.5181359521565074E-2</v>
      </c>
      <c r="V95" s="9">
        <f t="shared" si="28"/>
        <v>2.7805341615572354E-2</v>
      </c>
      <c r="W95" s="9">
        <f t="shared" si="29"/>
        <v>-1.0882689407851332E-2</v>
      </c>
      <c r="Y95" s="3">
        <v>44253</v>
      </c>
      <c r="Z95" s="1">
        <f t="shared" si="30"/>
        <v>140.93591054317423</v>
      </c>
      <c r="AA95" s="1">
        <f>+Fondo1!P186</f>
        <v>145.93189577972225</v>
      </c>
      <c r="AB95" s="1">
        <f>+Fondo1!Q186</f>
        <v>118.93572443533697</v>
      </c>
      <c r="AC95" s="1">
        <f>+Fondo1!R186</f>
        <v>118.93122470492666</v>
      </c>
      <c r="AD95" s="1">
        <f>+Fondo1!S186</f>
        <v>119.9140186290393</v>
      </c>
      <c r="AF95" s="32">
        <v>44253</v>
      </c>
      <c r="AG95" s="2">
        <f t="shared" si="31"/>
        <v>192.24955940790016</v>
      </c>
      <c r="AH95" s="2">
        <f>+Fondo2!P256</f>
        <v>142.90242872483563</v>
      </c>
      <c r="AI95" s="2">
        <f>+Fondo2!Q256</f>
        <v>130.82934431562458</v>
      </c>
      <c r="AJ95" s="2">
        <f>+Fondo2!R256</f>
        <v>126.7684467703323</v>
      </c>
      <c r="AK95" s="2">
        <f>+Fondo2!S256</f>
        <v>133.47101736264716</v>
      </c>
      <c r="AN95" s="3">
        <v>44253</v>
      </c>
      <c r="AO95" s="31">
        <f t="shared" si="32"/>
        <v>238.63493911448631</v>
      </c>
      <c r="AP95" s="31">
        <f>+'Fondo 3'!Q125</f>
        <v>135.46016088153669</v>
      </c>
      <c r="AQ95" s="31">
        <f>+'Fondo 3'!R125</f>
        <v>119.95841254833917</v>
      </c>
      <c r="AR95" s="31">
        <f>+'Fondo 3'!S125</f>
        <v>109.88804599546026</v>
      </c>
      <c r="AS95" s="31">
        <f>+'Fondo 3'!T125</f>
        <v>131.33132661266495</v>
      </c>
      <c r="AT95" s="33"/>
      <c r="AU95" s="33"/>
    </row>
    <row r="96" spans="1:47" x14ac:dyDescent="0.35">
      <c r="A96" s="17">
        <v>42594</v>
      </c>
      <c r="B96" s="9">
        <v>88.260551452636719</v>
      </c>
      <c r="D96" s="3">
        <v>45289</v>
      </c>
      <c r="E96" s="1">
        <f t="shared" si="23"/>
        <v>93.492790222167969</v>
      </c>
      <c r="F96" s="1">
        <f t="shared" si="26"/>
        <v>108.77723106382695</v>
      </c>
      <c r="G96" s="1">
        <f>+Fondo0!O97</f>
        <v>112.90813550063146</v>
      </c>
      <c r="H96" s="1">
        <f>+Fondo0!P97</f>
        <v>113.6592223269629</v>
      </c>
      <c r="I96" s="1">
        <f>+Fondo0!Q97</f>
        <v>110.58110168704722</v>
      </c>
      <c r="J96" s="1">
        <f>+Fondo0!R97</f>
        <v>116.21472695489965</v>
      </c>
      <c r="N96" s="17">
        <v>41409</v>
      </c>
      <c r="O96" s="9">
        <v>80.032180786132813</v>
      </c>
      <c r="P96" s="9">
        <v>133.97850036621094</v>
      </c>
      <c r="R96" s="3">
        <v>44286</v>
      </c>
      <c r="S96" s="1">
        <f t="shared" si="24"/>
        <v>100.07310485839844</v>
      </c>
      <c r="T96" s="1">
        <f t="shared" si="25"/>
        <v>373.30535888671875</v>
      </c>
      <c r="U96" s="9">
        <f t="shared" si="27"/>
        <v>-1.1463207988975155E-2</v>
      </c>
      <c r="V96" s="9">
        <f t="shared" si="28"/>
        <v>4.5399640619223414E-2</v>
      </c>
      <c r="W96" s="9">
        <f t="shared" si="29"/>
        <v>-5.7769231281552978E-3</v>
      </c>
      <c r="Y96" s="3">
        <v>44286</v>
      </c>
      <c r="Z96" s="1">
        <f t="shared" si="30"/>
        <v>140.12173462196975</v>
      </c>
      <c r="AA96" s="1">
        <f>+Fondo1!P187</f>
        <v>138.51765347354166</v>
      </c>
      <c r="AB96" s="1">
        <f>+Fondo1!Q187</f>
        <v>113.64274376166345</v>
      </c>
      <c r="AC96" s="1">
        <f>+Fondo1!R187</f>
        <v>113.84250570713878</v>
      </c>
      <c r="AD96" s="1">
        <f>+Fondo1!S187</f>
        <v>114.41674484948427</v>
      </c>
      <c r="AF96" s="32">
        <v>44286</v>
      </c>
      <c r="AG96" s="2">
        <f t="shared" si="31"/>
        <v>195.51169151842072</v>
      </c>
      <c r="AH96" s="2">
        <f>+Fondo2!P257</f>
        <v>135.30465201778841</v>
      </c>
      <c r="AI96" s="2">
        <f>+Fondo2!Q257</f>
        <v>125.6094849505817</v>
      </c>
      <c r="AJ96" s="2">
        <f>+Fondo2!R257</f>
        <v>121.43737947978887</v>
      </c>
      <c r="AK96" s="2">
        <f>+Fondo2!S257</f>
        <v>128.49802984555859</v>
      </c>
      <c r="AN96" s="3">
        <v>44286</v>
      </c>
      <c r="AO96" s="31">
        <f t="shared" si="32"/>
        <v>246.75498710637549</v>
      </c>
      <c r="AP96" s="31">
        <f>+'Fondo 3'!Q126</f>
        <v>129.23907138523748</v>
      </c>
      <c r="AQ96" s="31">
        <f>+'Fondo 3'!R126</f>
        <v>115.16738668662629</v>
      </c>
      <c r="AR96" s="31">
        <f>+'Fondo 3'!S126</f>
        <v>105.69064963643588</v>
      </c>
      <c r="AS96" s="31">
        <f>+'Fondo 3'!T126</f>
        <v>126.88181234505208</v>
      </c>
      <c r="AT96" s="33"/>
      <c r="AU96" s="33"/>
    </row>
    <row r="97" spans="1:47" x14ac:dyDescent="0.35">
      <c r="A97" s="17">
        <v>42597</v>
      </c>
      <c r="B97" s="9">
        <v>88.103797912597656</v>
      </c>
      <c r="D97" s="3">
        <v>45322</v>
      </c>
      <c r="E97" s="1">
        <f t="shared" si="23"/>
        <v>93.351478576660156</v>
      </c>
      <c r="F97" s="1">
        <f t="shared" si="26"/>
        <v>108.61281742852005</v>
      </c>
      <c r="G97" s="1">
        <f>+Fondo0!O98</f>
        <v>110.77788841305983</v>
      </c>
      <c r="H97" s="1">
        <f>+Fondo0!P98</f>
        <v>111.47507218698222</v>
      </c>
      <c r="I97" s="1">
        <f>+Fondo0!Q98</f>
        <v>108.49508940727466</v>
      </c>
      <c r="J97" s="1">
        <f>+Fondo0!R98</f>
        <v>114.10359991320668</v>
      </c>
      <c r="N97" s="17">
        <v>41410</v>
      </c>
      <c r="O97" s="9">
        <v>80.249885559082031</v>
      </c>
      <c r="P97" s="9">
        <v>133.34938049316406</v>
      </c>
      <c r="R97" s="3">
        <v>44316</v>
      </c>
      <c r="S97" s="1">
        <f t="shared" si="24"/>
        <v>100.80567169189453</v>
      </c>
      <c r="T97" s="1">
        <f t="shared" si="25"/>
        <v>393.0570068359375</v>
      </c>
      <c r="U97" s="9">
        <f t="shared" si="27"/>
        <v>7.3203168277096164E-3</v>
      </c>
      <c r="V97" s="9">
        <f t="shared" si="28"/>
        <v>5.2910164504797574E-2</v>
      </c>
      <c r="W97" s="9">
        <f t="shared" si="29"/>
        <v>1.1879301595418413E-2</v>
      </c>
      <c r="Y97" s="3">
        <v>44316</v>
      </c>
      <c r="Z97" s="1">
        <f t="shared" si="30"/>
        <v>141.7862829676173</v>
      </c>
      <c r="AA97" s="1">
        <f>+Fondo1!P188</f>
        <v>136.33894204773583</v>
      </c>
      <c r="AB97" s="1">
        <f>+Fondo1!Q188</f>
        <v>111.75192668030562</v>
      </c>
      <c r="AC97" s="1">
        <f>+Fondo1!R188</f>
        <v>112.4241082660413</v>
      </c>
      <c r="AD97" s="1">
        <f>+Fondo1!S188</f>
        <v>112.38867402158051</v>
      </c>
      <c r="AF97" s="32">
        <v>44316</v>
      </c>
      <c r="AG97" s="2">
        <f t="shared" si="31"/>
        <v>201.39957316156426</v>
      </c>
      <c r="AH97" s="2">
        <f>+Fondo2!P258</f>
        <v>133.52325148678761</v>
      </c>
      <c r="AI97" s="2">
        <f>+Fondo2!Q258</f>
        <v>124.20132129450455</v>
      </c>
      <c r="AJ97" s="2">
        <f>+Fondo2!R258</f>
        <v>119.67203521789361</v>
      </c>
      <c r="AK97" s="2">
        <f>+Fondo2!S258</f>
        <v>127.0775640803999</v>
      </c>
      <c r="AN97" s="3">
        <v>44316</v>
      </c>
      <c r="AO97" s="31">
        <f t="shared" si="32"/>
        <v>257.56092961140473</v>
      </c>
      <c r="AP97" s="31">
        <f>+'Fondo 3'!Q127</f>
        <v>125.96567102000084</v>
      </c>
      <c r="AQ97" s="31">
        <f>+'Fondo 3'!R127</f>
        <v>112.58560728008493</v>
      </c>
      <c r="AR97" s="31">
        <f>+'Fondo 3'!S127</f>
        <v>102.42486994925254</v>
      </c>
      <c r="AS97" s="31">
        <f>+'Fondo 3'!T127</f>
        <v>123.79561906370395</v>
      </c>
      <c r="AT97" s="33"/>
      <c r="AU97" s="33"/>
    </row>
    <row r="98" spans="1:47" x14ac:dyDescent="0.35">
      <c r="A98" s="17">
        <v>42598</v>
      </c>
      <c r="B98" s="9">
        <v>88.048965454101563</v>
      </c>
      <c r="D98" s="3">
        <v>45351</v>
      </c>
      <c r="E98" s="1">
        <f t="shared" si="23"/>
        <v>91.974929809570313</v>
      </c>
      <c r="F98" s="1">
        <f t="shared" si="26"/>
        <v>107.01122694274531</v>
      </c>
      <c r="G98" s="1">
        <f>+Fondo0!O99</f>
        <v>112.07133939146493</v>
      </c>
      <c r="H98" s="1">
        <f>+Fondo0!P99</f>
        <v>112.77583081202947</v>
      </c>
      <c r="I98" s="1">
        <f>+Fondo0!Q99</f>
        <v>109.71588431850536</v>
      </c>
      <c r="J98" s="1">
        <f>+Fondo0!R99</f>
        <v>113.67273062846317</v>
      </c>
      <c r="N98" s="17">
        <v>41411</v>
      </c>
      <c r="O98" s="9">
        <v>80.053909301757813</v>
      </c>
      <c r="P98" s="9">
        <v>134.6397705078125</v>
      </c>
      <c r="R98" s="3">
        <v>44344</v>
      </c>
      <c r="S98" s="1">
        <f t="shared" si="24"/>
        <v>101.01113128662109</v>
      </c>
      <c r="T98" s="1">
        <f t="shared" si="25"/>
        <v>395.63778686523438</v>
      </c>
      <c r="U98" s="9">
        <f t="shared" si="27"/>
        <v>2.0381749486728662E-3</v>
      </c>
      <c r="V98" s="9">
        <f t="shared" si="28"/>
        <v>6.5659178806449781E-3</v>
      </c>
      <c r="W98" s="9">
        <f t="shared" si="29"/>
        <v>2.4909492418700775E-3</v>
      </c>
      <c r="Y98" s="3">
        <v>44347</v>
      </c>
      <c r="Z98" s="1">
        <f t="shared" si="30"/>
        <v>142.13946540168305</v>
      </c>
      <c r="AA98" s="1">
        <f>+Fondo1!P189</f>
        <v>137.0128038345014</v>
      </c>
      <c r="AB98" s="1">
        <f>+Fondo1!Q189</f>
        <v>113.04562391128154</v>
      </c>
      <c r="AC98" s="1">
        <f>+Fondo1!R189</f>
        <v>113.58328995254894</v>
      </c>
      <c r="AD98" s="1">
        <f>+Fondo1!S189</f>
        <v>113.34707183345989</v>
      </c>
      <c r="AF98" s="32">
        <v>44347</v>
      </c>
      <c r="AG98" s="2">
        <f t="shared" si="31"/>
        <v>202.2660034731978</v>
      </c>
      <c r="AH98" s="2">
        <f>+Fondo2!P259</f>
        <v>135.51140034313499</v>
      </c>
      <c r="AI98" s="2">
        <f>+Fondo2!Q259</f>
        <v>128.3432986254995</v>
      </c>
      <c r="AJ98" s="2">
        <f>+Fondo2!R259</f>
        <v>122.27577328265147</v>
      </c>
      <c r="AK98" s="2">
        <f>+Fondo2!S259</f>
        <v>130.52544826399856</v>
      </c>
      <c r="AN98" s="3">
        <v>44347</v>
      </c>
      <c r="AO98" s="31">
        <f t="shared" si="32"/>
        <v>259.01881958877573</v>
      </c>
      <c r="AP98" s="31">
        <f>+'Fondo 3'!Q128</f>
        <v>127.61263881603671</v>
      </c>
      <c r="AQ98" s="31">
        <f>+'Fondo 3'!R128</f>
        <v>118.24987861444721</v>
      </c>
      <c r="AR98" s="31">
        <f>+'Fondo 3'!S128</f>
        <v>106.20775933453159</v>
      </c>
      <c r="AS98" s="31">
        <f>+'Fondo 3'!T128</f>
        <v>128.96793693789547</v>
      </c>
      <c r="AT98" s="33"/>
      <c r="AU98" s="33"/>
    </row>
    <row r="99" spans="1:47" x14ac:dyDescent="0.35">
      <c r="A99" s="17">
        <v>42599</v>
      </c>
      <c r="B99" s="9">
        <v>88.213592529296875</v>
      </c>
      <c r="D99" s="3">
        <v>45379</v>
      </c>
      <c r="E99" s="1">
        <f t="shared" si="23"/>
        <v>92.805000305175781</v>
      </c>
      <c r="F99" s="1">
        <f t="shared" si="26"/>
        <v>107.97699948932539</v>
      </c>
      <c r="G99" s="1">
        <f>+Fondo0!O100</f>
        <v>114.3762153524149</v>
      </c>
      <c r="H99" s="1">
        <f>+Fondo0!P100</f>
        <v>115.11614837183441</v>
      </c>
      <c r="I99" s="1">
        <f>+Fondo0!Q100</f>
        <v>111.90175745076132</v>
      </c>
      <c r="J99" s="1">
        <f>+Fondo0!R100</f>
        <v>116.04133619590044</v>
      </c>
      <c r="N99" s="17">
        <v>41414</v>
      </c>
      <c r="O99" s="9">
        <v>79.974098205566406</v>
      </c>
      <c r="P99" s="9">
        <v>134.63174438476563</v>
      </c>
      <c r="R99" s="3">
        <v>44377</v>
      </c>
      <c r="S99" s="1">
        <f t="shared" si="24"/>
        <v>101.84742736816406</v>
      </c>
      <c r="T99" s="1">
        <f t="shared" si="25"/>
        <v>404.5111083984375</v>
      </c>
      <c r="U99" s="9">
        <f t="shared" si="27"/>
        <v>8.2792467611312315E-3</v>
      </c>
      <c r="V99" s="9">
        <f t="shared" si="28"/>
        <v>2.2427891945077549E-2</v>
      </c>
      <c r="W99" s="9">
        <f t="shared" si="29"/>
        <v>9.6941112795258643E-3</v>
      </c>
      <c r="Y99" s="3">
        <v>44377</v>
      </c>
      <c r="Z99" s="1">
        <f t="shared" si="30"/>
        <v>143.51738119649929</v>
      </c>
      <c r="AA99" s="1">
        <f>+Fondo1!P190</f>
        <v>134.18315303783891</v>
      </c>
      <c r="AB99" s="1">
        <f>+Fondo1!Q190</f>
        <v>111.16467938921208</v>
      </c>
      <c r="AC99" s="1">
        <f>+Fondo1!R190</f>
        <v>111.11272604479426</v>
      </c>
      <c r="AD99" s="1">
        <f>+Fondo1!S190</f>
        <v>110.75438504351628</v>
      </c>
      <c r="AF99" s="32">
        <v>44377</v>
      </c>
      <c r="AG99" s="2">
        <f t="shared" si="31"/>
        <v>205.37150858529878</v>
      </c>
      <c r="AH99" s="2">
        <f>+Fondo2!P260</f>
        <v>131.66487580409805</v>
      </c>
      <c r="AI99" s="2">
        <f>+Fondo2!Q260</f>
        <v>124.93719115946963</v>
      </c>
      <c r="AJ99" s="2">
        <f>+Fondo2!R260</f>
        <v>119.1191803564586</v>
      </c>
      <c r="AK99" s="2">
        <f>+Fondo2!S260</f>
        <v>126.95317159249745</v>
      </c>
      <c r="AN99" s="3">
        <v>44377</v>
      </c>
      <c r="AO99" s="31">
        <f t="shared" si="32"/>
        <v>264.09511261138908</v>
      </c>
      <c r="AP99" s="31">
        <f>+'Fondo 3'!Q129</f>
        <v>122.84490519917713</v>
      </c>
      <c r="AQ99" s="31">
        <f>+'Fondo 3'!R129</f>
        <v>114.14106146681463</v>
      </c>
      <c r="AR99" s="31">
        <f>+'Fondo 3'!S129</f>
        <v>103.2139283566873</v>
      </c>
      <c r="AS99" s="31">
        <f>+'Fondo 3'!T129</f>
        <v>124.05223979597947</v>
      </c>
      <c r="AT99" s="33"/>
      <c r="AU99" s="33"/>
    </row>
    <row r="100" spans="1:47" x14ac:dyDescent="0.35">
      <c r="A100" s="17">
        <v>42600</v>
      </c>
      <c r="B100" s="9">
        <v>88.338935852050781</v>
      </c>
      <c r="D100" s="3">
        <v>45412</v>
      </c>
      <c r="E100" s="1">
        <f t="shared" si="23"/>
        <v>90.505081176757813</v>
      </c>
      <c r="F100" s="1">
        <f t="shared" si="26"/>
        <v>105.30108369019763</v>
      </c>
      <c r="G100" s="1">
        <f>+Fondo0!O101</f>
        <v>114.00970858984439</v>
      </c>
      <c r="H100" s="1">
        <f>+Fondo0!P101</f>
        <v>114.76263319095511</v>
      </c>
      <c r="I100" s="1">
        <f>+Fondo0!Q101</f>
        <v>111.49910704986574</v>
      </c>
      <c r="J100" s="1">
        <f>+Fondo0!R101</f>
        <v>115.69462650087057</v>
      </c>
      <c r="N100" s="17">
        <v>41415</v>
      </c>
      <c r="O100" s="9">
        <v>80.039436340332031</v>
      </c>
      <c r="P100" s="9">
        <v>134.82530212402344</v>
      </c>
      <c r="R100" s="3">
        <v>44407</v>
      </c>
      <c r="S100" s="1">
        <f t="shared" si="24"/>
        <v>102.984619140625</v>
      </c>
      <c r="T100" s="1">
        <f t="shared" si="25"/>
        <v>414.3861083984375</v>
      </c>
      <c r="U100" s="9">
        <f t="shared" si="27"/>
        <v>1.1165640623892692E-2</v>
      </c>
      <c r="V100" s="9">
        <f t="shared" si="28"/>
        <v>2.4412184968412021E-2</v>
      </c>
      <c r="W100" s="9">
        <f t="shared" si="29"/>
        <v>1.2490295058344624E-2</v>
      </c>
      <c r="Y100" s="3">
        <v>44407</v>
      </c>
      <c r="Z100" s="1">
        <f t="shared" si="30"/>
        <v>145.30995563364448</v>
      </c>
      <c r="AA100" s="1">
        <f>+Fondo1!P191</f>
        <v>125.87660191769753</v>
      </c>
      <c r="AB100" s="1">
        <f>+Fondo1!Q191</f>
        <v>104.95315429395284</v>
      </c>
      <c r="AC100" s="1">
        <f>+Fondo1!R191</f>
        <v>105.5469104825345</v>
      </c>
      <c r="AD100" s="1">
        <f>+Fondo1!S191</f>
        <v>103.96376514685312</v>
      </c>
      <c r="AF100" s="32">
        <v>44407</v>
      </c>
      <c r="AG100" s="2">
        <f t="shared" si="31"/>
        <v>209.02484444233693</v>
      </c>
      <c r="AH100" s="2">
        <f>+Fondo2!P261</f>
        <v>123.9743117224637</v>
      </c>
      <c r="AI100" s="2">
        <f>+Fondo2!Q261</f>
        <v>118.18552900807406</v>
      </c>
      <c r="AJ100" s="2">
        <f>+Fondo2!R261</f>
        <v>113.15938649068489</v>
      </c>
      <c r="AK100" s="2">
        <f>+Fondo2!S261</f>
        <v>119.75093319939261</v>
      </c>
      <c r="AN100" s="3">
        <v>44407</v>
      </c>
      <c r="AO100" s="31">
        <f t="shared" si="32"/>
        <v>269.84258182563639</v>
      </c>
      <c r="AP100" s="31">
        <f>+'Fondo 3'!Q130</f>
        <v>116.48333859530898</v>
      </c>
      <c r="AQ100" s="31">
        <f>+'Fondo 3'!R130</f>
        <v>108.19116885854039</v>
      </c>
      <c r="AR100" s="31">
        <f>+'Fondo 3'!S130</f>
        <v>98.380549292280108</v>
      </c>
      <c r="AS100" s="31">
        <f>+'Fondo 3'!T130</f>
        <v>117.83913891893253</v>
      </c>
      <c r="AT100" s="33"/>
      <c r="AU100" s="33"/>
    </row>
    <row r="101" spans="1:47" x14ac:dyDescent="0.35">
      <c r="A101" s="17">
        <v>42601</v>
      </c>
      <c r="B101" s="9">
        <v>88.143035888671875</v>
      </c>
      <c r="D101" s="3">
        <v>45443</v>
      </c>
      <c r="E101" s="1">
        <f t="shared" si="23"/>
        <v>92.01611328125</v>
      </c>
      <c r="F101" s="1">
        <f t="shared" si="26"/>
        <v>107.05914319387297</v>
      </c>
      <c r="G101" s="1">
        <f>+Fondo0!O102</f>
        <v>114.83228473917177</v>
      </c>
      <c r="H101" s="1">
        <f>+Fondo0!P102</f>
        <v>115.64729369324927</v>
      </c>
      <c r="I101" s="1">
        <f>+Fondo0!Q102</f>
        <v>112.27834589778229</v>
      </c>
      <c r="J101" s="1">
        <f>+Fondo0!R102</f>
        <v>118.38026771404071</v>
      </c>
      <c r="N101" s="17">
        <v>41416</v>
      </c>
      <c r="O101" s="9">
        <v>79.770919799804688</v>
      </c>
      <c r="P101" s="9">
        <v>133.82522583007813</v>
      </c>
      <c r="R101" s="3">
        <v>44439</v>
      </c>
      <c r="S101" s="1">
        <f t="shared" si="24"/>
        <v>102.77826690673828</v>
      </c>
      <c r="T101" s="1">
        <f t="shared" si="25"/>
        <v>426.71826171875</v>
      </c>
      <c r="U101" s="9">
        <f t="shared" si="27"/>
        <v>-2.0037189592840843E-3</v>
      </c>
      <c r="V101" s="9">
        <f t="shared" si="28"/>
        <v>2.9760054862782548E-2</v>
      </c>
      <c r="W101" s="9">
        <f t="shared" si="29"/>
        <v>1.1726584229225792E-3</v>
      </c>
      <c r="Y101" s="3">
        <v>44439</v>
      </c>
      <c r="Z101" s="1">
        <f t="shared" si="30"/>
        <v>145.48035457705276</v>
      </c>
      <c r="AA101" s="1">
        <f>+Fondo1!P192</f>
        <v>123.70089137446469</v>
      </c>
      <c r="AB101" s="1">
        <f>+Fondo1!Q192</f>
        <v>103.78802374781436</v>
      </c>
      <c r="AC101" s="1">
        <f>+Fondo1!R192</f>
        <v>103.99565659060717</v>
      </c>
      <c r="AD101" s="1">
        <f>+Fondo1!S192</f>
        <v>103.15827861542127</v>
      </c>
      <c r="AF101" s="32">
        <v>44439</v>
      </c>
      <c r="AG101" s="2">
        <f t="shared" si="31"/>
        <v>211.92572633959594</v>
      </c>
      <c r="AH101" s="2">
        <f>+Fondo2!P262</f>
        <v>122.54136424029689</v>
      </c>
      <c r="AI101" s="2">
        <f>+Fondo2!Q262</f>
        <v>118.28800543777942</v>
      </c>
      <c r="AJ101" s="2">
        <f>+Fondo2!R262</f>
        <v>112.20926120711378</v>
      </c>
      <c r="AK101" s="2">
        <f>+Fondo2!S262</f>
        <v>119.64857513360162</v>
      </c>
      <c r="AN101" s="3">
        <v>44439</v>
      </c>
      <c r="AO101" s="31">
        <f t="shared" si="32"/>
        <v>276.15886811774783</v>
      </c>
      <c r="AP101" s="31">
        <f>+'Fondo 3'!Q131</f>
        <v>115.61550334483309</v>
      </c>
      <c r="AQ101" s="31">
        <f>+'Fondo 3'!R131</f>
        <v>108.82139216878403</v>
      </c>
      <c r="AR101" s="31">
        <f>+'Fondo 3'!S131</f>
        <v>97.864048217285898</v>
      </c>
      <c r="AS101" s="31">
        <f>+'Fondo 3'!T131</f>
        <v>118.20841721011884</v>
      </c>
      <c r="AT101" s="33"/>
      <c r="AU101" s="33"/>
    </row>
    <row r="102" spans="1:47" x14ac:dyDescent="0.35">
      <c r="A102" s="17">
        <v>42604</v>
      </c>
      <c r="B102" s="9">
        <v>88.276260375976563</v>
      </c>
      <c r="D102" s="3">
        <v>45471</v>
      </c>
      <c r="E102" s="1">
        <f t="shared" si="23"/>
        <v>92.830909729003906</v>
      </c>
      <c r="F102" s="1">
        <f t="shared" si="26"/>
        <v>108.00714465213191</v>
      </c>
      <c r="G102" s="1">
        <f>+Fondo0!O103</f>
        <v>112.39137248608753</v>
      </c>
      <c r="H102" s="1">
        <f>+Fondo0!P103</f>
        <v>113.22527940810271</v>
      </c>
      <c r="I102" s="1">
        <f>+Fondo0!Q103</f>
        <v>109.88328305376615</v>
      </c>
      <c r="J102" s="1">
        <f>+Fondo0!R103</f>
        <v>115.9195568222851</v>
      </c>
      <c r="N102" s="17">
        <v>41417</v>
      </c>
      <c r="O102" s="9">
        <v>79.74188232421875</v>
      </c>
      <c r="P102" s="9">
        <v>133.4381103515625</v>
      </c>
      <c r="R102" s="3">
        <v>44469</v>
      </c>
      <c r="S102" s="1">
        <f t="shared" si="24"/>
        <v>101.83557891845703</v>
      </c>
      <c r="T102" s="1">
        <f t="shared" si="25"/>
        <v>406.83084106445313</v>
      </c>
      <c r="U102" s="9">
        <f t="shared" si="27"/>
        <v>-9.1720556947768594E-3</v>
      </c>
      <c r="V102" s="9">
        <f t="shared" si="28"/>
        <v>-4.6605506345553716E-2</v>
      </c>
      <c r="W102" s="9">
        <f t="shared" si="29"/>
        <v>-1.2915400759854544E-2</v>
      </c>
      <c r="Y102" s="3">
        <v>44469</v>
      </c>
      <c r="Z102" s="1">
        <f t="shared" si="30"/>
        <v>143.6014174950044</v>
      </c>
      <c r="AA102" s="1">
        <f>+Fondo1!P193</f>
        <v>121.19955628679404</v>
      </c>
      <c r="AB102" s="1">
        <f>+Fondo1!Q193</f>
        <v>101.61117211658961</v>
      </c>
      <c r="AC102" s="1">
        <f>+Fondo1!R193</f>
        <v>102.07023860211326</v>
      </c>
      <c r="AD102" s="1">
        <f>+Fondo1!S193</f>
        <v>100.99162694070276</v>
      </c>
      <c r="AF102" s="32">
        <v>44469</v>
      </c>
      <c r="AG102" s="2">
        <f t="shared" si="31"/>
        <v>206.01537616517146</v>
      </c>
      <c r="AH102" s="2">
        <f>+Fondo2!P263</f>
        <v>120.58532563105854</v>
      </c>
      <c r="AI102" s="2">
        <f>+Fondo2!Q263</f>
        <v>116.74818750774017</v>
      </c>
      <c r="AJ102" s="2">
        <f>+Fondo2!R263</f>
        <v>111.03021500658207</v>
      </c>
      <c r="AK102" s="2">
        <f>+Fondo2!S263</f>
        <v>118.15947521447436</v>
      </c>
      <c r="AN102" s="3">
        <v>44469</v>
      </c>
      <c r="AO102" s="31">
        <f t="shared" si="32"/>
        <v>265.35586010959724</v>
      </c>
      <c r="AP102" s="31">
        <f>+'Fondo 3'!Q132</f>
        <v>116.19395870926429</v>
      </c>
      <c r="AQ102" s="31">
        <f>+'Fondo 3'!R132</f>
        <v>109.61038994974874</v>
      </c>
      <c r="AR102" s="31">
        <f>+'Fondo 3'!S132</f>
        <v>98.571359290289706</v>
      </c>
      <c r="AS102" s="31">
        <f>+'Fondo 3'!T132</f>
        <v>120.04210009103161</v>
      </c>
      <c r="AT102" s="33"/>
      <c r="AU102" s="33"/>
    </row>
    <row r="103" spans="1:47" x14ac:dyDescent="0.35">
      <c r="A103" s="17">
        <v>42605</v>
      </c>
      <c r="B103" s="9">
        <v>88.299751281738281</v>
      </c>
      <c r="D103" s="3">
        <v>45504</v>
      </c>
      <c r="E103" s="1">
        <f t="shared" si="23"/>
        <v>95.076637268066406</v>
      </c>
      <c r="F103" s="1">
        <f t="shared" si="26"/>
        <v>110.62000948205629</v>
      </c>
      <c r="G103" s="1">
        <f>+Fondo0!O104</f>
        <v>116.3956545592812</v>
      </c>
      <c r="H103" s="1">
        <f>+Fondo0!P104</f>
        <v>117.2945503863485</v>
      </c>
      <c r="I103" s="1">
        <f>+Fondo0!Q104</f>
        <v>113.78937147400298</v>
      </c>
      <c r="J103" s="1">
        <f>+Fondo0!R104</f>
        <v>120.09988119076091</v>
      </c>
      <c r="N103" s="17">
        <v>41418</v>
      </c>
      <c r="O103" s="9">
        <v>79.74188232421875</v>
      </c>
      <c r="P103" s="9">
        <v>133.32514953613281</v>
      </c>
      <c r="R103" s="3">
        <v>44498</v>
      </c>
      <c r="S103" s="1">
        <f t="shared" si="24"/>
        <v>101.82671356201172</v>
      </c>
      <c r="T103" s="1">
        <f t="shared" si="25"/>
        <v>435.37545776367188</v>
      </c>
      <c r="U103" s="9">
        <f t="shared" si="27"/>
        <v>-8.7055590388573911E-5</v>
      </c>
      <c r="V103" s="9">
        <f t="shared" si="28"/>
        <v>7.0163354932809785E-2</v>
      </c>
      <c r="W103" s="9">
        <f t="shared" si="29"/>
        <v>6.9379854619312622E-3</v>
      </c>
      <c r="Y103" s="3">
        <v>44498</v>
      </c>
      <c r="Z103" s="1">
        <f t="shared" si="30"/>
        <v>144.59772204189747</v>
      </c>
      <c r="AA103" s="1">
        <f>+Fondo1!P194</f>
        <v>125.69508226744217</v>
      </c>
      <c r="AB103" s="1">
        <f>+Fondo1!Q194</f>
        <v>106.22767213254781</v>
      </c>
      <c r="AC103" s="1">
        <f>+Fondo1!R194</f>
        <v>105.85515155649036</v>
      </c>
      <c r="AD103" s="1">
        <f>+Fondo1!S194</f>
        <v>105.60510892070177</v>
      </c>
      <c r="AF103" s="32">
        <v>44498</v>
      </c>
      <c r="AG103" s="2">
        <f t="shared" si="31"/>
        <v>213.23377374981752</v>
      </c>
      <c r="AH103" s="2">
        <f>+Fondo2!P264</f>
        <v>127.21782857199335</v>
      </c>
      <c r="AI103" s="2">
        <f>+Fondo2!Q264</f>
        <v>124.16825015655783</v>
      </c>
      <c r="AJ103" s="2">
        <f>+Fondo2!R264</f>
        <v>117.99415875080989</v>
      </c>
      <c r="AK103" s="2">
        <f>+Fondo2!S264</f>
        <v>125.62762863217925</v>
      </c>
      <c r="AN103" s="3">
        <v>44498</v>
      </c>
      <c r="AO103" s="31">
        <f t="shared" si="32"/>
        <v>280.24584588448084</v>
      </c>
      <c r="AP103" s="31">
        <f>+'Fondo 3'!Q133</f>
        <v>124.78836245704377</v>
      </c>
      <c r="AQ103" s="31">
        <f>+'Fondo 3'!R133</f>
        <v>118.93314974867707</v>
      </c>
      <c r="AR103" s="31">
        <f>+'Fondo 3'!S133</f>
        <v>107.75489493779716</v>
      </c>
      <c r="AS103" s="31">
        <f>+'Fondo 3'!T133</f>
        <v>130.95234291325815</v>
      </c>
      <c r="AT103" s="33"/>
      <c r="AU103" s="33"/>
    </row>
    <row r="104" spans="1:47" x14ac:dyDescent="0.35">
      <c r="A104" s="17">
        <v>42606</v>
      </c>
      <c r="B104" s="9">
        <v>88.268424987792969</v>
      </c>
      <c r="D104" s="5">
        <v>45534</v>
      </c>
      <c r="E104" s="1">
        <f t="shared" si="23"/>
        <v>96.46612548828125</v>
      </c>
      <c r="F104" s="1">
        <f t="shared" si="26"/>
        <v>112.2366547958993</v>
      </c>
      <c r="G104" s="1">
        <f>+Fondo0!O105</f>
        <v>116.02560508323965</v>
      </c>
      <c r="H104" s="1">
        <f>+Fondo0!P105</f>
        <v>116.93817333063126</v>
      </c>
      <c r="I104" s="1">
        <f>+Fondo0!Q105</f>
        <v>113.43160910324018</v>
      </c>
      <c r="J104" s="1">
        <f>+Fondo0!R105</f>
        <v>119.73392354604853</v>
      </c>
      <c r="N104" s="17">
        <v>41422</v>
      </c>
      <c r="O104" s="9">
        <v>79.248382568359375</v>
      </c>
      <c r="P104" s="9">
        <v>134.12362670898438</v>
      </c>
      <c r="R104" s="3">
        <v>44530</v>
      </c>
      <c r="S104" s="1">
        <f t="shared" si="24"/>
        <v>102.10247802734375</v>
      </c>
      <c r="T104" s="1">
        <f t="shared" si="25"/>
        <v>431.87734985351563</v>
      </c>
      <c r="U104" s="9">
        <f t="shared" si="27"/>
        <v>2.7081740702954438E-3</v>
      </c>
      <c r="V104" s="9">
        <f t="shared" si="28"/>
        <v>-8.0346924654973728E-3</v>
      </c>
      <c r="W104" s="9">
        <f t="shared" si="29"/>
        <v>1.6338874167161621E-3</v>
      </c>
      <c r="Y104" s="3">
        <v>44530</v>
      </c>
      <c r="Z104" s="1">
        <f t="shared" si="30"/>
        <v>144.83397844042753</v>
      </c>
      <c r="AA104" s="1">
        <f>+Fondo1!P195</f>
        <v>123.29521836946441</v>
      </c>
      <c r="AB104" s="1">
        <f>+Fondo1!Q195</f>
        <v>104.12305219832309</v>
      </c>
      <c r="AC104" s="1">
        <f>+Fondo1!R195</f>
        <v>103.68427141349055</v>
      </c>
      <c r="AD104" s="1">
        <f>+Fondo1!S195</f>
        <v>103.39149933435138</v>
      </c>
      <c r="AF104" s="32">
        <v>44530</v>
      </c>
      <c r="AG104" s="2">
        <f t="shared" si="31"/>
        <v>212.66587694063915</v>
      </c>
      <c r="AH104" s="2">
        <f>+Fondo2!P265</f>
        <v>125.95364407316858</v>
      </c>
      <c r="AI104" s="2">
        <f>+Fondo2!Q265</f>
        <v>122.31232634832418</v>
      </c>
      <c r="AJ104" s="2">
        <f>+Fondo2!R265</f>
        <v>116.49869168176616</v>
      </c>
      <c r="AK104" s="2">
        <f>+Fondo2!S265</f>
        <v>123.61862690407148</v>
      </c>
      <c r="AN104" s="3">
        <v>44530</v>
      </c>
      <c r="AO104" s="31">
        <f t="shared" si="32"/>
        <v>278.59628544197534</v>
      </c>
      <c r="AP104" s="31">
        <f>+'Fondo 3'!Q134</f>
        <v>123.6226472052069</v>
      </c>
      <c r="AQ104" s="31">
        <f>+'Fondo 3'!R134</f>
        <v>118.88856973293855</v>
      </c>
      <c r="AR104" s="31">
        <f>+'Fondo 3'!S134</f>
        <v>106.61706442459909</v>
      </c>
      <c r="AS104" s="31">
        <f>+'Fondo 3'!T134</f>
        <v>130.05186366860445</v>
      </c>
      <c r="AT104" s="33"/>
      <c r="AU104" s="33"/>
    </row>
    <row r="105" spans="1:47" x14ac:dyDescent="0.35">
      <c r="A105" s="17">
        <v>42607</v>
      </c>
      <c r="B105" s="9">
        <v>88.17437744140625</v>
      </c>
      <c r="D105" s="3">
        <v>45565</v>
      </c>
      <c r="E105" s="1">
        <f t="shared" si="23"/>
        <v>97.751861572265625</v>
      </c>
      <c r="F105" s="1">
        <f t="shared" si="26"/>
        <v>113.73258630850385</v>
      </c>
      <c r="G105" s="1">
        <f>+Fondo0!O106</f>
        <v>117.3595554952332</v>
      </c>
      <c r="H105" s="1">
        <f>+Fondo0!P106</f>
        <v>118.32654922857077</v>
      </c>
      <c r="I105" s="1">
        <f>+Fondo0!Q106</f>
        <v>114.74433536303884</v>
      </c>
      <c r="J105" s="1">
        <f>+Fondo0!R106</f>
        <v>121.18224311076892</v>
      </c>
      <c r="N105" s="17">
        <v>41423</v>
      </c>
      <c r="O105" s="9">
        <v>79.357276916503906</v>
      </c>
      <c r="P105" s="9">
        <v>133.25257873535156</v>
      </c>
      <c r="R105" s="3">
        <v>44561</v>
      </c>
      <c r="S105" s="1">
        <f t="shared" si="24"/>
        <v>101.73622131347656</v>
      </c>
      <c r="T105" s="1">
        <f t="shared" si="25"/>
        <v>451.85067749023438</v>
      </c>
      <c r="U105" s="9">
        <f t="shared" si="27"/>
        <v>-3.5871481372773406E-3</v>
      </c>
      <c r="V105" s="9">
        <f t="shared" si="28"/>
        <v>4.6247685004766614E-2</v>
      </c>
      <c r="W105" s="9">
        <f t="shared" si="29"/>
        <v>1.3963351769270549E-3</v>
      </c>
      <c r="Y105" s="3">
        <v>44561</v>
      </c>
      <c r="Z105" s="1">
        <f t="shared" si="30"/>
        <v>145.0362152193382</v>
      </c>
      <c r="AA105" s="1">
        <f>+Fondo1!P196</f>
        <v>126.09261111154086</v>
      </c>
      <c r="AB105" s="1">
        <f>+Fondo1!Q196</f>
        <v>106.46437171576866</v>
      </c>
      <c r="AC105" s="1">
        <f>+Fondo1!R196</f>
        <v>106.06457262768721</v>
      </c>
      <c r="AD105" s="1">
        <f>+Fondo1!S196</f>
        <v>105.31293520644839</v>
      </c>
      <c r="AF105" s="32">
        <v>44561</v>
      </c>
      <c r="AG105" s="2">
        <f t="shared" si="31"/>
        <v>217.20209718248068</v>
      </c>
      <c r="AH105" s="2">
        <f>+Fondo2!P266</f>
        <v>127.64175946346926</v>
      </c>
      <c r="AI105" s="2">
        <f>+Fondo2!Q266</f>
        <v>124.65441609077293</v>
      </c>
      <c r="AJ105" s="2">
        <f>+Fondo2!R266</f>
        <v>118.68724999320214</v>
      </c>
      <c r="AK105" s="2">
        <f>+Fondo2!S266</f>
        <v>125.92810016758446</v>
      </c>
      <c r="AN105" s="3">
        <v>44561</v>
      </c>
      <c r="AO105" s="31">
        <f t="shared" si="32"/>
        <v>288.70395881479504</v>
      </c>
      <c r="AP105" s="31">
        <f>+'Fondo 3'!Q135</f>
        <v>125.88248497748248</v>
      </c>
      <c r="AQ105" s="31">
        <f>+'Fondo 3'!R135</f>
        <v>120.471495985007</v>
      </c>
      <c r="AR105" s="31">
        <f>+'Fondo 3'!S135</f>
        <v>108.21279606996607</v>
      </c>
      <c r="AS105" s="31">
        <f>+'Fondo 3'!T135</f>
        <v>132.7513539784774</v>
      </c>
      <c r="AT105" s="33"/>
      <c r="AU105" s="33"/>
    </row>
    <row r="106" spans="1:47" x14ac:dyDescent="0.35">
      <c r="A106" s="17">
        <v>42608</v>
      </c>
      <c r="B106" s="9">
        <v>88.033317565917969</v>
      </c>
      <c r="D106" s="5">
        <v>45596</v>
      </c>
      <c r="E106" s="1">
        <f t="shared" si="23"/>
        <v>95.289741516113281</v>
      </c>
      <c r="F106" s="1">
        <f t="shared" si="26"/>
        <v>110.86795255847312</v>
      </c>
      <c r="G106" s="1">
        <f>+Fondo0!O107</f>
        <v>116.16659478349978</v>
      </c>
      <c r="H106" s="1">
        <f>+Fondo0!P107</f>
        <v>117.15160299439344</v>
      </c>
      <c r="I106" s="1">
        <f>+Fondo0!Q107</f>
        <v>113.56798386451642</v>
      </c>
      <c r="J106" s="1">
        <f>+Fondo0!R107</f>
        <v>120.02070083191056</v>
      </c>
      <c r="N106" s="17">
        <v>41424</v>
      </c>
      <c r="O106" s="9">
        <v>79.335502624511719</v>
      </c>
      <c r="P106" s="9">
        <v>133.74452209472656</v>
      </c>
      <c r="R106" s="3">
        <v>44592</v>
      </c>
      <c r="S106" s="1">
        <f t="shared" si="24"/>
        <v>99.702919006347656</v>
      </c>
      <c r="T106" s="1">
        <f t="shared" si="25"/>
        <v>428.01947021484375</v>
      </c>
      <c r="U106" s="9">
        <f t="shared" si="27"/>
        <v>-1.9986021506182672E-2</v>
      </c>
      <c r="V106" s="9">
        <f t="shared" si="28"/>
        <v>-5.2741333503711907E-2</v>
      </c>
      <c r="W106" s="9">
        <f t="shared" si="29"/>
        <v>-2.3261552705935596E-2</v>
      </c>
      <c r="Y106" s="3">
        <v>44592</v>
      </c>
      <c r="Z106" s="1">
        <f t="shared" si="30"/>
        <v>141.66244765474414</v>
      </c>
      <c r="AA106" s="1">
        <f>+Fondo1!P197</f>
        <v>130.48207621834817</v>
      </c>
      <c r="AB106" s="1">
        <f>+Fondo1!Q197</f>
        <v>109.59873303116491</v>
      </c>
      <c r="AC106" s="1">
        <f>+Fondo1!R197</f>
        <v>108.99681197675156</v>
      </c>
      <c r="AD106" s="1">
        <f>+Fondo1!S197</f>
        <v>108.04247222588853</v>
      </c>
      <c r="AF106" s="32">
        <v>44592</v>
      </c>
      <c r="AG106" s="2">
        <f t="shared" si="31"/>
        <v>209.30383016713873</v>
      </c>
      <c r="AH106" s="2">
        <f>+Fondo2!P267</f>
        <v>131.12028076039024</v>
      </c>
      <c r="AI106" s="2">
        <f>+Fondo2!Q267</f>
        <v>126.95385379486338</v>
      </c>
      <c r="AJ106" s="2">
        <f>+Fondo2!R267</f>
        <v>121.73194582406211</v>
      </c>
      <c r="AK106" s="2">
        <f>+Fondo2!S267</f>
        <v>128.69068490654897</v>
      </c>
      <c r="AN106" s="3">
        <v>44592</v>
      </c>
      <c r="AO106" s="31">
        <f t="shared" si="32"/>
        <v>275.36864468828213</v>
      </c>
      <c r="AP106" s="31">
        <f>+'Fondo 3'!Q136</f>
        <v>133.17707457588858</v>
      </c>
      <c r="AQ106" s="31">
        <f>+'Fondo 3'!R136</f>
        <v>126.18368066711456</v>
      </c>
      <c r="AR106" s="31">
        <f>+'Fondo 3'!S136</f>
        <v>113.96960318045844</v>
      </c>
      <c r="AS106" s="31">
        <f>+'Fondo 3'!T136</f>
        <v>140.05832994258486</v>
      </c>
      <c r="AT106" s="33"/>
      <c r="AU106" s="33"/>
    </row>
    <row r="107" spans="1:47" x14ac:dyDescent="0.35">
      <c r="A107" s="17">
        <v>42611</v>
      </c>
      <c r="B107" s="9">
        <v>88.276260375976563</v>
      </c>
      <c r="D107" s="6">
        <v>45625</v>
      </c>
      <c r="E107" s="1">
        <f t="shared" si="23"/>
        <v>96.348411560058594</v>
      </c>
      <c r="F107" s="1">
        <f t="shared" si="26"/>
        <v>112.0996966931485</v>
      </c>
      <c r="G107" s="1">
        <f>+Fondo0!O108</f>
        <v>116.39095435568284</v>
      </c>
      <c r="H107" s="1">
        <f>+Fondo0!P108</f>
        <v>117.43472519004611</v>
      </c>
      <c r="I107" s="1">
        <f>+Fondo0!Q108</f>
        <v>113.79294801671347</v>
      </c>
      <c r="J107" s="1">
        <f>+Fondo0!R108</f>
        <v>120.31971902220971</v>
      </c>
      <c r="N107" s="17">
        <v>41425</v>
      </c>
      <c r="O107" s="9">
        <v>79.183052062988281</v>
      </c>
      <c r="P107" s="9">
        <v>131.82504272460938</v>
      </c>
      <c r="R107" s="3">
        <v>44620</v>
      </c>
      <c r="S107" s="1">
        <f t="shared" si="24"/>
        <v>98.5606689453125</v>
      </c>
      <c r="T107" s="1">
        <f t="shared" si="25"/>
        <v>415.38565063476563</v>
      </c>
      <c r="U107" s="9">
        <f t="shared" si="27"/>
        <v>-1.145653580074657E-2</v>
      </c>
      <c r="V107" s="9">
        <f t="shared" si="28"/>
        <v>-2.951692728776234E-2</v>
      </c>
      <c r="W107" s="9">
        <f t="shared" si="29"/>
        <v>-1.3262574949448148E-2</v>
      </c>
      <c r="Y107" s="3">
        <v>44620</v>
      </c>
      <c r="Z107" s="1">
        <f t="shared" si="30"/>
        <v>139.78363882520082</v>
      </c>
      <c r="AA107" s="1">
        <f>+Fondo1!P198</f>
        <v>132.60856565043241</v>
      </c>
      <c r="AB107" s="1">
        <f>+Fondo1!Q198</f>
        <v>110.94559123702113</v>
      </c>
      <c r="AC107" s="1">
        <f>+Fondo1!R198</f>
        <v>110.66180728348664</v>
      </c>
      <c r="AD107" s="1">
        <f>+Fondo1!S198</f>
        <v>109.38135986508065</v>
      </c>
      <c r="AF107" s="32">
        <v>44620</v>
      </c>
      <c r="AG107" s="2">
        <f t="shared" si="31"/>
        <v>205.0158787873203</v>
      </c>
      <c r="AH107" s="2">
        <f>+Fondo2!P268</f>
        <v>135.22519445933111</v>
      </c>
      <c r="AI107" s="2">
        <f>+Fondo2!Q268</f>
        <v>129.90101117981678</v>
      </c>
      <c r="AJ107" s="2">
        <f>+Fondo2!R268</f>
        <v>123.74527558492042</v>
      </c>
      <c r="AK107" s="2">
        <f>+Fondo2!S268</f>
        <v>130.80148049418125</v>
      </c>
      <c r="AN107" s="3">
        <v>44620</v>
      </c>
      <c r="AO107" s="31">
        <f t="shared" si="32"/>
        <v>268.2352615309523</v>
      </c>
      <c r="AP107" s="31">
        <f>+'Fondo 3'!Q137</f>
        <v>138.24414501654783</v>
      </c>
      <c r="AQ107" s="31">
        <f>+'Fondo 3'!R137</f>
        <v>130.15536064725455</v>
      </c>
      <c r="AR107" s="31">
        <f>+'Fondo 3'!S137</f>
        <v>117.38920067186277</v>
      </c>
      <c r="AS107" s="31">
        <f>+'Fondo 3'!T137</f>
        <v>142.88489384802733</v>
      </c>
      <c r="AT107" s="33"/>
      <c r="AU107" s="33"/>
    </row>
    <row r="108" spans="1:47" x14ac:dyDescent="0.35">
      <c r="A108" s="17">
        <v>42612</v>
      </c>
      <c r="B108" s="9">
        <v>88.229209899902344</v>
      </c>
      <c r="D108" s="6">
        <v>45657</v>
      </c>
      <c r="E108" s="1">
        <f t="shared" si="23"/>
        <v>94.716835021972656</v>
      </c>
      <c r="F108" s="1">
        <f t="shared" si="26"/>
        <v>110.20138584308243</v>
      </c>
      <c r="G108" s="1">
        <f>+Fondo0!O109</f>
        <v>117.0455057281374</v>
      </c>
      <c r="H108" s="1">
        <f>+Fondo0!P109</f>
        <v>118.14101966094606</v>
      </c>
      <c r="I108" s="1">
        <f>+Fondo0!Q109</f>
        <v>114.45748512404494</v>
      </c>
      <c r="J108" s="1">
        <f>+Fondo0!R109</f>
        <v>121.0213859278728</v>
      </c>
      <c r="N108" s="17">
        <v>41428</v>
      </c>
      <c r="O108" s="9">
        <v>79.223045349121094</v>
      </c>
      <c r="P108" s="9">
        <v>132.55091857910156</v>
      </c>
      <c r="R108" s="3">
        <v>44651</v>
      </c>
      <c r="S108" s="1">
        <f t="shared" si="24"/>
        <v>95.788948059082031</v>
      </c>
      <c r="T108" s="1">
        <f t="shared" si="25"/>
        <v>431.00015258789063</v>
      </c>
      <c r="U108" s="9">
        <f t="shared" si="27"/>
        <v>-2.8121977213531157E-2</v>
      </c>
      <c r="V108" s="9">
        <f t="shared" si="28"/>
        <v>3.7590373979611291E-2</v>
      </c>
      <c r="W108" s="9">
        <f t="shared" si="29"/>
        <v>-2.1550742094216913E-2</v>
      </c>
      <c r="Y108" s="3">
        <v>44651</v>
      </c>
      <c r="Z108" s="1">
        <f t="shared" si="30"/>
        <v>136.77119767588775</v>
      </c>
      <c r="AA108" s="1">
        <f>+Fondo1!P199</f>
        <v>134.80436778948842</v>
      </c>
      <c r="AB108" s="1">
        <f>+Fondo1!Q199</f>
        <v>112.04158255515114</v>
      </c>
      <c r="AC108" s="1">
        <f>+Fondo1!R199</f>
        <v>111.01224484488401</v>
      </c>
      <c r="AD108" s="1">
        <f>+Fondo1!S199</f>
        <v>110.60884424423789</v>
      </c>
      <c r="AF108" s="32">
        <v>44651</v>
      </c>
      <c r="AG108" s="2">
        <f t="shared" si="31"/>
        <v>205.98646462917276</v>
      </c>
      <c r="AH108" s="2">
        <f>+Fondo2!P269</f>
        <v>139.42681234586777</v>
      </c>
      <c r="AI108" s="2">
        <f>+Fondo2!Q269</f>
        <v>131.5677343675957</v>
      </c>
      <c r="AJ108" s="2">
        <f>+Fondo2!R269</f>
        <v>124.11379505444289</v>
      </c>
      <c r="AK108" s="2">
        <f>+Fondo2!S269</f>
        <v>132.56750093442318</v>
      </c>
      <c r="AN108" s="3">
        <v>44651</v>
      </c>
      <c r="AO108" s="31">
        <f t="shared" si="32"/>
        <v>274.79305138479839</v>
      </c>
      <c r="AP108" s="31">
        <f>+'Fondo 3'!Q138</f>
        <v>144.84697108772099</v>
      </c>
      <c r="AQ108" s="31">
        <f>+'Fondo 3'!R138</f>
        <v>134.17837338792694</v>
      </c>
      <c r="AR108" s="31">
        <f>+'Fondo 3'!S138</f>
        <v>119.35894399776073</v>
      </c>
      <c r="AS108" s="31">
        <f>+'Fondo 3'!T138</f>
        <v>146.3479225056015</v>
      </c>
      <c r="AT108" s="33"/>
      <c r="AU108" s="33"/>
    </row>
    <row r="109" spans="1:47" x14ac:dyDescent="0.35">
      <c r="A109" s="17">
        <v>42613</v>
      </c>
      <c r="B109" s="9">
        <v>88.213592529296875</v>
      </c>
      <c r="D109" s="6">
        <v>45688</v>
      </c>
      <c r="E109" s="1">
        <f t="shared" si="23"/>
        <v>95.205574035644531</v>
      </c>
      <c r="F109" s="1">
        <f t="shared" si="26"/>
        <v>110.77002516268942</v>
      </c>
      <c r="G109" s="1">
        <f>+Fondo0!O110</f>
        <v>118.73266178278328</v>
      </c>
      <c r="H109" s="1">
        <f>+Fondo0!P110</f>
        <v>119.87905551217877</v>
      </c>
      <c r="I109" s="1">
        <f>+Fondo0!Q110</f>
        <v>116.10985381501324</v>
      </c>
      <c r="J109" s="1">
        <f>+Fondo0!R110</f>
        <v>122.8049174753603</v>
      </c>
      <c r="N109" s="17">
        <v>41429</v>
      </c>
      <c r="O109" s="9">
        <v>79.048591613769531</v>
      </c>
      <c r="P109" s="9">
        <v>131.91377258300781</v>
      </c>
      <c r="R109" s="3">
        <v>44680</v>
      </c>
      <c r="S109" s="1">
        <f t="shared" si="24"/>
        <v>92.143356323242188</v>
      </c>
      <c r="T109" s="1">
        <f t="shared" si="25"/>
        <v>393.17166137695313</v>
      </c>
      <c r="U109" s="9">
        <f t="shared" si="27"/>
        <v>-3.8058584102951709E-2</v>
      </c>
      <c r="V109" s="9">
        <f t="shared" si="28"/>
        <v>-8.7769090065979549E-2</v>
      </c>
      <c r="W109" s="9">
        <f t="shared" si="29"/>
        <v>-4.3029634699254499E-2</v>
      </c>
      <c r="Y109" s="3">
        <v>44680</v>
      </c>
      <c r="Z109" s="1">
        <f t="shared" si="30"/>
        <v>130.88598300251476</v>
      </c>
      <c r="AA109" s="1">
        <f>+Fondo1!P200</f>
        <v>127.20569431034514</v>
      </c>
      <c r="AB109" s="1">
        <f>+Fondo1!Q200</f>
        <v>104.27307384518437</v>
      </c>
      <c r="AC109" s="1">
        <f>+Fondo1!R200</f>
        <v>102.93293204398448</v>
      </c>
      <c r="AD109" s="1">
        <f>+Fondo1!S200</f>
        <v>103.52474613247999</v>
      </c>
      <c r="AF109" s="32">
        <v>44680</v>
      </c>
      <c r="AG109" s="2">
        <f t="shared" si="31"/>
        <v>193.02706575188793</v>
      </c>
      <c r="AH109" s="2">
        <f>+Fondo2!P270</f>
        <v>130.79053618856983</v>
      </c>
      <c r="AI109" s="2">
        <f>+Fondo2!Q270</f>
        <v>123.44608532860406</v>
      </c>
      <c r="AJ109" s="2">
        <f>+Fondo2!R270</f>
        <v>115.65843415884277</v>
      </c>
      <c r="AK109" s="2">
        <f>+Fondo2!S270</f>
        <v>123.80927620451236</v>
      </c>
      <c r="AN109" s="3">
        <v>44680</v>
      </c>
      <c r="AO109" s="31">
        <f t="shared" si="32"/>
        <v>253.40673563219318</v>
      </c>
      <c r="AP109" s="31">
        <f>+'Fondo 3'!Q139</f>
        <v>136.867858709404</v>
      </c>
      <c r="AQ109" s="31">
        <f>+'Fondo 3'!R139</f>
        <v>126.34063272354081</v>
      </c>
      <c r="AR109" s="31">
        <f>+'Fondo 3'!S139</f>
        <v>112.34725620521529</v>
      </c>
      <c r="AS109" s="31">
        <f>+'Fondo 3'!T139</f>
        <v>137.07040738247142</v>
      </c>
      <c r="AT109" s="33"/>
      <c r="AU109" s="33"/>
    </row>
    <row r="110" spans="1:47" x14ac:dyDescent="0.35">
      <c r="A110" s="17">
        <v>42614</v>
      </c>
      <c r="B110" s="9">
        <v>88.290512084960938</v>
      </c>
      <c r="D110" s="6">
        <v>45716</v>
      </c>
      <c r="E110" s="1">
        <f t="shared" si="23"/>
        <v>97.335693359375</v>
      </c>
      <c r="F110" s="1">
        <f t="shared" si="26"/>
        <v>113.24838185009109</v>
      </c>
      <c r="G110" s="1">
        <f>+Fondo0!O111</f>
        <v>120.50019727529848</v>
      </c>
      <c r="H110" s="1">
        <f>+Fondo0!P111</f>
        <v>121.69608119612926</v>
      </c>
      <c r="I110" s="1">
        <f>+Fondo0!Q111</f>
        <v>117.82683682311698</v>
      </c>
      <c r="J110" s="1">
        <f>+Fondo0!R111</f>
        <v>124.66393379225384</v>
      </c>
      <c r="N110" s="17">
        <v>41430</v>
      </c>
      <c r="O110" s="9">
        <v>79.004951477050781</v>
      </c>
      <c r="P110" s="9">
        <v>130.06694030761719</v>
      </c>
      <c r="R110" s="3">
        <v>44712</v>
      </c>
      <c r="S110" s="1">
        <f t="shared" si="24"/>
        <v>92.844139099121094</v>
      </c>
      <c r="T110" s="1">
        <f t="shared" si="25"/>
        <v>394.05914306640625</v>
      </c>
      <c r="U110" s="9">
        <f t="shared" si="27"/>
        <v>7.6053532651940703E-3</v>
      </c>
      <c r="V110" s="9">
        <f t="shared" si="28"/>
        <v>2.2572371730582574E-3</v>
      </c>
      <c r="W110" s="9">
        <f t="shared" si="29"/>
        <v>7.0705416559804892E-3</v>
      </c>
      <c r="Y110" s="3">
        <v>44712</v>
      </c>
      <c r="Z110" s="1">
        <f t="shared" si="30"/>
        <v>131.81141779751798</v>
      </c>
      <c r="AA110" s="1">
        <f>+Fondo1!P201</f>
        <v>129.41111156826148</v>
      </c>
      <c r="AB110" s="1">
        <f>+Fondo1!Q201</f>
        <v>106.9260201607856</v>
      </c>
      <c r="AC110" s="1">
        <f>+Fondo1!R201</f>
        <v>107.06907106417623</v>
      </c>
      <c r="AD110" s="1">
        <f>+Fondo1!S201</f>
        <v>105.79640400780806</v>
      </c>
      <c r="AF110" s="32">
        <v>44712</v>
      </c>
      <c r="AG110" s="2">
        <f t="shared" si="31"/>
        <v>193.97893919839214</v>
      </c>
      <c r="AH110" s="2">
        <f>+Fondo2!P271</f>
        <v>132.03433769357719</v>
      </c>
      <c r="AI110" s="2">
        <f>+Fondo2!Q271</f>
        <v>124.69812966219287</v>
      </c>
      <c r="AJ110" s="2">
        <f>+Fondo2!R271</f>
        <v>117.55695837644051</v>
      </c>
      <c r="AK110" s="2">
        <f>+Fondo2!S271</f>
        <v>124.41471683828888</v>
      </c>
      <c r="AN110" s="3">
        <v>44712</v>
      </c>
      <c r="AO110" s="31">
        <f t="shared" si="32"/>
        <v>254.24978446390352</v>
      </c>
      <c r="AP110" s="31">
        <f>+'Fondo 3'!Q140</f>
        <v>132.19365271293262</v>
      </c>
      <c r="AQ110" s="31">
        <f>+'Fondo 3'!R140</f>
        <v>120.98767018244374</v>
      </c>
      <c r="AR110" s="31">
        <f>+'Fondo 3'!S140</f>
        <v>108.60157552130003</v>
      </c>
      <c r="AS110" s="31">
        <f>+'Fondo 3'!T140</f>
        <v>130.02098103593065</v>
      </c>
      <c r="AT110" s="33"/>
      <c r="AU110" s="33"/>
    </row>
    <row r="111" spans="1:47" x14ac:dyDescent="0.35">
      <c r="A111" s="17">
        <v>42615</v>
      </c>
      <c r="B111" s="9">
        <v>88.172737121582031</v>
      </c>
      <c r="D111" s="5">
        <v>45747</v>
      </c>
      <c r="E111" s="1">
        <f t="shared" si="23"/>
        <v>97.310104370117188</v>
      </c>
      <c r="F111" s="1">
        <f t="shared" si="26"/>
        <v>113.21860950731929</v>
      </c>
      <c r="G111" s="1">
        <f>+Fondo0!O112</f>
        <v>121.06129203139085</v>
      </c>
      <c r="H111" s="1">
        <f>+Fondo0!P112</f>
        <v>122.30065361515793</v>
      </c>
      <c r="I111" s="1">
        <f>+Fondo0!Q112</f>
        <v>118.36673082389355</v>
      </c>
      <c r="J111" s="1">
        <f>+Fondo0!R112</f>
        <v>125.28447479363152</v>
      </c>
      <c r="N111" s="17">
        <v>41431</v>
      </c>
      <c r="O111" s="9">
        <v>79.208541870117188</v>
      </c>
      <c r="P111" s="9">
        <v>131.24435424804688</v>
      </c>
      <c r="R111" s="3">
        <v>44742</v>
      </c>
      <c r="S111" s="1">
        <f t="shared" si="24"/>
        <v>91.402275085449219</v>
      </c>
      <c r="T111" s="1">
        <f t="shared" si="25"/>
        <v>361.56484985351563</v>
      </c>
      <c r="U111" s="9">
        <f t="shared" si="27"/>
        <v>-1.5529941121350976E-2</v>
      </c>
      <c r="V111" s="9">
        <f t="shared" si="28"/>
        <v>-8.2460447332939446E-2</v>
      </c>
      <c r="W111" s="9">
        <f t="shared" si="29"/>
        <v>-2.2222991742509825E-2</v>
      </c>
      <c r="Y111" s="3">
        <v>44742</v>
      </c>
      <c r="Z111" s="1">
        <f t="shared" si="30"/>
        <v>128.8821737482352</v>
      </c>
      <c r="AA111" s="1">
        <f>+Fondo1!P202</f>
        <v>121.52656743661467</v>
      </c>
      <c r="AB111" s="1">
        <f>+Fondo1!Q202</f>
        <v>101.4077205588443</v>
      </c>
      <c r="AC111" s="1">
        <f>+Fondo1!R202</f>
        <v>100.35200583227633</v>
      </c>
      <c r="AD111" s="1">
        <f>+Fondo1!S202</f>
        <v>99.934146115497313</v>
      </c>
      <c r="AF111" s="32">
        <v>44742</v>
      </c>
      <c r="AG111" s="2">
        <f t="shared" si="31"/>
        <v>184.47490339639134</v>
      </c>
      <c r="AH111" s="2">
        <f>+Fondo2!P272</f>
        <v>122.01349326191357</v>
      </c>
      <c r="AI111" s="2">
        <f>+Fondo2!Q272</f>
        <v>118.40827515379426</v>
      </c>
      <c r="AJ111" s="2">
        <f>+Fondo2!R272</f>
        <v>110.54077721291023</v>
      </c>
      <c r="AK111" s="2">
        <f>+Fondo2!S272</f>
        <v>117.072402849345</v>
      </c>
      <c r="AN111" s="3">
        <v>44742</v>
      </c>
      <c r="AO111" s="31">
        <f t="shared" si="32"/>
        <v>236.68764685837786</v>
      </c>
      <c r="AP111" s="31">
        <f>+'Fondo 3'!Q141</f>
        <v>119.20255940469664</v>
      </c>
      <c r="AQ111" s="31">
        <f>+'Fondo 3'!R141</f>
        <v>112.20899156865836</v>
      </c>
      <c r="AR111" s="31">
        <f>+'Fondo 3'!S141</f>
        <v>100.68576900811365</v>
      </c>
      <c r="AS111" s="31">
        <f>+'Fondo 3'!T141</f>
        <v>119.56639459988648</v>
      </c>
      <c r="AT111" s="33"/>
      <c r="AU111" s="33"/>
    </row>
    <row r="112" spans="1:47" x14ac:dyDescent="0.35">
      <c r="A112" s="17">
        <v>42619</v>
      </c>
      <c r="B112" s="9">
        <v>88.361167907714844</v>
      </c>
      <c r="D112" s="5">
        <v>45777</v>
      </c>
      <c r="E112" s="1">
        <f t="shared" si="23"/>
        <v>97.72955322265625</v>
      </c>
      <c r="F112" s="1">
        <f t="shared" si="26"/>
        <v>113.70663093275409</v>
      </c>
      <c r="G112" s="1">
        <f>+Fondo0!O113</f>
        <v>121.40471077949164</v>
      </c>
      <c r="H112" s="1">
        <f>+Fondo0!P113</f>
        <v>122.66929527269215</v>
      </c>
      <c r="I112" s="1">
        <f>+Fondo0!Q113</f>
        <v>118.69975234208452</v>
      </c>
      <c r="J112" s="1">
        <f>+Fondo0!R113</f>
        <v>125.67779718590177</v>
      </c>
      <c r="N112" s="17">
        <v>41432</v>
      </c>
      <c r="O112" s="9">
        <v>78.961326599121094</v>
      </c>
      <c r="P112" s="9">
        <v>132.91380310058594</v>
      </c>
      <c r="R112" s="3">
        <v>44769</v>
      </c>
      <c r="S112" s="1">
        <f t="shared" si="24"/>
        <v>93.046699523925781</v>
      </c>
      <c r="T112" s="1">
        <f t="shared" si="25"/>
        <v>384.36575317382813</v>
      </c>
      <c r="U112" s="9">
        <f t="shared" si="27"/>
        <v>1.7991066819061485E-2</v>
      </c>
      <c r="V112" s="9">
        <f t="shared" si="28"/>
        <v>6.306172552323619E-2</v>
      </c>
      <c r="W112" s="9">
        <f t="shared" si="29"/>
        <v>2.2498132689478957E-2</v>
      </c>
      <c r="Y112" s="3">
        <v>44769</v>
      </c>
      <c r="Z112" s="1">
        <f t="shared" si="30"/>
        <v>131.78178199453146</v>
      </c>
      <c r="AA112" s="1">
        <f>+Fondo1!P203</f>
        <v>118.75501434121774</v>
      </c>
      <c r="AB112" s="1">
        <f>+Fondo1!Q203</f>
        <v>98.768783274143061</v>
      </c>
      <c r="AC112" s="1">
        <f>+Fondo1!R203</f>
        <v>97.101731149158823</v>
      </c>
      <c r="AD112" s="1">
        <f>+Fondo1!S203</f>
        <v>97.145589040854063</v>
      </c>
      <c r="AF112" s="32">
        <v>44769</v>
      </c>
      <c r="AG112" s="2">
        <f t="shared" si="31"/>
        <v>191.95100641506789</v>
      </c>
      <c r="AH112" s="2">
        <f>+Fondo2!P273</f>
        <v>120.1735095696807</v>
      </c>
      <c r="AI112" s="2">
        <f>+Fondo2!Q273</f>
        <v>117.09318540634841</v>
      </c>
      <c r="AJ112" s="2">
        <f>+Fondo2!R273</f>
        <v>108.71912055377625</v>
      </c>
      <c r="AK112" s="2">
        <f>+Fondo2!S273</f>
        <v>115.34269041149101</v>
      </c>
      <c r="AN112" s="3">
        <v>44769</v>
      </c>
      <c r="AO112" s="31">
        <f t="shared" si="32"/>
        <v>249.48004464909189</v>
      </c>
      <c r="AP112" s="31">
        <f>+'Fondo 3'!Q142</f>
        <v>119.03527547977833</v>
      </c>
      <c r="AQ112" s="31">
        <f>+'Fondo 3'!R142</f>
        <v>112.57506653323749</v>
      </c>
      <c r="AR112" s="31">
        <f>+'Fondo 3'!S142</f>
        <v>100.95814906865463</v>
      </c>
      <c r="AS112" s="31">
        <f>+'Fondo 3'!T142</f>
        <v>120.07475494133216</v>
      </c>
      <c r="AT112" s="33"/>
      <c r="AU112" s="33"/>
    </row>
    <row r="113" spans="1:47" x14ac:dyDescent="0.35">
      <c r="A113" s="17">
        <v>42620</v>
      </c>
      <c r="B113" s="9">
        <v>88.408256530761719</v>
      </c>
      <c r="D113" s="5">
        <v>45807</v>
      </c>
      <c r="E113" s="1">
        <f t="shared" si="23"/>
        <v>97.136444091796875</v>
      </c>
      <c r="F113" s="1">
        <f t="shared" si="26"/>
        <v>113.01655880184171</v>
      </c>
      <c r="G113" s="1">
        <f>+Fondo0!O114</f>
        <v>123.30064190309122</v>
      </c>
      <c r="H113" s="1">
        <f>+Fondo0!P114</f>
        <v>124.61530780613495</v>
      </c>
      <c r="I113" s="1">
        <f>+Fondo0!Q114</f>
        <v>120.53824796345251</v>
      </c>
      <c r="J113" s="1">
        <f>+Fondo0!R114</f>
        <v>127.68075639341129</v>
      </c>
      <c r="N113" s="17">
        <v>41435</v>
      </c>
      <c r="O113" s="9">
        <v>78.801383972167969</v>
      </c>
      <c r="P113" s="9">
        <v>132.91380310058594</v>
      </c>
      <c r="R113" s="3">
        <v>44804</v>
      </c>
      <c r="S113" s="1">
        <f t="shared" si="24"/>
        <v>90.870872497558594</v>
      </c>
      <c r="T113" s="1">
        <f t="shared" si="25"/>
        <v>378.74945068359375</v>
      </c>
      <c r="U113" s="9">
        <f t="shared" si="27"/>
        <v>-2.3384247238212863E-2</v>
      </c>
      <c r="V113" s="9">
        <f t="shared" si="28"/>
        <v>-1.4611870188378728E-2</v>
      </c>
      <c r="W113" s="9">
        <f t="shared" si="29"/>
        <v>-2.2507009533229448E-2</v>
      </c>
      <c r="Y113" s="3">
        <v>44804</v>
      </c>
      <c r="Z113" s="1">
        <f t="shared" si="30"/>
        <v>128.81576817087458</v>
      </c>
      <c r="AA113" s="1">
        <f>+Fondo1!P204</f>
        <v>122.63384609318277</v>
      </c>
      <c r="AB113" s="1">
        <f>+Fondo1!Q204</f>
        <v>102.17969374559171</v>
      </c>
      <c r="AC113" s="1">
        <f>+Fondo1!R204</f>
        <v>100.68317291457346</v>
      </c>
      <c r="AD113" s="1">
        <f>+Fondo1!S204</f>
        <v>100.32636087724265</v>
      </c>
      <c r="AF113" s="32">
        <v>44804</v>
      </c>
      <c r="AG113" s="2">
        <f t="shared" si="31"/>
        <v>188.30430992511822</v>
      </c>
      <c r="AH113" s="2">
        <f>+Fondo2!P274</f>
        <v>121.58085459962943</v>
      </c>
      <c r="AI113" s="2">
        <f>+Fondo2!Q274</f>
        <v>117.76060344761606</v>
      </c>
      <c r="AJ113" s="2">
        <f>+Fondo2!R274</f>
        <v>109.99552314605734</v>
      </c>
      <c r="AK113" s="2">
        <f>+Fondo2!S274</f>
        <v>116.39602710377399</v>
      </c>
      <c r="AN113" s="3">
        <v>44804</v>
      </c>
      <c r="AO113" s="31">
        <f t="shared" si="32"/>
        <v>245.39696801847415</v>
      </c>
      <c r="AP113" s="31">
        <f>+'Fondo 3'!Q143</f>
        <v>120.33797740778313</v>
      </c>
      <c r="AQ113" s="31">
        <f>+'Fondo 3'!R143</f>
        <v>111.97473263730762</v>
      </c>
      <c r="AR113" s="31">
        <f>+'Fondo 3'!S143</f>
        <v>99.886702651761908</v>
      </c>
      <c r="AS113" s="31">
        <f>+'Fondo 3'!T143</f>
        <v>120.12918969296929</v>
      </c>
      <c r="AT113" s="33"/>
      <c r="AU113" s="33"/>
    </row>
    <row r="114" spans="1:47" x14ac:dyDescent="0.35">
      <c r="A114" s="17">
        <v>42621</v>
      </c>
      <c r="B114" s="9">
        <v>88.102066040039063</v>
      </c>
      <c r="D114" s="5">
        <v>45838</v>
      </c>
      <c r="E114" s="1">
        <f t="shared" si="23"/>
        <v>98.550125122070313</v>
      </c>
      <c r="F114" s="1">
        <f t="shared" si="26"/>
        <v>114.66135202830529</v>
      </c>
      <c r="G114" s="1">
        <f>+Fondo0!O115</f>
        <v>123.66774678885554</v>
      </c>
      <c r="H114" s="1">
        <f>+Fondo0!P115</f>
        <v>125.01549920547133</v>
      </c>
      <c r="I114" s="1">
        <f>+Fondo0!Q115</f>
        <v>120.88430548707613</v>
      </c>
      <c r="J114" s="1">
        <f>+Fondo0!R115</f>
        <v>128.0952979360942</v>
      </c>
      <c r="N114" s="17">
        <v>41436</v>
      </c>
      <c r="O114" s="9">
        <v>78.808631896972656</v>
      </c>
      <c r="P114" s="9">
        <v>131.54275512695313</v>
      </c>
      <c r="R114" s="3">
        <v>44834</v>
      </c>
      <c r="S114" s="1">
        <f t="shared" si="24"/>
        <v>87.104248046875</v>
      </c>
      <c r="T114" s="1">
        <f t="shared" si="25"/>
        <v>343.73556518554688</v>
      </c>
      <c r="U114" s="9">
        <f t="shared" si="27"/>
        <v>-4.145029476617812E-2</v>
      </c>
      <c r="V114" s="9">
        <f t="shared" si="28"/>
        <v>-9.2446036383290742E-2</v>
      </c>
      <c r="W114" s="9">
        <f t="shared" si="29"/>
        <v>-4.6549868927889385E-2</v>
      </c>
      <c r="Y114" s="3">
        <v>44834</v>
      </c>
      <c r="Z114" s="1">
        <f t="shared" si="30"/>
        <v>122.81941104667499</v>
      </c>
      <c r="AA114" s="1">
        <f>+Fondo1!P205</f>
        <v>116.1322222835782</v>
      </c>
      <c r="AB114" s="1">
        <f>+Fondo1!Q205</f>
        <v>96.082106451852042</v>
      </c>
      <c r="AC114" s="1">
        <f>+Fondo1!R205</f>
        <v>94.217673092832939</v>
      </c>
      <c r="AD114" s="1">
        <f>+Fondo1!S205</f>
        <v>94.634862145958166</v>
      </c>
      <c r="AF114" s="32">
        <v>44834</v>
      </c>
      <c r="AG114" s="2">
        <f t="shared" si="31"/>
        <v>175.69768180581531</v>
      </c>
      <c r="AH114" s="2">
        <f>+Fondo2!P275</f>
        <v>116.57748498984701</v>
      </c>
      <c r="AI114" s="2">
        <f>+Fondo2!Q275</f>
        <v>112.80443164358279</v>
      </c>
      <c r="AJ114" s="2">
        <f>+Fondo2!R275</f>
        <v>104.32536062224503</v>
      </c>
      <c r="AK114" s="2">
        <f>+Fondo2!S275</f>
        <v>111.35573672936276</v>
      </c>
      <c r="AN114" s="3">
        <v>44834</v>
      </c>
      <c r="AO114" s="31">
        <f t="shared" si="32"/>
        <v>225.21383105962764</v>
      </c>
      <c r="AP114" s="31">
        <f>+'Fondo 3'!Q144</f>
        <v>115.92744223632012</v>
      </c>
      <c r="AQ114" s="31">
        <f>+'Fondo 3'!R144</f>
        <v>108.65089891391881</v>
      </c>
      <c r="AR114" s="31">
        <f>+'Fondo 3'!S144</f>
        <v>96.75108883580954</v>
      </c>
      <c r="AS114" s="31">
        <f>+'Fondo 3'!T144</f>
        <v>116.3725788274722</v>
      </c>
      <c r="AT114" s="33"/>
      <c r="AU114" s="33"/>
    </row>
    <row r="115" spans="1:47" x14ac:dyDescent="0.35">
      <c r="A115" s="17">
        <v>42622</v>
      </c>
      <c r="B115" s="9">
        <v>87.717369079589844</v>
      </c>
      <c r="N115" s="17">
        <v>41437</v>
      </c>
      <c r="O115" s="9">
        <v>78.677780151367188</v>
      </c>
      <c r="P115" s="9">
        <v>130.45399475097656</v>
      </c>
      <c r="R115" s="3">
        <v>44865</v>
      </c>
      <c r="S115" s="1">
        <f t="shared" si="24"/>
        <v>85.990638732910156</v>
      </c>
      <c r="T115" s="1">
        <f t="shared" si="25"/>
        <v>371.67288208007813</v>
      </c>
      <c r="U115" s="9">
        <f t="shared" si="27"/>
        <v>-1.2784787641649364E-2</v>
      </c>
      <c r="V115" s="9">
        <f t="shared" si="28"/>
        <v>8.1275607542823813E-2</v>
      </c>
      <c r="W115" s="9">
        <f t="shared" si="29"/>
        <v>-3.3787481232020466E-3</v>
      </c>
      <c r="Y115" s="3">
        <v>44865</v>
      </c>
      <c r="Z115" s="1">
        <f t="shared" si="30"/>
        <v>122.40443519210825</v>
      </c>
      <c r="AA115" s="1">
        <f>+Fondo1!P206</f>
        <v>117.02012634980824</v>
      </c>
      <c r="AB115" s="1">
        <f>+Fondo1!Q206</f>
        <v>96.93748834798393</v>
      </c>
      <c r="AC115" s="1">
        <f>+Fondo1!R206</f>
        <v>95.083762024445662</v>
      </c>
      <c r="AD115" s="1">
        <f>+Fondo1!S206</f>
        <v>94.679373251007917</v>
      </c>
      <c r="AF115" s="32">
        <v>44865</v>
      </c>
      <c r="AG115" s="2">
        <f t="shared" si="31"/>
        <v>181.71452094662325</v>
      </c>
      <c r="AH115" s="2">
        <f>+Fondo2!P276</f>
        <v>120.11803376679978</v>
      </c>
      <c r="AI115" s="2">
        <f>+Fondo2!Q276</f>
        <v>115.03471254061567</v>
      </c>
      <c r="AJ115" s="2">
        <f>+Fondo2!R276</f>
        <v>106.04208858956579</v>
      </c>
      <c r="AK115" s="2">
        <f>+Fondo2!S276</f>
        <v>112.98349306310847</v>
      </c>
      <c r="AN115" s="3">
        <v>44865</v>
      </c>
      <c r="AO115" s="31">
        <f t="shared" si="32"/>
        <v>239.28148161595021</v>
      </c>
      <c r="AP115" s="31">
        <f>+'Fondo 3'!Q145</f>
        <v>121.1981220070714</v>
      </c>
      <c r="AQ115" s="31">
        <f>+'Fondo 3'!R145</f>
        <v>110.75013856149822</v>
      </c>
      <c r="AR115" s="31">
        <f>+'Fondo 3'!S145</f>
        <v>98.074695524785298</v>
      </c>
      <c r="AS115" s="31">
        <f>+'Fondo 3'!T145</f>
        <v>118.85945328766478</v>
      </c>
      <c r="AT115" s="33"/>
      <c r="AU115" s="33"/>
    </row>
    <row r="116" spans="1:47" x14ac:dyDescent="0.35">
      <c r="A116" s="17">
        <v>42625</v>
      </c>
      <c r="B116" s="9">
        <v>87.788009643554688</v>
      </c>
      <c r="E116" s="12">
        <f>+E114/E3-1</f>
        <v>0.14661352028305208</v>
      </c>
      <c r="F116" s="12"/>
      <c r="G116" s="12"/>
      <c r="H116" s="12"/>
      <c r="I116" s="12"/>
      <c r="J116" s="12"/>
      <c r="N116" s="17">
        <v>41438</v>
      </c>
      <c r="O116" s="9">
        <v>79.063140869140625</v>
      </c>
      <c r="P116" s="9">
        <v>132.43801879882813</v>
      </c>
      <c r="R116" s="3">
        <v>44895</v>
      </c>
      <c r="S116" s="1">
        <f t="shared" si="24"/>
        <v>89.265525817871094</v>
      </c>
      <c r="T116" s="1">
        <f t="shared" si="25"/>
        <v>392.33477783203125</v>
      </c>
      <c r="U116" s="9">
        <f t="shared" si="27"/>
        <v>3.8084227925470504E-2</v>
      </c>
      <c r="V116" s="9">
        <f t="shared" si="28"/>
        <v>5.5591614960764035E-2</v>
      </c>
      <c r="W116" s="9">
        <f t="shared" si="29"/>
        <v>3.9834966628999859E-2</v>
      </c>
      <c r="Y116" s="3">
        <v>44895</v>
      </c>
      <c r="Z116" s="1">
        <f t="shared" si="30"/>
        <v>127.28041178322746</v>
      </c>
      <c r="AA116" s="1">
        <f>+Fondo1!P207</f>
        <v>125.45485093083865</v>
      </c>
      <c r="AB116" s="1">
        <f>+Fondo1!Q207</f>
        <v>104.84054854940045</v>
      </c>
      <c r="AC116" s="1">
        <f>+Fondo1!R207</f>
        <v>103.09448517789427</v>
      </c>
      <c r="AD116" s="1">
        <f>+Fondo1!S207</f>
        <v>101.65626143446474</v>
      </c>
      <c r="AF116" s="32">
        <v>44895</v>
      </c>
      <c r="AG116" s="2">
        <f t="shared" si="31"/>
        <v>190.2256514037949</v>
      </c>
      <c r="AH116" s="2">
        <f>+Fondo2!P277</f>
        <v>126.17659846146701</v>
      </c>
      <c r="AI116" s="2">
        <f>+Fondo2!Q277</f>
        <v>122.29508299801653</v>
      </c>
      <c r="AJ116" s="2">
        <f>+Fondo2!R277</f>
        <v>114.47556644743838</v>
      </c>
      <c r="AK116" s="2">
        <f>+Fondo2!S277</f>
        <v>119.35199667601928</v>
      </c>
      <c r="AN116" s="3">
        <v>44895</v>
      </c>
      <c r="AO116" s="31">
        <f t="shared" si="32"/>
        <v>251.74568690737945</v>
      </c>
      <c r="AP116" s="31">
        <f>+'Fondo 3'!Q146</f>
        <v>127.79500606097552</v>
      </c>
      <c r="AQ116" s="31">
        <f>+'Fondo 3'!R146</f>
        <v>116.58413645639128</v>
      </c>
      <c r="AR116" s="31">
        <f>+'Fondo 3'!S146</f>
        <v>103.42044581174417</v>
      </c>
      <c r="AS116" s="31">
        <f>+'Fondo 3'!T146</f>
        <v>125.52253510642254</v>
      </c>
      <c r="AT116" s="33"/>
      <c r="AU116" s="33"/>
    </row>
    <row r="117" spans="1:47" x14ac:dyDescent="0.35">
      <c r="A117" s="17">
        <v>42626</v>
      </c>
      <c r="B117" s="9">
        <v>87.544647216796875</v>
      </c>
      <c r="N117" s="17">
        <v>41439</v>
      </c>
      <c r="O117" s="9">
        <v>79.084922790527344</v>
      </c>
      <c r="P117" s="9">
        <v>131.60725402832031</v>
      </c>
      <c r="R117" s="3">
        <v>44925</v>
      </c>
      <c r="S117" s="1">
        <f t="shared" si="24"/>
        <v>88.488525390625</v>
      </c>
      <c r="T117" s="1">
        <f t="shared" si="25"/>
        <v>369.72518920898438</v>
      </c>
      <c r="U117" s="9">
        <f t="shared" si="27"/>
        <v>-8.7043729382316748E-3</v>
      </c>
      <c r="V117" s="9">
        <f t="shared" si="28"/>
        <v>-5.7628305978846051E-2</v>
      </c>
      <c r="W117" s="9">
        <f t="shared" si="29"/>
        <v>-1.3596766242293112E-2</v>
      </c>
      <c r="Y117" s="3">
        <v>44925</v>
      </c>
      <c r="Z117" s="1">
        <f t="shared" si="30"/>
        <v>125.54980977698811</v>
      </c>
      <c r="AA117" s="1">
        <f>+Fondo1!P208</f>
        <v>126.05040482279264</v>
      </c>
      <c r="AB117" s="1">
        <f>+Fondo1!Q208</f>
        <v>105.28843600287078</v>
      </c>
      <c r="AC117" s="1">
        <f>+Fondo1!R208</f>
        <v>103.38319305208391</v>
      </c>
      <c r="AD117" s="1">
        <f>+Fondo1!S208</f>
        <v>102.02514113640704</v>
      </c>
      <c r="AF117" s="32">
        <v>44925</v>
      </c>
      <c r="AG117" s="2">
        <f t="shared" si="31"/>
        <v>183.91656287561497</v>
      </c>
      <c r="AH117" s="2">
        <f>+Fondo2!P278</f>
        <v>124.29808901664109</v>
      </c>
      <c r="AI117" s="2">
        <f>+Fondo2!Q278</f>
        <v>120.55687749037857</v>
      </c>
      <c r="AJ117" s="2">
        <f>+Fondo2!R278</f>
        <v>113.04470058437141</v>
      </c>
      <c r="AK117" s="2">
        <f>+Fondo2!S278</f>
        <v>117.94718356502756</v>
      </c>
      <c r="AN117" s="3">
        <v>44925</v>
      </c>
      <c r="AO117" s="31">
        <f t="shared" si="32"/>
        <v>239.70128725933023</v>
      </c>
      <c r="AP117" s="31">
        <f>+'Fondo 3'!Q147</f>
        <v>124.93074948434874</v>
      </c>
      <c r="AQ117" s="31">
        <f>+'Fondo 3'!R147</f>
        <v>114.57701924709234</v>
      </c>
      <c r="AR117" s="31">
        <f>+'Fondo 3'!S147</f>
        <v>101.76514604687681</v>
      </c>
      <c r="AS117" s="31">
        <f>+'Fondo 3'!T147</f>
        <v>123.645119840308</v>
      </c>
      <c r="AT117" s="33"/>
      <c r="AU117" s="33"/>
    </row>
    <row r="118" spans="1:47" x14ac:dyDescent="0.35">
      <c r="A118" s="17">
        <v>42627</v>
      </c>
      <c r="B118" s="9">
        <v>87.654556274414063</v>
      </c>
      <c r="N118" s="17">
        <v>41442</v>
      </c>
      <c r="O118" s="9">
        <v>79.026718139648438</v>
      </c>
      <c r="P118" s="9">
        <v>132.62351989746094</v>
      </c>
      <c r="R118" s="3">
        <v>44957</v>
      </c>
      <c r="S118" s="1">
        <f t="shared" si="24"/>
        <v>91.435394287109375</v>
      </c>
      <c r="T118" s="1">
        <f t="shared" si="25"/>
        <v>392.97625732421875</v>
      </c>
      <c r="U118" s="9">
        <f t="shared" si="27"/>
        <v>3.3302271491989277E-2</v>
      </c>
      <c r="V118" s="9">
        <f t="shared" si="28"/>
        <v>6.2887433136431081E-2</v>
      </c>
      <c r="W118" s="9">
        <f t="shared" si="29"/>
        <v>3.6260787656433459E-2</v>
      </c>
      <c r="Y118" s="3">
        <v>44957</v>
      </c>
      <c r="Z118" s="1">
        <f t="shared" si="30"/>
        <v>130.10234476961708</v>
      </c>
      <c r="AA118" s="1">
        <f>+Fondo1!P209</f>
        <v>128.86794009415783</v>
      </c>
      <c r="AB118" s="1">
        <f>+Fondo1!Q209</f>
        <v>106.68194452117713</v>
      </c>
      <c r="AC118" s="1">
        <f>+Fondo1!R209</f>
        <v>105.15602244458735</v>
      </c>
      <c r="AD118" s="1">
        <f>+Fondo1!S209</f>
        <v>104.08484841335972</v>
      </c>
      <c r="AF118" s="32">
        <v>44957</v>
      </c>
      <c r="AG118" s="2">
        <f t="shared" si="31"/>
        <v>192.76200280525484</v>
      </c>
      <c r="AH118" s="2">
        <f>+Fondo2!P279</f>
        <v>126.34608025655389</v>
      </c>
      <c r="AI118" s="2">
        <f>+Fondo2!Q279</f>
        <v>122.54690155491079</v>
      </c>
      <c r="AJ118" s="2">
        <f>+Fondo2!R279</f>
        <v>115.17178622878036</v>
      </c>
      <c r="AK118" s="2">
        <f>+Fondo2!S279</f>
        <v>120.22766437029438</v>
      </c>
      <c r="AN118" s="3">
        <v>44957</v>
      </c>
      <c r="AO118" s="31">
        <f t="shared" si="32"/>
        <v>253.3571656685782</v>
      </c>
      <c r="AP118" s="31">
        <f>+'Fondo 3'!Q148</f>
        <v>129.43220620065745</v>
      </c>
      <c r="AQ118" s="31">
        <f>+'Fondo 3'!R148</f>
        <v>116.53986033076924</v>
      </c>
      <c r="AR118" s="31">
        <f>+'Fondo 3'!S148</f>
        <v>104.49292210764033</v>
      </c>
      <c r="AS118" s="31">
        <f>+'Fondo 3'!T148</f>
        <v>127.71297560564324</v>
      </c>
      <c r="AT118" s="33"/>
      <c r="AU118" s="33"/>
    </row>
    <row r="119" spans="1:47" x14ac:dyDescent="0.35">
      <c r="A119" s="17">
        <v>42628</v>
      </c>
      <c r="B119" s="9">
        <v>87.709503173828125</v>
      </c>
      <c r="N119" s="17">
        <v>41443</v>
      </c>
      <c r="O119" s="9">
        <v>78.9976806640625</v>
      </c>
      <c r="P119" s="9">
        <v>133.6719970703125</v>
      </c>
      <c r="R119" s="3">
        <v>44985</v>
      </c>
      <c r="S119" s="1">
        <f t="shared" si="24"/>
        <v>88.998001098632813</v>
      </c>
      <c r="T119" s="1">
        <f t="shared" si="25"/>
        <v>383.09579467773438</v>
      </c>
      <c r="U119" s="9">
        <f t="shared" si="27"/>
        <v>-2.6656998720026137E-2</v>
      </c>
      <c r="V119" s="9">
        <f t="shared" si="28"/>
        <v>-2.5142645293027566E-2</v>
      </c>
      <c r="W119" s="9">
        <f t="shared" si="29"/>
        <v>-2.6505563377326281E-2</v>
      </c>
      <c r="Y119" s="3">
        <v>44985</v>
      </c>
      <c r="Z119" s="1">
        <f t="shared" si="30"/>
        <v>126.65390882478724</v>
      </c>
      <c r="AA119" s="1">
        <f>+Fondo1!P210</f>
        <v>127.43362163498658</v>
      </c>
      <c r="AB119" s="1">
        <f>+Fondo1!Q210</f>
        <v>106.55791327365021</v>
      </c>
      <c r="AC119" s="1">
        <f>+Fondo1!R210</f>
        <v>104.54625760230662</v>
      </c>
      <c r="AD119" s="1">
        <f>+Fondo1!S210</f>
        <v>103.64620098728054</v>
      </c>
      <c r="AF119" s="32">
        <v>44985</v>
      </c>
      <c r="AG119" s="2">
        <f t="shared" si="31"/>
        <v>187.7695012429771</v>
      </c>
      <c r="AH119" s="2">
        <f>+Fondo2!P280</f>
        <v>124.87677306385666</v>
      </c>
      <c r="AI119" s="2">
        <f>+Fondo2!Q280</f>
        <v>122.21653452158048</v>
      </c>
      <c r="AJ119" s="2">
        <f>+Fondo2!R280</f>
        <v>114.66251931087308</v>
      </c>
      <c r="AK119" s="2">
        <f>+Fondo2!S280</f>
        <v>119.18336318168414</v>
      </c>
      <c r="AN119" s="3">
        <v>44985</v>
      </c>
      <c r="AO119" s="31">
        <f t="shared" si="32"/>
        <v>246.91036186130935</v>
      </c>
      <c r="AP119" s="31">
        <f>+'Fondo 3'!Q149</f>
        <v>125.19613795872226</v>
      </c>
      <c r="AQ119" s="31">
        <f>+'Fondo 3'!R149</f>
        <v>113.65213366785019</v>
      </c>
      <c r="AR119" s="31">
        <f>+'Fondo 3'!S149</f>
        <v>102.87555366710464</v>
      </c>
      <c r="AS119" s="31">
        <f>+'Fondo 3'!T149</f>
        <v>124.31195684403352</v>
      </c>
      <c r="AT119" s="33"/>
      <c r="AU119" s="33"/>
    </row>
    <row r="120" spans="1:47" x14ac:dyDescent="0.35">
      <c r="A120" s="17">
        <v>42629</v>
      </c>
      <c r="B120" s="9">
        <v>87.7723388671875</v>
      </c>
      <c r="N120" s="17">
        <v>41444</v>
      </c>
      <c r="O120" s="9">
        <v>78.466964721679688</v>
      </c>
      <c r="P120" s="9">
        <v>131.82504272460938</v>
      </c>
      <c r="R120" s="3">
        <v>45016</v>
      </c>
      <c r="S120" s="1">
        <f t="shared" si="24"/>
        <v>91.348663330078125</v>
      </c>
      <c r="T120" s="1">
        <f t="shared" si="25"/>
        <v>397.30010986328125</v>
      </c>
      <c r="U120" s="9">
        <f t="shared" si="27"/>
        <v>2.6412528398701562E-2</v>
      </c>
      <c r="V120" s="9">
        <f t="shared" si="28"/>
        <v>3.707771106570279E-2</v>
      </c>
      <c r="W120" s="9">
        <f t="shared" si="29"/>
        <v>2.7479046665401685E-2</v>
      </c>
      <c r="Y120" s="3">
        <v>45016</v>
      </c>
      <c r="Z120" s="1">
        <f t="shared" si="30"/>
        <v>130.13423749573911</v>
      </c>
      <c r="AA120" s="1">
        <f>+Fondo1!P211</f>
        <v>132.73334334179569</v>
      </c>
      <c r="AB120" s="1">
        <f>+Fondo1!Q211</f>
        <v>110.87285775878944</v>
      </c>
      <c r="AC120" s="1">
        <f>+Fondo1!R211</f>
        <v>108.68299097544997</v>
      </c>
      <c r="AD120" s="1">
        <f>+Fondo1!S211</f>
        <v>107.836464407493</v>
      </c>
      <c r="AF120" s="32">
        <v>45016</v>
      </c>
      <c r="AG120" s="2">
        <f t="shared" si="31"/>
        <v>193.73026654199131</v>
      </c>
      <c r="AH120" s="2">
        <f>+Fondo2!P281</f>
        <v>127.91548482421165</v>
      </c>
      <c r="AI120" s="2">
        <f>+Fondo2!Q281</f>
        <v>125.03807632128009</v>
      </c>
      <c r="AJ120" s="2">
        <f>+Fondo2!R281</f>
        <v>117.25518722937528</v>
      </c>
      <c r="AK120" s="2">
        <f>+Fondo2!S281</f>
        <v>121.57008413173092</v>
      </c>
      <c r="AN120" s="3">
        <v>45016</v>
      </c>
      <c r="AO120" s="31">
        <f t="shared" si="32"/>
        <v>255.53856409520586</v>
      </c>
      <c r="AP120" s="31">
        <f>+'Fondo 3'!Q150</f>
        <v>127.24146265560344</v>
      </c>
      <c r="AQ120" s="31">
        <f>+'Fondo 3'!R150</f>
        <v>114.8439894783002</v>
      </c>
      <c r="AR120" s="31">
        <f>+'Fondo 3'!S150</f>
        <v>101.91791787096642</v>
      </c>
      <c r="AS120" s="31">
        <f>+'Fondo 3'!T150</f>
        <v>125.00746739524926</v>
      </c>
      <c r="AT120" s="33"/>
      <c r="AU120" s="33"/>
    </row>
    <row r="121" spans="1:47" x14ac:dyDescent="0.35">
      <c r="A121" s="17">
        <v>42632</v>
      </c>
      <c r="B121" s="9">
        <v>87.701713562011719</v>
      </c>
      <c r="N121" s="17">
        <v>41445</v>
      </c>
      <c r="O121" s="9">
        <v>77.9434814453125</v>
      </c>
      <c r="P121" s="9">
        <v>128.55868530273438</v>
      </c>
      <c r="R121" s="3">
        <v>45044</v>
      </c>
      <c r="S121" s="1">
        <f t="shared" si="24"/>
        <v>91.874397277832031</v>
      </c>
      <c r="T121" s="1">
        <f t="shared" si="25"/>
        <v>403.64691162109375</v>
      </c>
      <c r="U121" s="9">
        <f t="shared" si="27"/>
        <v>5.7552451080125078E-3</v>
      </c>
      <c r="V121" s="9">
        <f t="shared" si="28"/>
        <v>1.5974830110156768E-2</v>
      </c>
      <c r="W121" s="9">
        <f t="shared" si="29"/>
        <v>6.7772036082269348E-3</v>
      </c>
      <c r="Y121" s="3">
        <v>45044</v>
      </c>
      <c r="Z121" s="1">
        <f t="shared" si="30"/>
        <v>131.01618371964909</v>
      </c>
      <c r="AA121" s="1">
        <f>+Fondo1!P212</f>
        <v>135.9696654977775</v>
      </c>
      <c r="AB121" s="1">
        <f>+Fondo1!Q212</f>
        <v>112.54351803803947</v>
      </c>
      <c r="AC121" s="1">
        <f>+Fondo1!R212</f>
        <v>110.73108025141208</v>
      </c>
      <c r="AD121" s="1">
        <f>+Fondo1!S212</f>
        <v>109.60936190413986</v>
      </c>
      <c r="AF121" s="32">
        <v>45044</v>
      </c>
      <c r="AG121" s="2">
        <f t="shared" si="31"/>
        <v>195.83515317398803</v>
      </c>
      <c r="AH121" s="2">
        <f>+Fondo2!P282</f>
        <v>128.96055536614332</v>
      </c>
      <c r="AI121" s="2">
        <f>+Fondo2!Q282</f>
        <v>126.18442415105518</v>
      </c>
      <c r="AJ121" s="2">
        <f>+Fondo2!R282</f>
        <v>119.29692829654186</v>
      </c>
      <c r="AK121" s="2">
        <f>+Fondo2!S282</f>
        <v>122.58292293030517</v>
      </c>
      <c r="AN121" s="3">
        <v>45044</v>
      </c>
      <c r="AO121" s="31">
        <f t="shared" si="32"/>
        <v>259.09844962780079</v>
      </c>
      <c r="AP121" s="31">
        <f>+'Fondo 3'!Q151</f>
        <v>127.83342027482951</v>
      </c>
      <c r="AQ121" s="31">
        <f>+'Fondo 3'!R151</f>
        <v>115.37738634983417</v>
      </c>
      <c r="AR121" s="31">
        <f>+'Fondo 3'!S151</f>
        <v>104.33859710291597</v>
      </c>
      <c r="AS121" s="31">
        <f>+'Fondo 3'!T151</f>
        <v>125.96972773674382</v>
      </c>
      <c r="AT121" s="33"/>
      <c r="AU121" s="33"/>
    </row>
    <row r="122" spans="1:47" x14ac:dyDescent="0.35">
      <c r="A122" s="17">
        <v>42633</v>
      </c>
      <c r="B122" s="9">
        <v>87.733070373535156</v>
      </c>
      <c r="N122" s="17">
        <v>41446</v>
      </c>
      <c r="O122" s="9">
        <v>77.507316589355469</v>
      </c>
      <c r="P122" s="9">
        <v>128.97137451171875</v>
      </c>
      <c r="R122" s="3">
        <v>45077</v>
      </c>
      <c r="S122" s="1">
        <f t="shared" si="24"/>
        <v>90.823081970214844</v>
      </c>
      <c r="T122" s="1">
        <f t="shared" si="25"/>
        <v>405.51019287109375</v>
      </c>
      <c r="U122" s="9">
        <f t="shared" si="27"/>
        <v>-1.1442962770552567E-2</v>
      </c>
      <c r="V122" s="9">
        <f t="shared" si="28"/>
        <v>4.6161167008980097E-3</v>
      </c>
      <c r="W122" s="9">
        <f t="shared" si="29"/>
        <v>-9.8370548234075102E-3</v>
      </c>
      <c r="Y122" s="3">
        <v>45077</v>
      </c>
      <c r="Z122" s="1">
        <f t="shared" si="30"/>
        <v>129.72737033764528</v>
      </c>
      <c r="AA122" s="1">
        <f>+Fondo1!P213</f>
        <v>138.29938980604209</v>
      </c>
      <c r="AB122" s="1">
        <f>+Fondo1!Q213</f>
        <v>114.36095345896663</v>
      </c>
      <c r="AC122" s="1">
        <f>+Fondo1!R213</f>
        <v>112.6865860837994</v>
      </c>
      <c r="AD122" s="1">
        <f>+Fondo1!S213</f>
        <v>111.92002200737603</v>
      </c>
      <c r="AF122" s="32">
        <v>45077</v>
      </c>
      <c r="AG122" s="2">
        <f t="shared" si="31"/>
        <v>195.166684951115</v>
      </c>
      <c r="AH122" s="2">
        <f>+Fondo2!P283</f>
        <v>129.6276767608897</v>
      </c>
      <c r="AI122" s="2">
        <f>+Fondo2!Q283</f>
        <v>127.23783350398119</v>
      </c>
      <c r="AJ122" s="2">
        <f>+Fondo2!R283</f>
        <v>120.10280456311622</v>
      </c>
      <c r="AK122" s="2">
        <f>+Fondo2!S283</f>
        <v>123.44197466949709</v>
      </c>
      <c r="AN122" s="3">
        <v>45077</v>
      </c>
      <c r="AO122" s="31">
        <f t="shared" si="32"/>
        <v>259.46230178960394</v>
      </c>
      <c r="AP122" s="31">
        <f>+'Fondo 3'!Q152</f>
        <v>125.35244493048441</v>
      </c>
      <c r="AQ122" s="31">
        <f>+'Fondo 3'!R152</f>
        <v>113.76080220483671</v>
      </c>
      <c r="AR122" s="31">
        <f>+'Fondo 3'!S152</f>
        <v>102.49386499912443</v>
      </c>
      <c r="AS122" s="31">
        <f>+'Fondo 3'!T152</f>
        <v>124.05412521744363</v>
      </c>
      <c r="AT122" s="33"/>
      <c r="AU122" s="33"/>
    </row>
    <row r="123" spans="1:47" x14ac:dyDescent="0.35">
      <c r="A123" s="17">
        <v>42634</v>
      </c>
      <c r="B123" s="9">
        <v>87.952880859375</v>
      </c>
      <c r="N123" s="17">
        <v>41449</v>
      </c>
      <c r="O123" s="9">
        <v>77.194671630859375</v>
      </c>
      <c r="P123" s="9">
        <v>127.34164428710938</v>
      </c>
      <c r="R123" s="3">
        <v>45107</v>
      </c>
      <c r="S123" s="1">
        <f t="shared" si="24"/>
        <v>90.488639831542969</v>
      </c>
      <c r="T123" s="1">
        <f t="shared" si="25"/>
        <v>431.7872314453125</v>
      </c>
      <c r="U123" s="9">
        <f t="shared" si="27"/>
        <v>-3.6823473880962521E-3</v>
      </c>
      <c r="V123" s="9">
        <f t="shared" si="28"/>
        <v>6.4799945935198444E-2</v>
      </c>
      <c r="W123" s="9">
        <f t="shared" si="29"/>
        <v>3.1658819442332178E-3</v>
      </c>
      <c r="Y123" s="3">
        <v>45107</v>
      </c>
      <c r="Z123" s="1">
        <f t="shared" si="30"/>
        <v>130.1380718770701</v>
      </c>
      <c r="AA123" s="1">
        <f>+Fondo1!P214</f>
        <v>144.89944786871558</v>
      </c>
      <c r="AB123" s="1">
        <f>+Fondo1!Q214</f>
        <v>119.04911183582165</v>
      </c>
      <c r="AC123" s="1">
        <f>+Fondo1!R214</f>
        <v>117.59491697805394</v>
      </c>
      <c r="AD123" s="1">
        <f>+Fondo1!S214</f>
        <v>117.08821249830523</v>
      </c>
      <c r="AF123" s="32">
        <v>45107</v>
      </c>
      <c r="AG123" s="2">
        <f t="shared" si="31"/>
        <v>201.13074450142048</v>
      </c>
      <c r="AH123" s="2">
        <f>+Fondo2!P284</f>
        <v>134.64214387736754</v>
      </c>
      <c r="AI123" s="2">
        <f>+Fondo2!Q284</f>
        <v>131.00562061131376</v>
      </c>
      <c r="AJ123" s="2">
        <f>+Fondo2!R284</f>
        <v>124.08759782377861</v>
      </c>
      <c r="AK123" s="2">
        <f>+Fondo2!S284</f>
        <v>127.65069247883807</v>
      </c>
      <c r="AN123" s="3">
        <v>45107</v>
      </c>
      <c r="AO123" s="31">
        <f t="shared" si="32"/>
        <v>272.72173022629386</v>
      </c>
      <c r="AP123" s="31">
        <f>+'Fondo 3'!Q153</f>
        <v>130.35041966280065</v>
      </c>
      <c r="AQ123" s="31">
        <f>+'Fondo 3'!R153</f>
        <v>114.30556377323347</v>
      </c>
      <c r="AR123" s="31">
        <f>+'Fondo 3'!S153</f>
        <v>104.95279378264267</v>
      </c>
      <c r="AS123" s="31">
        <f>+'Fondo 3'!T153</f>
        <v>127.90950360247852</v>
      </c>
      <c r="AT123" s="33"/>
      <c r="AU123" s="33"/>
    </row>
    <row r="124" spans="1:47" x14ac:dyDescent="0.35">
      <c r="A124" s="17">
        <v>42635</v>
      </c>
      <c r="B124" s="9">
        <v>88.133468627929688</v>
      </c>
      <c r="N124" s="17">
        <v>41450</v>
      </c>
      <c r="O124" s="9">
        <v>77.281929016113281</v>
      </c>
      <c r="P124" s="9">
        <v>128.56597900390625</v>
      </c>
      <c r="R124" s="3">
        <v>45138</v>
      </c>
      <c r="S124" s="1">
        <f t="shared" si="24"/>
        <v>90.474761962890625</v>
      </c>
      <c r="T124" s="1">
        <f t="shared" si="25"/>
        <v>445.9210205078125</v>
      </c>
      <c r="U124" s="9">
        <f t="shared" si="27"/>
        <v>-1.533658664577553E-4</v>
      </c>
      <c r="V124" s="9">
        <f t="shared" si="28"/>
        <v>3.2733226073383914E-2</v>
      </c>
      <c r="W124" s="9">
        <f t="shared" si="29"/>
        <v>3.1352933275264122E-3</v>
      </c>
      <c r="Y124" s="3">
        <v>45138</v>
      </c>
      <c r="Z124" s="1">
        <f t="shared" si="30"/>
        <v>130.54609290548342</v>
      </c>
      <c r="AA124" s="1">
        <f>+Fondo1!P215</f>
        <v>148.84782759264257</v>
      </c>
      <c r="AB124" s="1">
        <f>+Fondo1!Q215</f>
        <v>121.587798025026</v>
      </c>
      <c r="AC124" s="1">
        <f>+Fondo1!R215</f>
        <v>120.37127708926863</v>
      </c>
      <c r="AD124" s="1">
        <f>+Fondo1!S215</f>
        <v>120.17936762110503</v>
      </c>
      <c r="AF124" s="32">
        <v>45138</v>
      </c>
      <c r="AG124" s="2">
        <f t="shared" si="31"/>
        <v>204.40715027100612</v>
      </c>
      <c r="AH124" s="2">
        <f>+Fondo2!P285</f>
        <v>138.0993363738998</v>
      </c>
      <c r="AI124" s="2">
        <f>+Fondo2!Q285</f>
        <v>133.64245688432646</v>
      </c>
      <c r="AJ124" s="2">
        <f>+Fondo2!R285</f>
        <v>126.99454331672425</v>
      </c>
      <c r="AK124" s="2">
        <f>+Fondo2!S285</f>
        <v>130.52677778020382</v>
      </c>
      <c r="AN124" s="3">
        <v>45138</v>
      </c>
      <c r="AO124" s="31">
        <f t="shared" si="32"/>
        <v>279.85501462589963</v>
      </c>
      <c r="AP124" s="31">
        <f>+'Fondo 3'!Q154</f>
        <v>135.54854779942852</v>
      </c>
      <c r="AQ124" s="31">
        <f>+'Fondo 3'!R154</f>
        <v>117.72296977990113</v>
      </c>
      <c r="AR124" s="31">
        <f>+'Fondo 3'!S154</f>
        <v>108.00921321092626</v>
      </c>
      <c r="AS124" s="31">
        <f>+'Fondo 3'!T154</f>
        <v>132.52286807650867</v>
      </c>
      <c r="AT124" s="33"/>
      <c r="AU124" s="33"/>
    </row>
    <row r="125" spans="1:47" x14ac:dyDescent="0.35">
      <c r="A125" s="17">
        <v>42636</v>
      </c>
      <c r="B125" s="9">
        <v>88.109954833984375</v>
      </c>
      <c r="N125" s="17">
        <v>41451</v>
      </c>
      <c r="O125" s="9">
        <v>77.609054565429688</v>
      </c>
      <c r="P125" s="9">
        <v>129.83892822265625</v>
      </c>
      <c r="R125" s="3">
        <v>45169</v>
      </c>
      <c r="S125" s="1">
        <f t="shared" si="24"/>
        <v>89.903587341308594</v>
      </c>
      <c r="T125" s="1">
        <f t="shared" si="25"/>
        <v>438.6739501953125</v>
      </c>
      <c r="U125" s="9">
        <f t="shared" si="27"/>
        <v>-6.3130823357823163E-3</v>
      </c>
      <c r="V125" s="9">
        <f t="shared" si="28"/>
        <v>-1.625191453017194E-2</v>
      </c>
      <c r="W125" s="9">
        <f t="shared" si="29"/>
        <v>-7.306965555221279E-3</v>
      </c>
      <c r="Y125" s="3">
        <v>45169</v>
      </c>
      <c r="Z125" s="1">
        <f t="shared" si="30"/>
        <v>129.59219710125433</v>
      </c>
      <c r="AA125" s="1">
        <f>+Fondo1!P216</f>
        <v>144.1983882980235</v>
      </c>
      <c r="AB125" s="1">
        <f>+Fondo1!Q216</f>
        <v>118.44615927173353</v>
      </c>
      <c r="AC125" s="1">
        <f>+Fondo1!R216</f>
        <v>116.97742770403109</v>
      </c>
      <c r="AD125" s="1">
        <f>+Fondo1!S216</f>
        <v>116.47259768272697</v>
      </c>
      <c r="AF125" s="32">
        <v>45169</v>
      </c>
      <c r="AG125" s="2">
        <f t="shared" si="31"/>
        <v>202.10092691838418</v>
      </c>
      <c r="AH125" s="2">
        <f>+Fondo2!P286</f>
        <v>135.74661609650002</v>
      </c>
      <c r="AI125" s="2">
        <f>+Fondo2!Q286</f>
        <v>131.15056413371639</v>
      </c>
      <c r="AJ125" s="2">
        <f>+Fondo2!R286</f>
        <v>123.90418200469782</v>
      </c>
      <c r="AK125" s="2">
        <f>+Fondo2!S286</f>
        <v>128.3926366791315</v>
      </c>
      <c r="AN125" s="3">
        <v>45169</v>
      </c>
      <c r="AO125" s="31">
        <f t="shared" si="32"/>
        <v>275.86312125318454</v>
      </c>
      <c r="AP125" s="31">
        <f>+'Fondo 3'!Q155</f>
        <v>132.16323845267954</v>
      </c>
      <c r="AQ125" s="31">
        <f>+'Fondo 3'!R155</f>
        <v>115.71743590038761</v>
      </c>
      <c r="AR125" s="31">
        <f>+'Fondo 3'!S155</f>
        <v>105.7504338153939</v>
      </c>
      <c r="AS125" s="31">
        <f>+'Fondo 3'!T155</f>
        <v>129.751297863601</v>
      </c>
      <c r="AT125" s="33"/>
      <c r="AU125" s="33"/>
    </row>
    <row r="126" spans="1:47" x14ac:dyDescent="0.35">
      <c r="A126" s="17">
        <v>42639</v>
      </c>
      <c r="B126" s="9">
        <v>88.219841003417969</v>
      </c>
      <c r="N126" s="17">
        <v>41452</v>
      </c>
      <c r="O126" s="9">
        <v>77.936248779296875</v>
      </c>
      <c r="P126" s="9">
        <v>130.60099792480469</v>
      </c>
      <c r="R126" s="3">
        <v>45198</v>
      </c>
      <c r="S126" s="1">
        <f t="shared" si="24"/>
        <v>87.575439453125</v>
      </c>
      <c r="T126" s="1">
        <f t="shared" si="25"/>
        <v>417.86566162109375</v>
      </c>
      <c r="U126" s="9">
        <f t="shared" si="27"/>
        <v>-2.5896051059064562E-2</v>
      </c>
      <c r="V126" s="9">
        <f t="shared" si="28"/>
        <v>-4.7434520707131611E-2</v>
      </c>
      <c r="W126" s="9">
        <f t="shared" si="29"/>
        <v>-2.804989802387127E-2</v>
      </c>
      <c r="Y126" s="3">
        <v>45198</v>
      </c>
      <c r="Z126" s="1">
        <f t="shared" si="30"/>
        <v>125.95714918787472</v>
      </c>
      <c r="AA126" s="1">
        <f>+Fondo1!P217</f>
        <v>136.87949572446556</v>
      </c>
      <c r="AB126" s="1">
        <f>+Fondo1!Q217</f>
        <v>112.87391921661698</v>
      </c>
      <c r="AC126" s="1">
        <f>+Fondo1!R217</f>
        <v>111.64489052391342</v>
      </c>
      <c r="AD126" s="1">
        <f>+Fondo1!S217</f>
        <v>111.10268361641154</v>
      </c>
      <c r="AF126" s="32">
        <v>45198</v>
      </c>
      <c r="AG126" s="2">
        <f t="shared" si="31"/>
        <v>194.69083865568251</v>
      </c>
      <c r="AH126" s="2">
        <f>+Fondo2!P287</f>
        <v>130.50938495369107</v>
      </c>
      <c r="AI126" s="2">
        <f>+Fondo2!Q287</f>
        <v>126.38326320584494</v>
      </c>
      <c r="AJ126" s="2">
        <f>+Fondo2!R287</f>
        <v>119.08805633412769</v>
      </c>
      <c r="AK126" s="2">
        <f>+Fondo2!S287</f>
        <v>123.92849906110287</v>
      </c>
      <c r="AN126" s="3">
        <v>45198</v>
      </c>
      <c r="AO126" s="31">
        <f t="shared" si="32"/>
        <v>263.96602020859297</v>
      </c>
      <c r="AP126" s="31">
        <f>+'Fondo 3'!Q156</f>
        <v>127.22314698749727</v>
      </c>
      <c r="AQ126" s="31">
        <f>+'Fondo 3'!R156</f>
        <v>112.70645696999038</v>
      </c>
      <c r="AR126" s="31">
        <f>+'Fondo 3'!S156</f>
        <v>103.27855516285013</v>
      </c>
      <c r="AS126" s="31">
        <f>+'Fondo 3'!T156</f>
        <v>126.42163974449996</v>
      </c>
      <c r="AT126" s="33"/>
      <c r="AU126" s="33"/>
    </row>
    <row r="127" spans="1:47" x14ac:dyDescent="0.35">
      <c r="A127" s="17">
        <v>42640</v>
      </c>
      <c r="B127" s="9">
        <v>88.329765319824219</v>
      </c>
      <c r="N127" s="17">
        <v>41453</v>
      </c>
      <c r="O127" s="9">
        <v>77.9434814453125</v>
      </c>
      <c r="P127" s="9">
        <v>130.06590270996094</v>
      </c>
      <c r="R127" s="3">
        <v>45230</v>
      </c>
      <c r="S127" s="1">
        <f t="shared" si="24"/>
        <v>86.199913024902344</v>
      </c>
      <c r="T127" s="1">
        <f t="shared" si="25"/>
        <v>408.79437255859375</v>
      </c>
      <c r="U127" s="9">
        <f t="shared" si="27"/>
        <v>-1.5706760215104754E-2</v>
      </c>
      <c r="V127" s="9">
        <f t="shared" si="28"/>
        <v>-2.1708625272792936E-2</v>
      </c>
      <c r="W127" s="9">
        <f t="shared" si="29"/>
        <v>-1.6306946720873572E-2</v>
      </c>
      <c r="Y127" s="3">
        <v>45230</v>
      </c>
      <c r="Z127" s="1">
        <f t="shared" si="30"/>
        <v>123.90317266695492</v>
      </c>
      <c r="AA127" s="1">
        <f>+Fondo1!P218</f>
        <v>134.68818141206947</v>
      </c>
      <c r="AB127" s="1">
        <f>+Fondo1!Q218</f>
        <v>110.59691967756076</v>
      </c>
      <c r="AC127" s="1">
        <f>+Fondo1!R218</f>
        <v>109.16128628254991</v>
      </c>
      <c r="AD127" s="1">
        <f>+Fondo1!S218</f>
        <v>108.18923486329975</v>
      </c>
      <c r="AF127" s="32">
        <v>45230</v>
      </c>
      <c r="AG127" s="2">
        <f t="shared" si="31"/>
        <v>191.04862226605027</v>
      </c>
      <c r="AH127" s="2">
        <f>+Fondo2!P288</f>
        <v>127.3746527615392</v>
      </c>
      <c r="AI127" s="2">
        <f>+Fondo2!Q288</f>
        <v>123.32528591251295</v>
      </c>
      <c r="AJ127" s="2">
        <f>+Fondo2!R288</f>
        <v>116.34059074665849</v>
      </c>
      <c r="AK127" s="2">
        <f>+Fondo2!S288</f>
        <v>120.87730232694926</v>
      </c>
      <c r="AN127" s="3">
        <v>45230</v>
      </c>
      <c r="AO127" s="31">
        <f t="shared" si="32"/>
        <v>258.55253847775555</v>
      </c>
      <c r="AP127" s="31">
        <f>+'Fondo 3'!Q157</f>
        <v>123.16773058088991</v>
      </c>
      <c r="AQ127" s="31">
        <f>+'Fondo 3'!R157</f>
        <v>109.01212704359511</v>
      </c>
      <c r="AR127" s="31">
        <f>+'Fondo 3'!S157</f>
        <v>100.20245428413791</v>
      </c>
      <c r="AS127" s="31">
        <f>+'Fondo 3'!T157</f>
        <v>122.56111636573871</v>
      </c>
      <c r="AT127" s="33"/>
      <c r="AU127" s="33"/>
    </row>
    <row r="128" spans="1:47" x14ac:dyDescent="0.35">
      <c r="A128" s="17">
        <v>42641</v>
      </c>
      <c r="B128" s="9">
        <v>88.353279113769531</v>
      </c>
      <c r="N128" s="17">
        <v>41456</v>
      </c>
      <c r="O128" s="9">
        <v>78.051361083984375</v>
      </c>
      <c r="P128" s="9">
        <v>130.82803344726563</v>
      </c>
      <c r="R128" s="3">
        <v>45260</v>
      </c>
      <c r="S128" s="1">
        <f t="shared" si="24"/>
        <v>90.159027099609375</v>
      </c>
      <c r="T128" s="1">
        <f t="shared" si="25"/>
        <v>446.13522338867188</v>
      </c>
      <c r="U128" s="9">
        <f t="shared" si="27"/>
        <v>4.5929443960845751E-2</v>
      </c>
      <c r="V128" s="9">
        <f t="shared" si="28"/>
        <v>9.134384751034208E-2</v>
      </c>
      <c r="W128" s="9">
        <f t="shared" si="29"/>
        <v>5.0470884315795383E-2</v>
      </c>
      <c r="Y128" s="3">
        <v>45260</v>
      </c>
      <c r="Z128" s="1">
        <f t="shared" si="30"/>
        <v>130.15667536098883</v>
      </c>
      <c r="AA128" s="1">
        <f>+Fondo1!P219</f>
        <v>144.54803702047093</v>
      </c>
      <c r="AB128" s="1">
        <f>+Fondo1!Q219</f>
        <v>118.26587230167188</v>
      </c>
      <c r="AC128" s="1">
        <f>+Fondo1!R219</f>
        <v>116.18208106685262</v>
      </c>
      <c r="AD128" s="1">
        <f>+Fondo1!S219</f>
        <v>115.21429416727445</v>
      </c>
      <c r="AF128" s="32">
        <v>45260</v>
      </c>
      <c r="AG128" s="2">
        <f t="shared" si="31"/>
        <v>204.16155887079847</v>
      </c>
      <c r="AH128" s="2">
        <f>+Fondo2!P289</f>
        <v>133.35656840080568</v>
      </c>
      <c r="AI128" s="2">
        <f>+Fondo2!Q289</f>
        <v>128.50094144644046</v>
      </c>
      <c r="AJ128" s="2">
        <f>+Fondo2!R289</f>
        <v>121.49888202551791</v>
      </c>
      <c r="AK128" s="2">
        <f>+Fondo2!S289</f>
        <v>126.58430565261419</v>
      </c>
      <c r="AN128" s="3">
        <v>45260</v>
      </c>
      <c r="AO128" s="31">
        <f t="shared" si="32"/>
        <v>279.82132026164442</v>
      </c>
      <c r="AP128" s="31">
        <f>+'Fondo 3'!Q158</f>
        <v>129.34816761887231</v>
      </c>
      <c r="AQ128" s="31">
        <f>+'Fondo 3'!R158</f>
        <v>112.65704996030169</v>
      </c>
      <c r="AR128" s="31">
        <f>+'Fondo 3'!S158</f>
        <v>103.06129439091649</v>
      </c>
      <c r="AS128" s="31">
        <f>+'Fondo 3'!T158</f>
        <v>126.97606940310303</v>
      </c>
      <c r="AT128" s="33"/>
      <c r="AU128" s="33"/>
    </row>
    <row r="129" spans="1:47" x14ac:dyDescent="0.35">
      <c r="A129" s="17">
        <v>42642</v>
      </c>
      <c r="B129" s="9">
        <v>88.353279113769531</v>
      </c>
      <c r="N129" s="17">
        <v>41457</v>
      </c>
      <c r="O129" s="9">
        <v>78.051361083984375</v>
      </c>
      <c r="P129" s="9">
        <v>130.70645141601563</v>
      </c>
      <c r="R129" s="3">
        <v>45289</v>
      </c>
      <c r="S129" s="1">
        <f t="shared" si="24"/>
        <v>93.492774963378906</v>
      </c>
      <c r="T129" s="1">
        <f t="shared" si="25"/>
        <v>466.503662109375</v>
      </c>
      <c r="U129" s="9">
        <f t="shared" si="27"/>
        <v>3.6976306987944074E-2</v>
      </c>
      <c r="V129" s="9">
        <f t="shared" si="28"/>
        <v>4.565530281602137E-2</v>
      </c>
      <c r="W129" s="9">
        <f t="shared" si="29"/>
        <v>3.7844206570751805E-2</v>
      </c>
      <c r="Y129" s="3">
        <v>45289</v>
      </c>
      <c r="Z129" s="1">
        <f t="shared" si="30"/>
        <v>135.08235146991237</v>
      </c>
      <c r="AA129" s="1">
        <f>+Fondo1!P220</f>
        <v>153.13760925050209</v>
      </c>
      <c r="AB129" s="1">
        <f>+Fondo1!Q220</f>
        <v>124.11086556317274</v>
      </c>
      <c r="AC129" s="1">
        <f>+Fondo1!R220</f>
        <v>122.2903189690828</v>
      </c>
      <c r="AD129" s="1">
        <f>+Fondo1!S220</f>
        <v>121.07541445711072</v>
      </c>
      <c r="AF129" s="32">
        <v>45289</v>
      </c>
      <c r="AG129" s="2">
        <f t="shared" si="31"/>
        <v>212.59665800558906</v>
      </c>
      <c r="AH129" s="2">
        <f>+Fondo2!P290</f>
        <v>140.72398388796552</v>
      </c>
      <c r="AI129" s="2">
        <f>+Fondo2!Q290</f>
        <v>134.13655530310629</v>
      </c>
      <c r="AJ129" s="2">
        <f>+Fondo2!R290</f>
        <v>126.72638442872814</v>
      </c>
      <c r="AK129" s="2">
        <f>+Fondo2!S290</f>
        <v>132.69569086106185</v>
      </c>
      <c r="AN129" s="3">
        <v>45289</v>
      </c>
      <c r="AO129" s="31">
        <f t="shared" si="32"/>
        <v>292.11093375833713</v>
      </c>
      <c r="AP129" s="31">
        <f>+'Fondo 3'!Q159</f>
        <v>137.46350456196373</v>
      </c>
      <c r="AQ129" s="31">
        <f>+'Fondo 3'!R159</f>
        <v>118.83164434976155</v>
      </c>
      <c r="AR129" s="31">
        <f>+'Fondo 3'!S159</f>
        <v>108.55819925105507</v>
      </c>
      <c r="AS129" s="31">
        <f>+'Fondo 3'!T159</f>
        <v>134.82315945153789</v>
      </c>
      <c r="AT129" s="33"/>
      <c r="AU129" s="33"/>
    </row>
    <row r="130" spans="1:47" x14ac:dyDescent="0.35">
      <c r="A130" s="17">
        <v>42643</v>
      </c>
      <c r="B130" s="9">
        <v>88.259086608886719</v>
      </c>
      <c r="N130" s="17">
        <v>41458</v>
      </c>
      <c r="O130" s="9">
        <v>77.942092895507813</v>
      </c>
      <c r="P130" s="9">
        <v>130.76315307617188</v>
      </c>
      <c r="R130" s="3">
        <v>45322</v>
      </c>
      <c r="S130" s="1">
        <f t="shared" si="24"/>
        <v>93.351486206054688</v>
      </c>
      <c r="T130" s="1">
        <f t="shared" si="25"/>
        <v>473.93338012695313</v>
      </c>
      <c r="U130" s="9">
        <f t="shared" si="27"/>
        <v>-1.5112264811859566E-3</v>
      </c>
      <c r="V130" s="9">
        <f t="shared" si="28"/>
        <v>1.5926387338490278E-2</v>
      </c>
      <c r="W130" s="9">
        <f t="shared" si="29"/>
        <v>2.3253490078166687E-4</v>
      </c>
      <c r="Y130" s="3">
        <v>45322</v>
      </c>
      <c r="Z130" s="1">
        <f t="shared" si="30"/>
        <v>135.11376283110877</v>
      </c>
      <c r="AA130" s="1">
        <f>+Fondo1!P221</f>
        <v>150.98424017088064</v>
      </c>
      <c r="AB130" s="1">
        <f>+Fondo1!Q221</f>
        <v>122.3730471574208</v>
      </c>
      <c r="AC130" s="1">
        <f>+Fondo1!R221</f>
        <v>120.63179834257343</v>
      </c>
      <c r="AD130" s="1">
        <f>+Fondo1!S221</f>
        <v>119.13448820460079</v>
      </c>
      <c r="AF130" s="32">
        <v>45322</v>
      </c>
      <c r="AG130" s="2">
        <f t="shared" si="31"/>
        <v>214.12896551702701</v>
      </c>
      <c r="AH130" s="2">
        <f>+Fondo2!P291</f>
        <v>139.27089361208212</v>
      </c>
      <c r="AI130" s="2">
        <f>+Fondo2!Q291</f>
        <v>132.49584020688354</v>
      </c>
      <c r="AJ130" s="2">
        <f>+Fondo2!R291</f>
        <v>125.35791939845313</v>
      </c>
      <c r="AK130" s="2">
        <f>+Fondo2!S291</f>
        <v>131.67810381927691</v>
      </c>
      <c r="AN130" s="3">
        <v>45322</v>
      </c>
      <c r="AO130" s="31">
        <f t="shared" si="32"/>
        <v>295.74446210410389</v>
      </c>
      <c r="AP130" s="31">
        <f>+'Fondo 3'!Q160</f>
        <v>136.4742560232574</v>
      </c>
      <c r="AQ130" s="31">
        <f>+'Fondo 3'!R160</f>
        <v>118.75193824744441</v>
      </c>
      <c r="AR130" s="31">
        <f>+'Fondo 3'!S160</f>
        <v>108.4158701870499</v>
      </c>
      <c r="AS130" s="31">
        <f>+'Fondo 3'!T160</f>
        <v>134.96758006874828</v>
      </c>
      <c r="AT130" s="33"/>
      <c r="AU130" s="33"/>
    </row>
    <row r="131" spans="1:47" x14ac:dyDescent="0.35">
      <c r="A131" s="17">
        <v>42646</v>
      </c>
      <c r="B131" s="9">
        <v>88.159202575683594</v>
      </c>
      <c r="N131" s="17">
        <v>41460</v>
      </c>
      <c r="O131" s="9">
        <v>77.089874267578125</v>
      </c>
      <c r="P131" s="9">
        <v>132.17396545410156</v>
      </c>
      <c r="R131" s="3">
        <v>45351</v>
      </c>
      <c r="S131" s="1">
        <f t="shared" si="24"/>
        <v>91.974929809570313</v>
      </c>
      <c r="T131" s="1">
        <f t="shared" si="25"/>
        <v>498.66650390625</v>
      </c>
      <c r="U131" s="9">
        <f t="shared" si="27"/>
        <v>-1.4745950519158391E-2</v>
      </c>
      <c r="V131" s="9">
        <f t="shared" si="28"/>
        <v>5.2186920812945514E-2</v>
      </c>
      <c r="W131" s="9">
        <f t="shared" si="29"/>
        <v>-8.0526633859480008E-3</v>
      </c>
      <c r="Y131" s="3">
        <v>45351</v>
      </c>
      <c r="Z131" s="1">
        <f t="shared" si="30"/>
        <v>134.02573718022103</v>
      </c>
      <c r="AA131" s="1">
        <f>+Fondo1!P222</f>
        <v>151.67614035293201</v>
      </c>
      <c r="AB131" s="1">
        <f>+Fondo1!Q222</f>
        <v>122.85684147464043</v>
      </c>
      <c r="AC131" s="1">
        <f>+Fondo1!R222</f>
        <v>121.13962412178284</v>
      </c>
      <c r="AD131" s="1">
        <f>+Fondo1!S222</f>
        <v>119.94963596063249</v>
      </c>
      <c r="AF131" s="32">
        <v>45351</v>
      </c>
      <c r="AG131" s="2">
        <f t="shared" si="31"/>
        <v>218.1375636355082</v>
      </c>
      <c r="AH131" s="2">
        <f>+Fondo2!P292</f>
        <v>141.30690213776631</v>
      </c>
      <c r="AI131" s="2">
        <f>+Fondo2!Q292</f>
        <v>134.59669743205035</v>
      </c>
      <c r="AJ131" s="2">
        <f>+Fondo2!R292</f>
        <v>127.43173388766422</v>
      </c>
      <c r="AK131" s="2">
        <f>+Fondo2!S292</f>
        <v>133.61103723336993</v>
      </c>
      <c r="AN131" s="3">
        <v>45351</v>
      </c>
      <c r="AO131" s="31">
        <f t="shared" si="32"/>
        <v>307.2194497229587</v>
      </c>
      <c r="AP131" s="31">
        <f>+'Fondo 3'!Q161</f>
        <v>140.84358354439496</v>
      </c>
      <c r="AQ131" s="31">
        <f>+'Fondo 3'!R161</f>
        <v>122.89360624238019</v>
      </c>
      <c r="AR131" s="31">
        <f>+'Fondo 3'!S161</f>
        <v>112.25495073517136</v>
      </c>
      <c r="AS131" s="31">
        <f>+'Fondo 3'!T161</f>
        <v>140.03843489211553</v>
      </c>
      <c r="AT131" s="33"/>
      <c r="AU131" s="33"/>
    </row>
    <row r="132" spans="1:47" x14ac:dyDescent="0.35">
      <c r="A132" s="17">
        <v>42647</v>
      </c>
      <c r="B132" s="9">
        <v>87.860359191894531</v>
      </c>
      <c r="N132" s="17">
        <v>41463</v>
      </c>
      <c r="O132" s="9">
        <v>77.490470886230469</v>
      </c>
      <c r="P132" s="9">
        <v>132.92799377441406</v>
      </c>
      <c r="R132" s="3">
        <v>45379</v>
      </c>
      <c r="S132" s="1">
        <f t="shared" ref="S132:S147" si="33">VLOOKUP(R132,$N$2:$P$3180,2,0)</f>
        <v>92.805007934570313</v>
      </c>
      <c r="T132" s="1">
        <f t="shared" ref="T132:T147" si="34">VLOOKUP(R132,$N$2:$P$3180,3,0)</f>
        <v>514.973876953125</v>
      </c>
      <c r="U132" s="9">
        <f t="shared" si="27"/>
        <v>9.0250476593853879E-3</v>
      </c>
      <c r="V132" s="9">
        <f t="shared" si="28"/>
        <v>3.2701961970842186E-2</v>
      </c>
      <c r="W132" s="9">
        <f t="shared" si="29"/>
        <v>1.1392739090531068E-2</v>
      </c>
      <c r="Y132" s="3">
        <v>45380</v>
      </c>
      <c r="Z132" s="1">
        <f t="shared" si="30"/>
        <v>135.55265743533138</v>
      </c>
      <c r="AA132" s="1">
        <f>+Fondo1!P223</f>
        <v>153.40243324941517</v>
      </c>
      <c r="AB132" s="1">
        <f>+Fondo1!Q223</f>
        <v>124.11336403138843</v>
      </c>
      <c r="AC132" s="1">
        <f>+Fondo1!R223</f>
        <v>122.17348531615775</v>
      </c>
      <c r="AD132" s="1">
        <f>+Fondo1!S223</f>
        <v>121.37599189702924</v>
      </c>
      <c r="AF132" s="32">
        <v>45380</v>
      </c>
      <c r="AG132" s="2">
        <f t="shared" si="31"/>
        <v>222.68867774477482</v>
      </c>
      <c r="AH132" s="2">
        <f>+Fondo2!P293</f>
        <v>141.94194613160053</v>
      </c>
      <c r="AI132" s="2">
        <f>+Fondo2!Q293</f>
        <v>135.51220225248167</v>
      </c>
      <c r="AJ132" s="2">
        <f>+Fondo2!R293</f>
        <v>128.05630601388336</v>
      </c>
      <c r="AK132" s="2">
        <f>+Fondo2!S293</f>
        <v>134.71746970313978</v>
      </c>
      <c r="AN132" s="3">
        <v>45380</v>
      </c>
      <c r="AO132" s="31">
        <f t="shared" si="32"/>
        <v>315.8113267673213</v>
      </c>
      <c r="AP132" s="31">
        <f>+'Fondo 3'!Q162</f>
        <v>141.68394353233063</v>
      </c>
      <c r="AQ132" s="31">
        <f>+'Fondo 3'!R162</f>
        <v>124.17225480920656</v>
      </c>
      <c r="AR132" s="31">
        <f>+'Fondo 3'!S162</f>
        <v>113.26792954633338</v>
      </c>
      <c r="AS132" s="31">
        <f>+'Fondo 3'!T162</f>
        <v>141.7283539322145</v>
      </c>
      <c r="AT132" s="33"/>
      <c r="AU132" s="33"/>
    </row>
    <row r="133" spans="1:47" x14ac:dyDescent="0.35">
      <c r="A133" s="17">
        <v>42648</v>
      </c>
      <c r="B133" s="9">
        <v>87.742385864257813</v>
      </c>
      <c r="N133" s="17">
        <v>41464</v>
      </c>
      <c r="O133" s="9">
        <v>77.57061767578125</v>
      </c>
      <c r="P133" s="9">
        <v>133.88471984863281</v>
      </c>
      <c r="R133" s="3">
        <v>45412</v>
      </c>
      <c r="S133" s="1">
        <f t="shared" si="33"/>
        <v>90.50506591796875</v>
      </c>
      <c r="T133" s="1">
        <f t="shared" si="34"/>
        <v>494.2103271484375</v>
      </c>
      <c r="U133" s="9">
        <f t="shared" ref="U133:U147" si="35">+S133/S132-1</f>
        <v>-2.4782520553449872E-2</v>
      </c>
      <c r="V133" s="9">
        <f t="shared" ref="V133:V147" si="36">+T133/T132-1</f>
        <v>-4.0319617623201243E-2</v>
      </c>
      <c r="W133" s="9">
        <f t="shared" ref="W133:W147" si="37">+SUMPRODUCT($S$1:$T$1,U133:V133)</f>
        <v>-2.633623026042501E-2</v>
      </c>
      <c r="Y133" s="3">
        <v>45412</v>
      </c>
      <c r="Z133" s="1">
        <f t="shared" ref="Z133:Z147" si="38">+Z132*(1+W133)</f>
        <v>131.98271143670198</v>
      </c>
      <c r="AA133" s="1">
        <f>+Fondo1!P224</f>
        <v>149.50749130617228</v>
      </c>
      <c r="AB133" s="1">
        <f>+Fondo1!Q224</f>
        <v>120.64889659250554</v>
      </c>
      <c r="AC133" s="1">
        <f>+Fondo1!R224</f>
        <v>119.11434378039552</v>
      </c>
      <c r="AD133" s="1">
        <f>+Fondo1!S224</f>
        <v>118.64628374870462</v>
      </c>
      <c r="AF133" s="32">
        <v>45412</v>
      </c>
      <c r="AG133" s="2">
        <f t="shared" ref="AG133:AG147" si="39">+AG132*(1+SUMPRODUCT($AF$1:$AG$1,U133:V133))</f>
        <v>215.43992321031681</v>
      </c>
      <c r="AH133" s="2">
        <f>+Fondo2!P294</f>
        <v>139.59747826290203</v>
      </c>
      <c r="AI133" s="2">
        <f>+Fondo2!Q294</f>
        <v>132.35951577478986</v>
      </c>
      <c r="AJ133" s="2">
        <f>+Fondo2!R294</f>
        <v>125.55001577910598</v>
      </c>
      <c r="AK133" s="2">
        <f>+Fondo2!S294</f>
        <v>132.60107852465234</v>
      </c>
      <c r="AN133" s="3">
        <v>45412</v>
      </c>
      <c r="AO133" s="31">
        <f t="shared" ref="AO133:AO147" si="40">+AO132*(1+SUMPRODUCT($AN$1:$AO$1,U133:V133))</f>
        <v>304.05929307892922</v>
      </c>
      <c r="AP133" s="31">
        <f>+'Fondo 3'!Q163</f>
        <v>138.04021872265054</v>
      </c>
      <c r="AQ133" s="31">
        <f>+'Fondo 3'!R163</f>
        <v>118.89387643375825</v>
      </c>
      <c r="AR133" s="31">
        <f>+'Fondo 3'!S163</f>
        <v>110.3154700971162</v>
      </c>
      <c r="AS133" s="31">
        <f>+'Fondo 3'!T163</f>
        <v>138.43497990671673</v>
      </c>
      <c r="AT133" s="33"/>
      <c r="AU133" s="33"/>
    </row>
    <row r="134" spans="1:47" x14ac:dyDescent="0.35">
      <c r="A134" s="17">
        <v>42649</v>
      </c>
      <c r="B134" s="9">
        <v>87.742385864257813</v>
      </c>
      <c r="N134" s="17">
        <v>41465</v>
      </c>
      <c r="O134" s="9">
        <v>77.366653442382813</v>
      </c>
      <c r="P134" s="9">
        <v>133.93338012695313</v>
      </c>
      <c r="R134" s="3">
        <v>45443</v>
      </c>
      <c r="S134" s="1">
        <f t="shared" si="33"/>
        <v>92.016098022460938</v>
      </c>
      <c r="T134" s="1">
        <f t="shared" si="34"/>
        <v>519.2073974609375</v>
      </c>
      <c r="U134" s="9">
        <f t="shared" si="35"/>
        <v>1.6695552775595424E-2</v>
      </c>
      <c r="V134" s="9">
        <f t="shared" si="36"/>
        <v>5.0579821868012242E-2</v>
      </c>
      <c r="W134" s="9">
        <f t="shared" si="37"/>
        <v>2.0083979684837105E-2</v>
      </c>
      <c r="Y134" s="3">
        <v>45443</v>
      </c>
      <c r="Z134" s="1">
        <f t="shared" si="38"/>
        <v>134.63344953194641</v>
      </c>
      <c r="AA134" s="1">
        <f>+Fondo1!P225</f>
        <v>151.80645702036824</v>
      </c>
      <c r="AB134" s="1">
        <f>+Fondo1!Q225</f>
        <v>122.850077041101</v>
      </c>
      <c r="AC134" s="1">
        <f>+Fondo1!R225</f>
        <v>121.02735003109009</v>
      </c>
      <c r="AD134" s="1">
        <f>+Fondo1!S225</f>
        <v>120.59686814940292</v>
      </c>
      <c r="AF134" s="32">
        <v>45443</v>
      </c>
      <c r="AG134" s="2">
        <f t="shared" si="39"/>
        <v>222.68682398389888</v>
      </c>
      <c r="AH134" s="2">
        <f>+Fondo2!P295</f>
        <v>142.76003705992616</v>
      </c>
      <c r="AI134" s="2">
        <f>+Fondo2!Q295</f>
        <v>135.22461888721796</v>
      </c>
      <c r="AJ134" s="2">
        <f>+Fondo2!R295</f>
        <v>127.64547928124647</v>
      </c>
      <c r="AK134" s="2">
        <f>+Fondo2!S295</f>
        <v>134.59622009360078</v>
      </c>
      <c r="AN134" s="3">
        <v>45443</v>
      </c>
      <c r="AO134" s="31">
        <f t="shared" si="40"/>
        <v>317.3779925788279</v>
      </c>
      <c r="AP134" s="31">
        <f>+'Fondo 3'!Q164</f>
        <v>143.12450569055119</v>
      </c>
      <c r="AQ134" s="31">
        <f>+'Fondo 3'!R164</f>
        <v>120.41776777817041</v>
      </c>
      <c r="AR134" s="31">
        <f>+'Fondo 3'!S164</f>
        <v>113.02195336065249</v>
      </c>
      <c r="AS134" s="31">
        <f>+'Fondo 3'!T164</f>
        <v>142.67637109468291</v>
      </c>
      <c r="AT134" s="33"/>
      <c r="AU134" s="33"/>
    </row>
    <row r="135" spans="1:47" x14ac:dyDescent="0.35">
      <c r="A135" s="17">
        <v>42650</v>
      </c>
      <c r="B135" s="9">
        <v>87.758094787597656</v>
      </c>
      <c r="N135" s="17">
        <v>41466</v>
      </c>
      <c r="O135" s="9">
        <v>77.883781433105469</v>
      </c>
      <c r="P135" s="9">
        <v>135.75759887695313</v>
      </c>
      <c r="R135" s="3">
        <v>45471</v>
      </c>
      <c r="S135" s="1">
        <f t="shared" si="33"/>
        <v>92.830917358398438</v>
      </c>
      <c r="T135" s="1">
        <f t="shared" si="34"/>
        <v>537.5250244140625</v>
      </c>
      <c r="U135" s="9">
        <f t="shared" si="35"/>
        <v>8.8551824457780981E-3</v>
      </c>
      <c r="V135" s="9">
        <f t="shared" si="36"/>
        <v>3.527998068344762E-2</v>
      </c>
      <c r="W135" s="9">
        <f t="shared" si="37"/>
        <v>1.1497662269545052E-2</v>
      </c>
      <c r="Y135" s="3">
        <v>45471</v>
      </c>
      <c r="Z135" s="1">
        <f t="shared" si="38"/>
        <v>136.18141946484857</v>
      </c>
      <c r="AA135" s="1">
        <f>+Fondo1!P226</f>
        <v>147.92791865256186</v>
      </c>
      <c r="AB135" s="1">
        <f>+Fondo1!Q226</f>
        <v>119.35732767897294</v>
      </c>
      <c r="AC135" s="1">
        <f>+Fondo1!R226</f>
        <v>117.41947534586326</v>
      </c>
      <c r="AD135" s="1">
        <f>+Fondo1!S226</f>
        <v>116.94925843655898</v>
      </c>
      <c r="AF135" s="32">
        <v>45471</v>
      </c>
      <c r="AG135" s="2">
        <f t="shared" si="39"/>
        <v>227.60098363552814</v>
      </c>
      <c r="AH135" s="2">
        <f>+Fondo2!P296</f>
        <v>139.83994669383711</v>
      </c>
      <c r="AI135" s="2">
        <f>+Fondo2!Q296</f>
        <v>132.80294083317523</v>
      </c>
      <c r="AJ135" s="2">
        <f>+Fondo2!R296</f>
        <v>125.32558673394479</v>
      </c>
      <c r="AK135" s="2">
        <f>+Fondo2!S296</f>
        <v>132.16427150841523</v>
      </c>
      <c r="AN135" s="3">
        <v>45471</v>
      </c>
      <c r="AO135" s="31">
        <f t="shared" si="40"/>
        <v>326.89775214256588</v>
      </c>
      <c r="AP135" s="31">
        <f>+'Fondo 3'!Q165</f>
        <v>139.94202509831436</v>
      </c>
      <c r="AQ135" s="31">
        <f>+'Fondo 3'!R165</f>
        <v>117.28064176554632</v>
      </c>
      <c r="AR135" s="31">
        <f>+'Fondo 3'!S165</f>
        <v>110.53678443790491</v>
      </c>
      <c r="AS135" s="31">
        <f>+'Fondo 3'!T165</f>
        <v>139.02050491163348</v>
      </c>
      <c r="AT135" s="33"/>
      <c r="AU135" s="33"/>
    </row>
    <row r="136" spans="1:47" x14ac:dyDescent="0.35">
      <c r="A136" s="17">
        <v>42653</v>
      </c>
      <c r="B136" s="9">
        <v>87.718788146972656</v>
      </c>
      <c r="N136" s="17">
        <v>41467</v>
      </c>
      <c r="O136" s="9">
        <v>77.796379089355469</v>
      </c>
      <c r="P136" s="9">
        <v>135.81440734863281</v>
      </c>
      <c r="R136" s="3">
        <v>45504</v>
      </c>
      <c r="S136" s="1">
        <f t="shared" si="33"/>
        <v>95.076637268066406</v>
      </c>
      <c r="T136" s="1">
        <f t="shared" si="34"/>
        <v>544.03399658203125</v>
      </c>
      <c r="U136" s="9">
        <f t="shared" si="35"/>
        <v>2.4191508320420496E-2</v>
      </c>
      <c r="V136" s="9">
        <f t="shared" si="36"/>
        <v>1.2109151894954095E-2</v>
      </c>
      <c r="W136" s="9">
        <f t="shared" si="37"/>
        <v>2.2983272677873857E-2</v>
      </c>
      <c r="Y136" s="3">
        <v>45504</v>
      </c>
      <c r="Z136" s="1">
        <f t="shared" si="38"/>
        <v>139.3113141620691</v>
      </c>
      <c r="AA136" s="1">
        <f>+Fondo1!P227</f>
        <v>154.06716872848813</v>
      </c>
      <c r="AB136" s="1">
        <f>+Fondo1!Q227</f>
        <v>124.22999406632307</v>
      </c>
      <c r="AC136" s="1">
        <f>+Fondo1!R227</f>
        <v>122.49362455614937</v>
      </c>
      <c r="AD136" s="1">
        <f>+Fondo1!S227</f>
        <v>121.52214115529064</v>
      </c>
      <c r="AF136" s="32">
        <v>45504</v>
      </c>
      <c r="AG136" s="2">
        <f t="shared" si="39"/>
        <v>231.7320166213473</v>
      </c>
      <c r="AH136" s="2">
        <f>+Fondo2!P297</f>
        <v>143.01044390817634</v>
      </c>
      <c r="AI136" s="2">
        <f>+Fondo2!Q297</f>
        <v>136.69687740228323</v>
      </c>
      <c r="AJ136" s="2">
        <f>+Fondo2!R297</f>
        <v>128.84373913708615</v>
      </c>
      <c r="AK136" s="2">
        <f>+Fondo2!S297</f>
        <v>134.81153864745201</v>
      </c>
      <c r="AN136" s="3">
        <v>45504</v>
      </c>
      <c r="AO136" s="31">
        <f t="shared" si="40"/>
        <v>331.64614570859334</v>
      </c>
      <c r="AP136" s="31">
        <f>+'Fondo 3'!Q166</f>
        <v>141.66031041558116</v>
      </c>
      <c r="AQ136" s="31">
        <f>+'Fondo 3'!R166</f>
        <v>119.5290104708449</v>
      </c>
      <c r="AR136" s="31">
        <f>+'Fondo 3'!S166</f>
        <v>111.98519708815309</v>
      </c>
      <c r="AS136" s="31">
        <f>+'Fondo 3'!T166</f>
        <v>140.31047553267831</v>
      </c>
      <c r="AT136" s="33"/>
      <c r="AU136" s="33"/>
    </row>
    <row r="137" spans="1:47" x14ac:dyDescent="0.35">
      <c r="A137" s="17">
        <v>42654</v>
      </c>
      <c r="B137" s="9">
        <v>87.585029602050781</v>
      </c>
      <c r="N137" s="17">
        <v>41470</v>
      </c>
      <c r="O137" s="9">
        <v>77.963920593261719</v>
      </c>
      <c r="P137" s="9">
        <v>136.33326721191406</v>
      </c>
      <c r="R137" s="3">
        <v>45534</v>
      </c>
      <c r="S137" s="1">
        <f t="shared" si="33"/>
        <v>96.466140747070313</v>
      </c>
      <c r="T137" s="1">
        <f t="shared" si="34"/>
        <v>556.74566650390625</v>
      </c>
      <c r="U137" s="9">
        <f t="shared" si="35"/>
        <v>1.4614562724660107E-2</v>
      </c>
      <c r="V137" s="9">
        <f t="shared" si="36"/>
        <v>2.3365580095614957E-2</v>
      </c>
      <c r="W137" s="9">
        <f t="shared" si="37"/>
        <v>1.5489664461755594E-2</v>
      </c>
      <c r="Y137" s="3">
        <v>45534</v>
      </c>
      <c r="Z137" s="1">
        <f t="shared" si="38"/>
        <v>141.46919967416579</v>
      </c>
      <c r="AA137" s="1">
        <f>+Fondo1!P228</f>
        <v>156.04690392635294</v>
      </c>
      <c r="AB137" s="1">
        <f>+Fondo1!Q228</f>
        <v>125.76242376893956</v>
      </c>
      <c r="AC137" s="1">
        <f>+Fondo1!R228</f>
        <v>123.92033426041574</v>
      </c>
      <c r="AD137" s="1">
        <f>+Fondo1!S228</f>
        <v>122.57838508894056</v>
      </c>
      <c r="AF137" s="32">
        <v>45534</v>
      </c>
      <c r="AG137" s="2">
        <f t="shared" si="39"/>
        <v>236.13262416500183</v>
      </c>
      <c r="AH137" s="2">
        <f>+Fondo2!P298</f>
        <v>142.89302985849577</v>
      </c>
      <c r="AI137" s="2">
        <f>+Fondo2!Q298</f>
        <v>137.12983394678531</v>
      </c>
      <c r="AJ137" s="2">
        <f>+Fondo2!R298</f>
        <v>127.51848028998683</v>
      </c>
      <c r="AK137" s="2">
        <f>+Fondo2!S298</f>
        <v>134.66276003505158</v>
      </c>
      <c r="AN137" s="3">
        <v>45534</v>
      </c>
      <c r="AO137" s="31">
        <f t="shared" si="40"/>
        <v>338.81480205312823</v>
      </c>
      <c r="AP137" s="31">
        <f>+'Fondo 3'!Q167</f>
        <v>137.53902172194242</v>
      </c>
      <c r="AQ137" s="31">
        <f>+'Fondo 3'!R167</f>
        <v>116.24094947782025</v>
      </c>
      <c r="AR137" s="31">
        <f>+'Fondo 3'!S167</f>
        <v>104.87418467708989</v>
      </c>
      <c r="AS137" s="31">
        <f>+'Fondo 3'!T167</f>
        <v>135.57724590483522</v>
      </c>
      <c r="AT137" s="33"/>
      <c r="AU137" s="33"/>
    </row>
    <row r="138" spans="1:47" x14ac:dyDescent="0.35">
      <c r="A138" s="17">
        <v>42655</v>
      </c>
      <c r="B138" s="9">
        <v>87.616493225097656</v>
      </c>
      <c r="N138" s="17">
        <v>41471</v>
      </c>
      <c r="O138" s="9">
        <v>78.087692260742188</v>
      </c>
      <c r="P138" s="9">
        <v>135.82247924804688</v>
      </c>
      <c r="R138" s="3">
        <v>45565</v>
      </c>
      <c r="S138" s="1">
        <f t="shared" si="33"/>
        <v>97.751869201660156</v>
      </c>
      <c r="T138" s="1">
        <f t="shared" si="34"/>
        <v>568.43994140625</v>
      </c>
      <c r="U138" s="9">
        <f t="shared" si="35"/>
        <v>1.3328287465764532E-2</v>
      </c>
      <c r="V138" s="9">
        <f t="shared" si="36"/>
        <v>2.1004698565106228E-2</v>
      </c>
      <c r="W138" s="9">
        <f t="shared" si="37"/>
        <v>1.4095928575698703E-2</v>
      </c>
      <c r="Y138" s="3">
        <v>45565</v>
      </c>
      <c r="Z138" s="1">
        <f t="shared" si="38"/>
        <v>143.46333940843411</v>
      </c>
      <c r="AA138" s="1">
        <f>+Fondo1!P229</f>
        <v>160.97932636641181</v>
      </c>
      <c r="AB138" s="1">
        <f>+Fondo1!Q229</f>
        <v>129.37346237633017</v>
      </c>
      <c r="AC138" s="1">
        <f>+Fondo1!R229</f>
        <v>127.2593635940113</v>
      </c>
      <c r="AD138" s="1">
        <f>+Fondo1!S229</f>
        <v>125.5901434432328</v>
      </c>
      <c r="AF138" s="32">
        <v>45565</v>
      </c>
      <c r="AG138" s="2">
        <f t="shared" si="39"/>
        <v>240.18619320844675</v>
      </c>
      <c r="AH138" s="2">
        <f>+Fondo2!P299</f>
        <v>146.57486249866761</v>
      </c>
      <c r="AI138" s="2">
        <f>+Fondo2!Q299</f>
        <v>140.23032659313986</v>
      </c>
      <c r="AJ138" s="2">
        <f>+Fondo2!R299</f>
        <v>130.76285907156537</v>
      </c>
      <c r="AK138" s="2">
        <f>+Fondo2!S299</f>
        <v>137.25635256974493</v>
      </c>
      <c r="AN138" s="3">
        <v>45565</v>
      </c>
      <c r="AO138" s="31">
        <f t="shared" si="40"/>
        <v>345.41132849822992</v>
      </c>
      <c r="AP138" s="31">
        <f>+'Fondo 3'!Q168</f>
        <v>141.66013565176578</v>
      </c>
      <c r="AQ138" s="31">
        <f>+'Fondo 3'!R168</f>
        <v>119.06738879012002</v>
      </c>
      <c r="AR138" s="31">
        <f>+'Fondo 3'!S168</f>
        <v>107.06088481587689</v>
      </c>
      <c r="AS138" s="31">
        <f>+'Fondo 3'!T168</f>
        <v>138.2002493717541</v>
      </c>
      <c r="AT138" s="33"/>
      <c r="AU138" s="33"/>
    </row>
    <row r="139" spans="1:47" x14ac:dyDescent="0.35">
      <c r="A139" s="17">
        <v>42656</v>
      </c>
      <c r="B139" s="9">
        <v>87.742385864257813</v>
      </c>
      <c r="N139" s="17">
        <v>41472</v>
      </c>
      <c r="O139" s="9">
        <v>78.255279541015625</v>
      </c>
      <c r="P139" s="9">
        <v>136.17108154296875</v>
      </c>
      <c r="R139" s="3">
        <v>45596</v>
      </c>
      <c r="S139" s="1">
        <f t="shared" si="33"/>
        <v>95.289741516113281</v>
      </c>
      <c r="T139" s="1">
        <f t="shared" si="34"/>
        <v>563.36737060546875</v>
      </c>
      <c r="U139" s="9">
        <f t="shared" si="35"/>
        <v>-2.5187525370666375E-2</v>
      </c>
      <c r="V139" s="9">
        <f t="shared" si="36"/>
        <v>-8.9236706137016952E-3</v>
      </c>
      <c r="W139" s="9">
        <f t="shared" si="37"/>
        <v>-2.3561139894969909E-2</v>
      </c>
      <c r="Y139" s="3">
        <v>45596</v>
      </c>
      <c r="Z139" s="1">
        <f t="shared" si="38"/>
        <v>140.08317959883246</v>
      </c>
      <c r="AA139" s="1">
        <f>+Fondo1!P230</f>
        <v>154.2766213633144</v>
      </c>
      <c r="AB139" s="1">
        <f>+Fondo1!Q230</f>
        <v>123.3097082635276</v>
      </c>
      <c r="AC139" s="1">
        <f>+Fondo1!R230</f>
        <v>121.60476223051192</v>
      </c>
      <c r="AD139" s="1">
        <f>+Fondo1!S230</f>
        <v>120.79862980041682</v>
      </c>
      <c r="AF139" s="32">
        <v>45596</v>
      </c>
      <c r="AG139" s="2">
        <f t="shared" si="39"/>
        <v>236.08967405381046</v>
      </c>
      <c r="AH139" s="2">
        <f>+Fondo2!P300</f>
        <v>143.73750314009354</v>
      </c>
      <c r="AI139" s="2">
        <f>+Fondo2!Q300</f>
        <v>136.83868922280507</v>
      </c>
      <c r="AJ139" s="2">
        <f>+Fondo2!R300</f>
        <v>127.72257937901233</v>
      </c>
      <c r="AK139" s="2">
        <f>+Fondo2!S300</f>
        <v>133.80273292183159</v>
      </c>
      <c r="AN139" s="3">
        <v>45596</v>
      </c>
      <c r="AO139" s="31">
        <f t="shared" si="40"/>
        <v>341.20544764084951</v>
      </c>
      <c r="AP139" s="31">
        <f>+'Fondo 3'!Q169</f>
        <v>141.16807798030786</v>
      </c>
      <c r="AQ139" s="31">
        <f>+'Fondo 3'!R169</f>
        <v>118.2468751803338</v>
      </c>
      <c r="AR139" s="31">
        <f>+'Fondo 3'!S169</f>
        <v>105.52367362698259</v>
      </c>
      <c r="AS139" s="31">
        <f>+'Fondo 3'!T169</f>
        <v>136.47713867453643</v>
      </c>
      <c r="AT139" s="33"/>
      <c r="AU139" s="33"/>
    </row>
    <row r="140" spans="1:47" x14ac:dyDescent="0.35">
      <c r="A140" s="17">
        <v>42657</v>
      </c>
      <c r="B140" s="9">
        <v>87.592926025390625</v>
      </c>
      <c r="N140" s="17">
        <v>41473</v>
      </c>
      <c r="O140" s="9">
        <v>78.109512329101563</v>
      </c>
      <c r="P140" s="9">
        <v>136.91702270507813</v>
      </c>
      <c r="R140" s="3">
        <v>45625</v>
      </c>
      <c r="S140" s="1">
        <f>VLOOKUP(R140,$N$2:$P$3180,2,0)</f>
        <v>96.348396301269531</v>
      </c>
      <c r="T140" s="1">
        <f t="shared" si="34"/>
        <v>596.962890625</v>
      </c>
      <c r="U140" s="9">
        <f t="shared" si="35"/>
        <v>1.1109850528634668E-2</v>
      </c>
      <c r="V140" s="9">
        <f t="shared" si="36"/>
        <v>5.9633414664085116E-2</v>
      </c>
      <c r="W140" s="9">
        <f t="shared" si="37"/>
        <v>1.5962206942179712E-2</v>
      </c>
      <c r="Y140" s="3">
        <v>45625</v>
      </c>
      <c r="Z140" s="1">
        <f>+Z139*(1+W140)</f>
        <v>142.31921630070755</v>
      </c>
      <c r="AA140" s="1">
        <f>+Fondo1!P231</f>
        <v>154.72949893804949</v>
      </c>
      <c r="AB140" s="1">
        <f>+Fondo1!Q231</f>
        <v>123.42255130640923</v>
      </c>
      <c r="AC140" s="1">
        <f>+Fondo1!R231</f>
        <v>122.38627566196328</v>
      </c>
      <c r="AD140" s="1">
        <f>+Fondo1!S231</f>
        <v>121.54195258286127</v>
      </c>
      <c r="AF140" s="32">
        <v>45625</v>
      </c>
      <c r="AG140" s="2">
        <f t="shared" si="39"/>
        <v>244.44055126423618</v>
      </c>
      <c r="AH140" s="2">
        <f>+Fondo2!P301</f>
        <v>144.44868031396615</v>
      </c>
      <c r="AI140" s="2">
        <f>+Fondo2!Q301</f>
        <v>137.90361484214682</v>
      </c>
      <c r="AJ140" s="2">
        <f>+Fondo2!R301</f>
        <v>128.9980382727077</v>
      </c>
      <c r="AK140" s="2">
        <f>+Fondo2!S301</f>
        <v>133.82658766571717</v>
      </c>
      <c r="AN140" s="3">
        <v>45625</v>
      </c>
      <c r="AO140" s="31">
        <f t="shared" si="40"/>
        <v>358.2413927012679</v>
      </c>
      <c r="AP140" s="31">
        <f>+'Fondo 3'!Q170</f>
        <v>140.9022049134166</v>
      </c>
      <c r="AQ140" s="31">
        <f>+'Fondo 3'!R170</f>
        <v>117.50259169567242</v>
      </c>
      <c r="AR140" s="31">
        <f>+'Fondo 3'!S170</f>
        <v>106.09795111147244</v>
      </c>
      <c r="AS140" s="31">
        <f>+'Fondo 3'!T170</f>
        <v>135.16902977929263</v>
      </c>
      <c r="AT140" s="33"/>
      <c r="AU140" s="33"/>
    </row>
    <row r="141" spans="1:47" x14ac:dyDescent="0.35">
      <c r="A141" s="17">
        <v>42660</v>
      </c>
      <c r="B141" s="9">
        <v>87.742385864257813</v>
      </c>
      <c r="N141" s="17">
        <v>41474</v>
      </c>
      <c r="O141" s="9">
        <v>78.313491821289063</v>
      </c>
      <c r="P141" s="9">
        <v>137.16030883789063</v>
      </c>
      <c r="R141" s="3">
        <v>45657</v>
      </c>
      <c r="S141" s="1">
        <f t="shared" si="33"/>
        <v>94.716842651367188</v>
      </c>
      <c r="T141" s="1">
        <f t="shared" si="34"/>
        <v>582.59991455078125</v>
      </c>
      <c r="U141" s="9">
        <f t="shared" si="35"/>
        <v>-1.6933895244095942E-2</v>
      </c>
      <c r="V141" s="9">
        <f t="shared" si="36"/>
        <v>-2.406008195782694E-2</v>
      </c>
      <c r="W141" s="9">
        <f t="shared" si="37"/>
        <v>-1.7646513915469043E-2</v>
      </c>
      <c r="Y141" s="3">
        <v>45657</v>
      </c>
      <c r="Z141" s="1">
        <f t="shared" si="38"/>
        <v>139.80777826981847</v>
      </c>
      <c r="AA141" s="1">
        <f>+Fondo1!P232</f>
        <v>152.59567625721743</v>
      </c>
      <c r="AB141" s="1">
        <f>+Fondo1!Q232</f>
        <v>121.7676584436136</v>
      </c>
      <c r="AC141" s="1">
        <f>+Fondo1!R232</f>
        <v>121.20337510285042</v>
      </c>
      <c r="AD141" s="1">
        <f>+Fondo1!S232</f>
        <v>121.01582564918175</v>
      </c>
      <c r="AF141" s="32">
        <v>45657</v>
      </c>
      <c r="AG141" s="2">
        <f t="shared" si="39"/>
        <v>239.43025607136042</v>
      </c>
      <c r="AH141" s="2">
        <f>+Fondo2!P302</f>
        <v>144.12277178503842</v>
      </c>
      <c r="AI141" s="2">
        <f>+Fondo2!Q302</f>
        <v>137.62848546862929</v>
      </c>
      <c r="AJ141" s="2">
        <f>+Fondo2!R302</f>
        <v>128.15929638724921</v>
      </c>
      <c r="AK141" s="2">
        <f>+Fondo2!S302</f>
        <v>133.1101706887539</v>
      </c>
      <c r="AN141" s="3">
        <v>45657</v>
      </c>
      <c r="AO141" s="31">
        <f t="shared" si="40"/>
        <v>350.1326544427846</v>
      </c>
      <c r="AP141" s="31">
        <f>+'Fondo 3'!Q171</f>
        <v>140.17447863922197</v>
      </c>
      <c r="AQ141" s="31">
        <f>+'Fondo 3'!R171</f>
        <v>116.49549573376015</v>
      </c>
      <c r="AR141" s="31">
        <f>+'Fondo 3'!S171</f>
        <v>104.357756228901</v>
      </c>
      <c r="AS141" s="31">
        <f>+'Fondo 3'!T171</f>
        <v>133.40034901855165</v>
      </c>
      <c r="AT141" s="33"/>
      <c r="AU141" s="33"/>
    </row>
    <row r="142" spans="1:47" x14ac:dyDescent="0.35">
      <c r="A142" s="17">
        <v>42661</v>
      </c>
      <c r="B142" s="9">
        <v>87.883949279785156</v>
      </c>
      <c r="N142" s="17">
        <v>41477</v>
      </c>
      <c r="O142" s="9">
        <v>78.415504455566406</v>
      </c>
      <c r="P142" s="9">
        <v>137.42784118652344</v>
      </c>
      <c r="R142" s="3">
        <v>45688</v>
      </c>
      <c r="S142" s="1">
        <f t="shared" si="33"/>
        <v>95.205574035644531</v>
      </c>
      <c r="T142" s="1">
        <f t="shared" si="34"/>
        <v>598.24639892578125</v>
      </c>
      <c r="U142" s="9">
        <f t="shared" si="35"/>
        <v>5.1599205653027891E-3</v>
      </c>
      <c r="V142" s="9">
        <f t="shared" si="36"/>
        <v>2.6856310796173677E-2</v>
      </c>
      <c r="W142" s="9">
        <f t="shared" si="37"/>
        <v>7.3295595883898779E-3</v>
      </c>
      <c r="Y142" s="3">
        <v>45688</v>
      </c>
      <c r="Z142" s="1">
        <f t="shared" si="38"/>
        <v>140.8325077115675</v>
      </c>
      <c r="AA142" s="1">
        <f>+Fondo1!P233</f>
        <v>155.81755713260836</v>
      </c>
      <c r="AB142" s="1">
        <f>+Fondo1!Q233</f>
        <v>123.85758646021037</v>
      </c>
      <c r="AC142" s="1">
        <f>+Fondo1!R233</f>
        <v>122.79215542176172</v>
      </c>
      <c r="AD142" s="1">
        <f>+Fondo1!S233</f>
        <v>123.20311185138259</v>
      </c>
      <c r="AF142" s="32">
        <v>45688</v>
      </c>
      <c r="AG142" s="2">
        <f t="shared" si="39"/>
        <v>243.2630833080195</v>
      </c>
      <c r="AH142" s="2">
        <f>+Fondo2!P303</f>
        <v>146.14199421330346</v>
      </c>
      <c r="AI142" s="2">
        <f>+Fondo2!Q303</f>
        <v>139.46984983714086</v>
      </c>
      <c r="AJ142" s="2">
        <f>+Fondo2!R303</f>
        <v>127.95031742236228</v>
      </c>
      <c r="AK142" s="2">
        <f>+Fondo2!S303</f>
        <v>134.53691771490259</v>
      </c>
      <c r="AN142" s="3">
        <v>45688</v>
      </c>
      <c r="AO142" s="31">
        <f t="shared" si="40"/>
        <v>358.01660288971703</v>
      </c>
      <c r="AP142" s="31">
        <f>+'Fondo 3'!Q172</f>
        <v>142.21735165812606</v>
      </c>
      <c r="AQ142" s="31">
        <f>+'Fondo 3'!R172</f>
        <v>117.74020046008745</v>
      </c>
      <c r="AR142" s="31">
        <f>+'Fondo 3'!S172</f>
        <v>104.20877414239779</v>
      </c>
      <c r="AS142" s="31">
        <f>+'Fondo 3'!T172</f>
        <v>134.61383295828529</v>
      </c>
      <c r="AT142" s="33"/>
      <c r="AU142" s="33"/>
    </row>
    <row r="143" spans="1:47" x14ac:dyDescent="0.35">
      <c r="A143" s="17">
        <v>42662</v>
      </c>
      <c r="B143" s="9">
        <v>87.931121826171875</v>
      </c>
      <c r="N143" s="17">
        <v>41478</v>
      </c>
      <c r="O143" s="9">
        <v>78.371788024902344</v>
      </c>
      <c r="P143" s="9">
        <v>137.13595581054688</v>
      </c>
      <c r="R143" s="3">
        <v>45716</v>
      </c>
      <c r="S143" s="1">
        <f t="shared" si="33"/>
        <v>97.335678100585938</v>
      </c>
      <c r="T143" s="1">
        <f t="shared" si="34"/>
        <v>590.65179443359375</v>
      </c>
      <c r="U143" s="9">
        <f t="shared" si="35"/>
        <v>2.2373732699136895E-2</v>
      </c>
      <c r="V143" s="9">
        <f t="shared" si="36"/>
        <v>-1.2694776777301908E-2</v>
      </c>
      <c r="W143" s="9">
        <f t="shared" si="37"/>
        <v>1.8866881751493016E-2</v>
      </c>
      <c r="Y143" s="3">
        <v>45716</v>
      </c>
      <c r="Z143" s="1">
        <f t="shared" si="38"/>
        <v>143.48957798132787</v>
      </c>
      <c r="AA143" s="1">
        <f>+Fondo1!P234</f>
        <v>158.76542280375617</v>
      </c>
      <c r="AB143" s="1">
        <f>+Fondo1!Q234</f>
        <v>125.79779139870058</v>
      </c>
      <c r="AC143" s="1">
        <f>+Fondo1!R234</f>
        <v>124.99666833822536</v>
      </c>
      <c r="AD143" s="1">
        <f>+Fondo1!S234</f>
        <v>125.74731502959185</v>
      </c>
      <c r="AF143" s="32">
        <v>45716</v>
      </c>
      <c r="AG143" s="2">
        <f t="shared" si="39"/>
        <v>244.44034963839351</v>
      </c>
      <c r="AH143" s="2">
        <f>+Fondo2!P304</f>
        <v>146.61019750529107</v>
      </c>
      <c r="AI143" s="2">
        <f>+Fondo2!Q304</f>
        <v>139.23021433548047</v>
      </c>
      <c r="AJ143" s="2">
        <f>+Fondo2!R304</f>
        <v>127.81323965319281</v>
      </c>
      <c r="AK143" s="2">
        <f>+Fondo2!S304</f>
        <v>135.30893952213981</v>
      </c>
      <c r="AN143" s="3">
        <v>45716</v>
      </c>
      <c r="AO143" s="31">
        <f t="shared" si="40"/>
        <v>355.98268375969622</v>
      </c>
      <c r="AP143" s="31">
        <f>+'Fondo 3'!Q173</f>
        <v>140.6151712608422</v>
      </c>
      <c r="AQ143" s="31">
        <f>+'Fondo 3'!R173</f>
        <v>115.82788145694524</v>
      </c>
      <c r="AR143" s="31">
        <f>+'Fondo 3'!S173</f>
        <v>102.65622795185659</v>
      </c>
      <c r="AS143" s="31">
        <f>+'Fondo 3'!T173</f>
        <v>133.64749791946593</v>
      </c>
      <c r="AT143" s="33"/>
      <c r="AU143" s="33"/>
    </row>
    <row r="144" spans="1:47" x14ac:dyDescent="0.35">
      <c r="A144" s="17">
        <v>42663</v>
      </c>
      <c r="B144" s="9">
        <v>87.899612426757813</v>
      </c>
      <c r="N144" s="17">
        <v>41479</v>
      </c>
      <c r="O144" s="9">
        <v>78.116874694824219</v>
      </c>
      <c r="P144" s="9">
        <v>136.63330078125</v>
      </c>
      <c r="R144" s="3">
        <v>45747</v>
      </c>
      <c r="S144" s="1">
        <f t="shared" si="33"/>
        <v>97.310096740722656</v>
      </c>
      <c r="T144" s="1">
        <f t="shared" si="34"/>
        <v>557.74114990234375</v>
      </c>
      <c r="U144" s="9">
        <f t="shared" si="35"/>
        <v>-2.6281585912257821E-4</v>
      </c>
      <c r="V144" s="9">
        <f t="shared" si="36"/>
        <v>-5.5719198420127847E-2</v>
      </c>
      <c r="W144" s="9">
        <f t="shared" si="37"/>
        <v>-5.8084541152231056E-3</v>
      </c>
      <c r="Y144" s="3">
        <v>45747</v>
      </c>
      <c r="Z144" s="1">
        <f t="shared" si="38"/>
        <v>142.6561253516106</v>
      </c>
      <c r="AA144" s="1">
        <f>+Fondo1!P235</f>
        <v>158.29335487635069</v>
      </c>
      <c r="AB144" s="1">
        <f>+Fondo1!Q235</f>
        <v>124.97010697137416</v>
      </c>
      <c r="AC144" s="1">
        <f>+Fondo1!R235</f>
        <v>124.33157169963212</v>
      </c>
      <c r="AD144" s="1">
        <f>+Fondo1!S235</f>
        <v>124.8288964376857</v>
      </c>
      <c r="AF144" s="32">
        <v>45747</v>
      </c>
      <c r="AG144" s="2">
        <f t="shared" si="39"/>
        <v>237.59821806645274</v>
      </c>
      <c r="AH144" s="2">
        <f>+Fondo2!P305</f>
        <v>146.16770229522464</v>
      </c>
      <c r="AI144" s="2">
        <f>+Fondo2!Q305</f>
        <v>138.45342476445077</v>
      </c>
      <c r="AJ144" s="2">
        <f>+Fondo2!R305</f>
        <v>127.12243367607638</v>
      </c>
      <c r="AK144" s="2">
        <f>+Fondo2!S305</f>
        <v>135.70640529207256</v>
      </c>
      <c r="AN144" s="3">
        <v>45382</v>
      </c>
      <c r="AO144" s="31">
        <f t="shared" si="40"/>
        <v>340.09591634829428</v>
      </c>
      <c r="AP144" s="31">
        <f>+'Fondo 3'!Q174</f>
        <v>140.93050019234624</v>
      </c>
      <c r="AQ144" s="31">
        <f>+'Fondo 3'!R174</f>
        <v>115.64458708904496</v>
      </c>
      <c r="AR144" s="31">
        <f>+'Fondo 3'!S174</f>
        <v>101.74299779169493</v>
      </c>
      <c r="AS144" s="31">
        <f>+'Fondo 3'!T174</f>
        <v>134.6341510427207</v>
      </c>
      <c r="AT144" s="33"/>
      <c r="AU144" s="33"/>
    </row>
    <row r="145" spans="1:47" x14ac:dyDescent="0.35">
      <c r="A145" s="17">
        <v>42664</v>
      </c>
      <c r="B145" s="9">
        <v>87.954689025878906</v>
      </c>
      <c r="N145" s="17">
        <v>41480</v>
      </c>
      <c r="O145" s="9">
        <v>78.145980834960938</v>
      </c>
      <c r="P145" s="9">
        <v>136.96568298339844</v>
      </c>
      <c r="R145" s="3">
        <v>45777</v>
      </c>
      <c r="S145" s="1">
        <f t="shared" si="33"/>
        <v>97.729560852050781</v>
      </c>
      <c r="T145" s="1">
        <f t="shared" si="34"/>
        <v>552.90545654296875</v>
      </c>
      <c r="U145" s="9">
        <f t="shared" si="35"/>
        <v>4.3105918643340235E-3</v>
      </c>
      <c r="V145" s="9">
        <f t="shared" si="36"/>
        <v>-8.6701391142139927E-3</v>
      </c>
      <c r="W145" s="9">
        <f t="shared" si="37"/>
        <v>3.0125187664792217E-3</v>
      </c>
      <c r="Y145" s="3">
        <v>45777</v>
      </c>
      <c r="Z145" s="1">
        <f t="shared" si="38"/>
        <v>143.08587960638553</v>
      </c>
      <c r="AA145" s="1">
        <f>+Fondo1!P236</f>
        <v>158.95267654880607</v>
      </c>
      <c r="AB145" s="1">
        <f>+Fondo1!Q236</f>
        <v>125.25885768015559</v>
      </c>
      <c r="AC145" s="1">
        <f>+Fondo1!R236</f>
        <v>124.42209750817217</v>
      </c>
      <c r="AD145" s="1">
        <f>+Fondo1!S236</f>
        <v>125.09153103194255</v>
      </c>
      <c r="AF145" s="32">
        <v>45777</v>
      </c>
      <c r="AG145" s="2">
        <f t="shared" si="39"/>
        <v>237.08030773737875</v>
      </c>
      <c r="AH145" s="2">
        <f>+Fondo2!P306</f>
        <v>146.61110525213604</v>
      </c>
      <c r="AI145" s="2">
        <f>+Fondo2!Q306</f>
        <v>136.09972944673046</v>
      </c>
      <c r="AJ145" s="2">
        <f>+Fondo2!R306</f>
        <v>125.07141997173825</v>
      </c>
      <c r="AK145" s="2">
        <f>+Fondo2!S306</f>
        <v>134.66911798733051</v>
      </c>
      <c r="AN145" s="3">
        <v>45777</v>
      </c>
      <c r="AO145" s="31">
        <f t="shared" si="40"/>
        <v>338.03017616078245</v>
      </c>
      <c r="AP145" s="31">
        <f>+'Fondo 3'!Q175</f>
        <v>140.49536901241481</v>
      </c>
      <c r="AQ145" s="31">
        <f>+'Fondo 3'!R175</f>
        <v>113.36065155610478</v>
      </c>
      <c r="AR145" s="31">
        <f>+'Fondo 3'!S175</f>
        <v>100.2294778176195</v>
      </c>
      <c r="AS145" s="31">
        <f>+'Fondo 3'!T175</f>
        <v>134.43460138648473</v>
      </c>
      <c r="AT145" s="33"/>
      <c r="AU145" s="33"/>
    </row>
    <row r="146" spans="1:47" x14ac:dyDescent="0.35">
      <c r="A146" s="17">
        <v>42667</v>
      </c>
      <c r="B146" s="9">
        <v>87.821006774902344</v>
      </c>
      <c r="N146" s="17">
        <v>41481</v>
      </c>
      <c r="O146" s="9">
        <v>78.124130249023438</v>
      </c>
      <c r="P146" s="9">
        <v>137.11161804199219</v>
      </c>
      <c r="R146" s="3">
        <v>45807</v>
      </c>
      <c r="S146" s="1">
        <f t="shared" si="33"/>
        <v>97.136451721191406</v>
      </c>
      <c r="T146" s="1">
        <f t="shared" si="34"/>
        <v>587.65277099609375</v>
      </c>
      <c r="U146" s="9">
        <f t="shared" si="35"/>
        <v>-6.0688815716388733E-3</v>
      </c>
      <c r="V146" s="9">
        <f t="shared" si="36"/>
        <v>6.2844947616147451E-2</v>
      </c>
      <c r="W146" s="9">
        <f t="shared" si="37"/>
        <v>8.2250134713975857E-4</v>
      </c>
      <c r="Y146" s="3">
        <v>45807</v>
      </c>
      <c r="Z146" s="1">
        <f t="shared" si="38"/>
        <v>143.20356793511846</v>
      </c>
      <c r="AA146" s="1">
        <f>+Fondo1!P237</f>
        <v>162.18280848792506</v>
      </c>
      <c r="AB146" s="1">
        <f>+Fondo1!Q237</f>
        <v>127.25923700129017</v>
      </c>
      <c r="AC146" s="1">
        <f>+Fondo1!R237</f>
        <v>126.3403529667838</v>
      </c>
      <c r="AD146" s="1">
        <f>+Fondo1!S237</f>
        <v>128.10015315783664</v>
      </c>
      <c r="AF146" s="32">
        <v>45807</v>
      </c>
      <c r="AG146" s="2">
        <f t="shared" si="39"/>
        <v>243.81055134235368</v>
      </c>
      <c r="AH146" s="2">
        <f>+Fondo2!P307</f>
        <v>150.46444973376151</v>
      </c>
      <c r="AI146" s="2">
        <f>+Fondo2!Q307</f>
        <v>135.22496204975681</v>
      </c>
      <c r="AJ146" s="2">
        <f>+Fondo2!R307</f>
        <v>124.06130813756036</v>
      </c>
      <c r="AK146" s="2">
        <f>+Fondo2!S307</f>
        <v>134.08592855896021</v>
      </c>
      <c r="AN146" s="3">
        <v>45807</v>
      </c>
      <c r="AO146" s="31">
        <f t="shared" si="40"/>
        <v>354.61467411023159</v>
      </c>
      <c r="AP146" s="31">
        <f>+'Fondo 3'!Q176</f>
        <v>145.79560050540022</v>
      </c>
      <c r="AQ146" s="31">
        <f>+'Fondo 3'!R176</f>
        <v>116.38557663297492</v>
      </c>
      <c r="AR146" s="31">
        <f>+'Fondo 3'!S176</f>
        <v>103.14635706602991</v>
      </c>
      <c r="AS146" s="31">
        <f>+'Fondo 3'!T176</f>
        <v>139.6059170068946</v>
      </c>
      <c r="AT146" s="33"/>
      <c r="AU146" s="33"/>
    </row>
    <row r="147" spans="1:47" x14ac:dyDescent="0.35">
      <c r="A147" s="17">
        <v>42668</v>
      </c>
      <c r="B147" s="9">
        <v>87.821006774902344</v>
      </c>
      <c r="N147" s="17">
        <v>41484</v>
      </c>
      <c r="O147" s="9">
        <v>78.124130249023438</v>
      </c>
      <c r="P147" s="9">
        <v>136.6900634765625</v>
      </c>
      <c r="R147" s="3">
        <v>45838</v>
      </c>
      <c r="S147" s="1">
        <f t="shared" si="33"/>
        <v>98.550117492675781</v>
      </c>
      <c r="T147" s="1">
        <f t="shared" si="34"/>
        <v>617.8499755859375</v>
      </c>
      <c r="U147" s="9">
        <f t="shared" si="35"/>
        <v>1.4553401389850951E-2</v>
      </c>
      <c r="V147" s="9">
        <f t="shared" si="36"/>
        <v>5.138613494267763E-2</v>
      </c>
      <c r="W147" s="9">
        <f t="shared" si="37"/>
        <v>1.8236674745133619E-2</v>
      </c>
      <c r="Y147" s="3">
        <v>45838</v>
      </c>
      <c r="Z147" s="1">
        <f t="shared" si="38"/>
        <v>145.81512482589386</v>
      </c>
      <c r="AA147" s="1">
        <f>+Fondo1!P238</f>
        <v>169.6571971258418</v>
      </c>
      <c r="AB147" s="1">
        <f>+Fondo1!Q238</f>
        <v>133.00528172003001</v>
      </c>
      <c r="AC147" s="1">
        <f>+Fondo1!R238</f>
        <v>131.98875490961285</v>
      </c>
      <c r="AD147" s="1">
        <f>+Fondo1!S238</f>
        <v>132.79557276167697</v>
      </c>
      <c r="AF147" s="32">
        <v>45838</v>
      </c>
      <c r="AG147" s="2">
        <f t="shared" si="39"/>
        <v>251.84892869660018</v>
      </c>
      <c r="AH147" s="2">
        <f>+Fondo2!P308</f>
        <v>157.54676406398605</v>
      </c>
      <c r="AI147" s="2">
        <f>+Fondo2!Q308</f>
        <v>146.95604877765081</v>
      </c>
      <c r="AJ147" s="2">
        <f>+Fondo2!R308</f>
        <v>134.95368435263913</v>
      </c>
      <c r="AK147" s="2">
        <f>+Fondo2!S308</f>
        <v>145.19419046324742</v>
      </c>
      <c r="AN147" s="3">
        <v>45838</v>
      </c>
      <c r="AO147" s="31">
        <f t="shared" si="40"/>
        <v>370.22466604562868</v>
      </c>
      <c r="AP147" s="31">
        <f>+'Fondo 3'!Q177</f>
        <v>153.65310428716293</v>
      </c>
      <c r="AQ147" s="31">
        <f>+'Fondo 3'!R177</f>
        <v>122.42418391425669</v>
      </c>
      <c r="AR147" s="31">
        <f>+'Fondo 3'!S177</f>
        <v>107.90398845036644</v>
      </c>
      <c r="AS147" s="31">
        <f>+'Fondo 3'!T177</f>
        <v>145.82821058811945</v>
      </c>
      <c r="AT147" s="33"/>
      <c r="AU147" s="33"/>
    </row>
    <row r="148" spans="1:47" x14ac:dyDescent="0.35">
      <c r="A148" s="17">
        <v>42669</v>
      </c>
      <c r="B148" s="9">
        <v>87.647994995117188</v>
      </c>
      <c r="N148" s="17">
        <v>41485</v>
      </c>
      <c r="O148" s="9">
        <v>78.095016479492188</v>
      </c>
      <c r="P148" s="9">
        <v>136.6900634765625</v>
      </c>
    </row>
    <row r="149" spans="1:47" x14ac:dyDescent="0.35">
      <c r="A149" s="17">
        <v>42670</v>
      </c>
      <c r="B149" s="9">
        <v>87.427764892578125</v>
      </c>
      <c r="N149" s="17">
        <v>41486</v>
      </c>
      <c r="O149" s="9">
        <v>78.153236389160156</v>
      </c>
      <c r="P149" s="9">
        <v>136.78730773925781</v>
      </c>
    </row>
    <row r="150" spans="1:47" x14ac:dyDescent="0.35">
      <c r="A150" s="17">
        <v>42671</v>
      </c>
      <c r="B150" s="9">
        <v>87.427764892578125</v>
      </c>
      <c r="N150" s="17">
        <v>41487</v>
      </c>
      <c r="O150" s="9">
        <v>77.711799621582031</v>
      </c>
      <c r="P150" s="9">
        <v>138.36834716796875</v>
      </c>
    </row>
    <row r="151" spans="1:47" x14ac:dyDescent="0.35">
      <c r="A151" s="17">
        <v>42674</v>
      </c>
      <c r="B151" s="9">
        <v>87.537849426269531</v>
      </c>
      <c r="N151" s="17">
        <v>41488</v>
      </c>
      <c r="O151" s="9">
        <v>77.9744873046875</v>
      </c>
      <c r="P151" s="9">
        <v>138.60345458984375</v>
      </c>
    </row>
    <row r="152" spans="1:47" x14ac:dyDescent="0.35">
      <c r="A152" s="17">
        <v>42675</v>
      </c>
      <c r="B152" s="9">
        <v>87.490631103515625</v>
      </c>
      <c r="N152" s="17">
        <v>41491</v>
      </c>
      <c r="O152" s="9">
        <v>78.011009216308594</v>
      </c>
      <c r="P152" s="9">
        <v>138.40080261230469</v>
      </c>
    </row>
    <row r="153" spans="1:47" x14ac:dyDescent="0.35">
      <c r="A153" s="17">
        <v>42676</v>
      </c>
      <c r="B153" s="9">
        <v>87.593009948730469</v>
      </c>
      <c r="N153" s="17">
        <v>41492</v>
      </c>
      <c r="O153" s="9">
        <v>77.930656433105469</v>
      </c>
      <c r="P153" s="9">
        <v>137.61428833007813</v>
      </c>
    </row>
    <row r="154" spans="1:47" x14ac:dyDescent="0.35">
      <c r="A154" s="17">
        <v>42677</v>
      </c>
      <c r="B154" s="9">
        <v>87.474830627441406</v>
      </c>
      <c r="N154" s="17">
        <v>41493</v>
      </c>
      <c r="O154" s="9">
        <v>78.03289794921875</v>
      </c>
      <c r="P154" s="9">
        <v>137.16839599609375</v>
      </c>
    </row>
    <row r="155" spans="1:47" x14ac:dyDescent="0.35">
      <c r="A155" s="17">
        <v>42678</v>
      </c>
      <c r="B155" s="9">
        <v>87.656044006347656</v>
      </c>
      <c r="N155" s="17">
        <v>41494</v>
      </c>
      <c r="O155" s="9">
        <v>78.142311096191406</v>
      </c>
      <c r="P155" s="9">
        <v>137.67105102539063</v>
      </c>
    </row>
    <row r="156" spans="1:47" x14ac:dyDescent="0.35">
      <c r="A156" s="17">
        <v>42681</v>
      </c>
      <c r="B156" s="9">
        <v>87.553619384765625</v>
      </c>
      <c r="N156" s="17">
        <v>41495</v>
      </c>
      <c r="O156" s="9">
        <v>78.193466186523438</v>
      </c>
      <c r="P156" s="9">
        <v>137.2738037109375</v>
      </c>
    </row>
    <row r="157" spans="1:47" x14ac:dyDescent="0.35">
      <c r="A157" s="17">
        <v>42682</v>
      </c>
      <c r="B157" s="9">
        <v>87.411773681640625</v>
      </c>
      <c r="N157" s="17">
        <v>41498</v>
      </c>
      <c r="O157" s="9">
        <v>78.142311096191406</v>
      </c>
      <c r="P157" s="9">
        <v>137.11161804199219</v>
      </c>
    </row>
    <row r="158" spans="1:47" x14ac:dyDescent="0.35">
      <c r="A158" s="17">
        <v>42683</v>
      </c>
      <c r="B158" s="9">
        <v>86.600135803222656</v>
      </c>
      <c r="N158" s="17">
        <v>41499</v>
      </c>
      <c r="O158" s="9">
        <v>77.828521728515625</v>
      </c>
      <c r="P158" s="9">
        <v>137.51702880859375</v>
      </c>
    </row>
    <row r="159" spans="1:47" x14ac:dyDescent="0.35">
      <c r="A159" s="17">
        <v>42684</v>
      </c>
      <c r="B159" s="9">
        <v>86.24554443359375</v>
      </c>
      <c r="N159" s="17">
        <v>41500</v>
      </c>
      <c r="O159" s="9">
        <v>77.726348876953125</v>
      </c>
      <c r="P159" s="9">
        <v>136.81169128417969</v>
      </c>
    </row>
    <row r="160" spans="1:47" x14ac:dyDescent="0.35">
      <c r="A160" s="17">
        <v>42685</v>
      </c>
      <c r="B160" s="9">
        <v>86.087966918945313</v>
      </c>
      <c r="N160" s="17">
        <v>41501</v>
      </c>
      <c r="O160" s="9">
        <v>77.449073791503906</v>
      </c>
      <c r="P160" s="9">
        <v>134.89817810058594</v>
      </c>
    </row>
    <row r="161" spans="1:16" x14ac:dyDescent="0.35">
      <c r="A161" s="17">
        <v>42688</v>
      </c>
      <c r="B161" s="9">
        <v>85.741264343261719</v>
      </c>
      <c r="N161" s="17">
        <v>41502</v>
      </c>
      <c r="O161" s="9">
        <v>77.230140686035156</v>
      </c>
      <c r="P161" s="9">
        <v>134.45225524902344</v>
      </c>
    </row>
    <row r="162" spans="1:16" x14ac:dyDescent="0.35">
      <c r="A162" s="17">
        <v>42689</v>
      </c>
      <c r="B162" s="9">
        <v>85.804283142089844</v>
      </c>
      <c r="N162" s="17">
        <v>41505</v>
      </c>
      <c r="O162" s="9">
        <v>76.989341735839844</v>
      </c>
      <c r="P162" s="9">
        <v>133.59283447265625</v>
      </c>
    </row>
    <row r="163" spans="1:16" x14ac:dyDescent="0.35">
      <c r="A163" s="17">
        <v>42690</v>
      </c>
      <c r="B163" s="9">
        <v>85.993431091308594</v>
      </c>
      <c r="N163" s="17">
        <v>41506</v>
      </c>
      <c r="O163" s="9">
        <v>77.215583801269531</v>
      </c>
      <c r="P163" s="9">
        <v>134.24955749511719</v>
      </c>
    </row>
    <row r="164" spans="1:16" x14ac:dyDescent="0.35">
      <c r="A164" s="17">
        <v>42691</v>
      </c>
      <c r="B164" s="9">
        <v>85.67034912109375</v>
      </c>
      <c r="N164" s="17">
        <v>41507</v>
      </c>
      <c r="O164" s="9">
        <v>76.930900573730469</v>
      </c>
      <c r="P164" s="9">
        <v>133.42254638671875</v>
      </c>
    </row>
    <row r="165" spans="1:16" x14ac:dyDescent="0.35">
      <c r="A165" s="17">
        <v>42692</v>
      </c>
      <c r="B165" s="9">
        <v>85.394515991210938</v>
      </c>
      <c r="N165" s="17">
        <v>41508</v>
      </c>
      <c r="O165" s="9">
        <v>77.025794982910156</v>
      </c>
      <c r="P165" s="9">
        <v>134.63876342773438</v>
      </c>
    </row>
    <row r="166" spans="1:16" x14ac:dyDescent="0.35">
      <c r="A166" s="17">
        <v>42695</v>
      </c>
      <c r="B166" s="9">
        <v>85.465431213378906</v>
      </c>
      <c r="N166" s="17">
        <v>41509</v>
      </c>
      <c r="O166" s="9">
        <v>77.281227111816406</v>
      </c>
      <c r="P166" s="9">
        <v>135.0927734375</v>
      </c>
    </row>
    <row r="167" spans="1:16" x14ac:dyDescent="0.35">
      <c r="A167" s="17">
        <v>42696</v>
      </c>
      <c r="B167" s="9">
        <v>85.544204711914063</v>
      </c>
      <c r="N167" s="17">
        <v>41512</v>
      </c>
      <c r="O167" s="9">
        <v>77.419853210449219</v>
      </c>
      <c r="P167" s="9">
        <v>134.59004211425781</v>
      </c>
    </row>
    <row r="168" spans="1:16" x14ac:dyDescent="0.35">
      <c r="A168" s="17">
        <v>42697</v>
      </c>
      <c r="B168" s="9">
        <v>85.244819641113281</v>
      </c>
      <c r="N168" s="17">
        <v>41513</v>
      </c>
      <c r="O168" s="9">
        <v>77.62420654296875</v>
      </c>
      <c r="P168" s="9">
        <v>132.42532348632813</v>
      </c>
    </row>
    <row r="169" spans="1:16" x14ac:dyDescent="0.35">
      <c r="A169" s="17">
        <v>42699</v>
      </c>
      <c r="B169" s="9">
        <v>85.236953735351563</v>
      </c>
      <c r="N169" s="17">
        <v>41514</v>
      </c>
      <c r="O169" s="9">
        <v>77.478233337402344</v>
      </c>
      <c r="P169" s="9">
        <v>132.8955078125</v>
      </c>
    </row>
    <row r="170" spans="1:16" x14ac:dyDescent="0.35">
      <c r="A170" s="17">
        <v>42702</v>
      </c>
      <c r="B170" s="9">
        <v>85.536361694335938</v>
      </c>
      <c r="N170" s="17">
        <v>41515</v>
      </c>
      <c r="O170" s="9">
        <v>77.631492614746094</v>
      </c>
      <c r="P170" s="9">
        <v>133.10636901855469</v>
      </c>
    </row>
    <row r="171" spans="1:16" x14ac:dyDescent="0.35">
      <c r="A171" s="17">
        <v>42703</v>
      </c>
      <c r="B171" s="9">
        <v>85.630928039550781</v>
      </c>
      <c r="N171" s="17">
        <v>41516</v>
      </c>
      <c r="O171" s="9">
        <v>77.50750732421875</v>
      </c>
      <c r="P171" s="9">
        <v>132.68475341796875</v>
      </c>
    </row>
    <row r="172" spans="1:16" x14ac:dyDescent="0.35">
      <c r="A172" s="17">
        <v>42704</v>
      </c>
      <c r="B172" s="9">
        <v>85.292076110839844</v>
      </c>
      <c r="N172" s="17">
        <v>41520</v>
      </c>
      <c r="O172" s="9">
        <v>77.315887451171875</v>
      </c>
      <c r="P172" s="9">
        <v>133.28474426269531</v>
      </c>
    </row>
    <row r="173" spans="1:16" x14ac:dyDescent="0.35">
      <c r="A173" s="17">
        <v>42705</v>
      </c>
      <c r="B173" s="9">
        <v>85.011054992675781</v>
      </c>
      <c r="N173" s="17">
        <v>41521</v>
      </c>
      <c r="O173" s="9">
        <v>77.206268310546875</v>
      </c>
      <c r="P173" s="9">
        <v>134.38742065429688</v>
      </c>
    </row>
    <row r="174" spans="1:16" x14ac:dyDescent="0.35">
      <c r="A174" s="17">
        <v>42706</v>
      </c>
      <c r="B174" s="9">
        <v>85.279457092285156</v>
      </c>
      <c r="N174" s="17">
        <v>41522</v>
      </c>
      <c r="O174" s="9">
        <v>76.687126159667969</v>
      </c>
      <c r="P174" s="9">
        <v>134.55767822265625</v>
      </c>
    </row>
    <row r="175" spans="1:16" x14ac:dyDescent="0.35">
      <c r="A175" s="17">
        <v>42709</v>
      </c>
      <c r="B175" s="9">
        <v>85.350509643554688</v>
      </c>
      <c r="N175" s="17">
        <v>41523</v>
      </c>
      <c r="O175" s="9">
        <v>76.972259521484375</v>
      </c>
      <c r="P175" s="9">
        <v>134.62251281738281</v>
      </c>
    </row>
    <row r="176" spans="1:16" x14ac:dyDescent="0.35">
      <c r="A176" s="17">
        <v>42710</v>
      </c>
      <c r="B176" s="9">
        <v>85.334754943847656</v>
      </c>
      <c r="N176" s="17">
        <v>41526</v>
      </c>
      <c r="O176" s="9">
        <v>77.125831604003906</v>
      </c>
      <c r="P176" s="9">
        <v>135.9117431640625</v>
      </c>
    </row>
    <row r="177" spans="1:16" x14ac:dyDescent="0.35">
      <c r="A177" s="17">
        <v>42711</v>
      </c>
      <c r="B177" s="9">
        <v>85.555755615234375</v>
      </c>
      <c r="N177" s="17">
        <v>41527</v>
      </c>
      <c r="O177" s="9">
        <v>76.986869812011719</v>
      </c>
      <c r="P177" s="9">
        <v>136.91702270507813</v>
      </c>
    </row>
    <row r="178" spans="1:16" x14ac:dyDescent="0.35">
      <c r="A178" s="17">
        <v>42712</v>
      </c>
      <c r="B178" s="9">
        <v>85.397903442382813</v>
      </c>
      <c r="N178" s="17">
        <v>41528</v>
      </c>
      <c r="O178" s="9">
        <v>77.250106811523438</v>
      </c>
      <c r="P178" s="9">
        <v>137.34677124023438</v>
      </c>
    </row>
    <row r="179" spans="1:16" x14ac:dyDescent="0.35">
      <c r="A179" s="17">
        <v>42713</v>
      </c>
      <c r="B179" s="9">
        <v>85.137344360351563</v>
      </c>
      <c r="N179" s="17">
        <v>41529</v>
      </c>
      <c r="O179" s="9">
        <v>77.162353515625</v>
      </c>
      <c r="P179" s="9">
        <v>136.98187255859375</v>
      </c>
    </row>
    <row r="180" spans="1:16" x14ac:dyDescent="0.35">
      <c r="A180" s="17">
        <v>42716</v>
      </c>
      <c r="B180" s="9">
        <v>85.058380126953125</v>
      </c>
      <c r="N180" s="17">
        <v>41530</v>
      </c>
      <c r="O180" s="9">
        <v>77.27203369140625</v>
      </c>
      <c r="P180" s="9">
        <v>137.29005432128906</v>
      </c>
    </row>
    <row r="181" spans="1:16" x14ac:dyDescent="0.35">
      <c r="A181" s="17">
        <v>42717</v>
      </c>
      <c r="B181" s="9">
        <v>85.168922424316406</v>
      </c>
      <c r="N181" s="17">
        <v>41533</v>
      </c>
      <c r="O181" s="9">
        <v>77.432868957519531</v>
      </c>
      <c r="P181" s="9">
        <v>138.08462524414063</v>
      </c>
    </row>
    <row r="182" spans="1:16" x14ac:dyDescent="0.35">
      <c r="A182" s="17">
        <v>42718</v>
      </c>
      <c r="B182" s="9">
        <v>84.703155517578125</v>
      </c>
      <c r="N182" s="17">
        <v>41534</v>
      </c>
      <c r="O182" s="9">
        <v>77.506011962890625</v>
      </c>
      <c r="P182" s="9">
        <v>138.70077514648438</v>
      </c>
    </row>
    <row r="183" spans="1:16" x14ac:dyDescent="0.35">
      <c r="A183" s="17">
        <v>42719</v>
      </c>
      <c r="B183" s="9">
        <v>84.600494384765625</v>
      </c>
      <c r="N183" s="17">
        <v>41535</v>
      </c>
      <c r="O183" s="9">
        <v>78.156707763671875</v>
      </c>
      <c r="P183" s="9">
        <v>140.30609130859375</v>
      </c>
    </row>
    <row r="184" spans="1:16" x14ac:dyDescent="0.35">
      <c r="A184" s="17">
        <v>42720</v>
      </c>
      <c r="B184" s="9">
        <v>84.655784606933594</v>
      </c>
      <c r="N184" s="17">
        <v>41536</v>
      </c>
      <c r="O184" s="9">
        <v>78.061637878417969</v>
      </c>
      <c r="P184" s="9">
        <v>140.07095336914063</v>
      </c>
    </row>
    <row r="185" spans="1:16" x14ac:dyDescent="0.35">
      <c r="A185" s="17">
        <v>42723</v>
      </c>
      <c r="B185" s="9">
        <v>84.876800537109375</v>
      </c>
      <c r="N185" s="17">
        <v>41537</v>
      </c>
      <c r="O185" s="9">
        <v>78.061637878417969</v>
      </c>
      <c r="P185" s="9">
        <v>139.09165954589844</v>
      </c>
    </row>
    <row r="186" spans="1:16" x14ac:dyDescent="0.35">
      <c r="A186" s="17">
        <v>42724</v>
      </c>
      <c r="B186" s="9">
        <v>84.797821044921875</v>
      </c>
      <c r="N186" s="17">
        <v>41540</v>
      </c>
      <c r="O186" s="9">
        <v>78.120132446289063</v>
      </c>
      <c r="P186" s="9">
        <v>138.44802856445313</v>
      </c>
    </row>
    <row r="187" spans="1:16" x14ac:dyDescent="0.35">
      <c r="A187" s="17">
        <v>42725</v>
      </c>
      <c r="B187" s="9">
        <v>84.979438781738281</v>
      </c>
      <c r="N187" s="17">
        <v>41541</v>
      </c>
      <c r="O187" s="9">
        <v>78.302925109863281</v>
      </c>
      <c r="P187" s="9">
        <v>138.12214660644531</v>
      </c>
    </row>
    <row r="188" spans="1:16" x14ac:dyDescent="0.35">
      <c r="A188" s="17">
        <v>42726</v>
      </c>
      <c r="B188" s="9">
        <v>84.978668212890625</v>
      </c>
      <c r="N188" s="17">
        <v>41542</v>
      </c>
      <c r="O188" s="9">
        <v>78.412567138671875</v>
      </c>
      <c r="P188" s="9">
        <v>137.722900390625</v>
      </c>
    </row>
    <row r="189" spans="1:16" x14ac:dyDescent="0.35">
      <c r="A189" s="17">
        <v>42727</v>
      </c>
      <c r="B189" s="9">
        <v>85.00238037109375</v>
      </c>
      <c r="N189" s="17">
        <v>41543</v>
      </c>
      <c r="O189" s="9">
        <v>78.397956848144531</v>
      </c>
      <c r="P189" s="9">
        <v>138.25245666503906</v>
      </c>
    </row>
    <row r="190" spans="1:16" x14ac:dyDescent="0.35">
      <c r="A190" s="17">
        <v>42731</v>
      </c>
      <c r="B190" s="9">
        <v>84.939071655273438</v>
      </c>
      <c r="N190" s="17">
        <v>41544</v>
      </c>
      <c r="O190" s="9">
        <v>78.441795349121094</v>
      </c>
      <c r="P190" s="9">
        <v>137.61705017089844</v>
      </c>
    </row>
    <row r="191" spans="1:16" x14ac:dyDescent="0.35">
      <c r="A191" s="17">
        <v>42732</v>
      </c>
      <c r="B191" s="9">
        <v>85.073593139648438</v>
      </c>
      <c r="N191" s="17">
        <v>41547</v>
      </c>
      <c r="O191" s="9">
        <v>78.376014709472656</v>
      </c>
      <c r="P191" s="9">
        <v>136.88377380371094</v>
      </c>
    </row>
    <row r="192" spans="1:16" x14ac:dyDescent="0.35">
      <c r="A192" s="17">
        <v>42733</v>
      </c>
      <c r="B192" s="9">
        <v>85.334747314453125</v>
      </c>
      <c r="N192" s="17">
        <v>41548</v>
      </c>
      <c r="O192" s="9">
        <v>78.318199157714844</v>
      </c>
      <c r="P192" s="9">
        <v>137.96736145019531</v>
      </c>
    </row>
    <row r="193" spans="1:16" x14ac:dyDescent="0.35">
      <c r="A193" s="17">
        <v>42734</v>
      </c>
      <c r="B193" s="9">
        <v>85.508842468261719</v>
      </c>
      <c r="N193" s="17">
        <v>41549</v>
      </c>
      <c r="O193" s="9">
        <v>78.420669555664063</v>
      </c>
      <c r="P193" s="9">
        <v>137.83700561523438</v>
      </c>
    </row>
    <row r="194" spans="1:16" x14ac:dyDescent="0.35">
      <c r="A194" s="17">
        <v>42738</v>
      </c>
      <c r="B194" s="9">
        <v>85.595909118652344</v>
      </c>
      <c r="N194" s="17">
        <v>41550</v>
      </c>
      <c r="O194" s="9">
        <v>78.479316711425781</v>
      </c>
      <c r="P194" s="9">
        <v>136.56599426269531</v>
      </c>
    </row>
    <row r="195" spans="1:16" x14ac:dyDescent="0.35">
      <c r="A195" s="17">
        <v>42739</v>
      </c>
      <c r="B195" s="9">
        <v>85.619590759277344</v>
      </c>
      <c r="N195" s="17">
        <v>41551</v>
      </c>
      <c r="O195" s="9">
        <v>78.413360595703125</v>
      </c>
      <c r="P195" s="9">
        <v>137.6007080078125</v>
      </c>
    </row>
    <row r="196" spans="1:16" x14ac:dyDescent="0.35">
      <c r="A196" s="17">
        <v>42740</v>
      </c>
      <c r="B196" s="9">
        <v>85.975746154785156</v>
      </c>
      <c r="N196" s="17">
        <v>41554</v>
      </c>
      <c r="O196" s="9">
        <v>78.398735046386719</v>
      </c>
      <c r="P196" s="9">
        <v>136.41117858886719</v>
      </c>
    </row>
    <row r="197" spans="1:16" x14ac:dyDescent="0.35">
      <c r="A197" s="17">
        <v>42741</v>
      </c>
      <c r="B197" s="9">
        <v>85.690834045410156</v>
      </c>
      <c r="N197" s="17">
        <v>41555</v>
      </c>
      <c r="O197" s="9">
        <v>78.362113952636719</v>
      </c>
      <c r="P197" s="9">
        <v>134.82244873046875</v>
      </c>
    </row>
    <row r="198" spans="1:16" x14ac:dyDescent="0.35">
      <c r="A198" s="17">
        <v>42744</v>
      </c>
      <c r="B198" s="9">
        <v>85.83331298828125</v>
      </c>
      <c r="N198" s="17">
        <v>41556</v>
      </c>
      <c r="O198" s="9">
        <v>78.303489685058594</v>
      </c>
      <c r="P198" s="9">
        <v>134.92024230957031</v>
      </c>
    </row>
    <row r="199" spans="1:16" x14ac:dyDescent="0.35">
      <c r="A199" s="17">
        <v>42745</v>
      </c>
      <c r="B199" s="9">
        <v>85.809516906738281</v>
      </c>
      <c r="N199" s="17">
        <v>41557</v>
      </c>
      <c r="O199" s="9">
        <v>78.391387939453125</v>
      </c>
      <c r="P199" s="9">
        <v>137.82884216308594</v>
      </c>
    </row>
    <row r="200" spans="1:16" x14ac:dyDescent="0.35">
      <c r="A200" s="17">
        <v>42746</v>
      </c>
      <c r="B200" s="9">
        <v>85.912406921386719</v>
      </c>
      <c r="N200" s="17">
        <v>41558</v>
      </c>
      <c r="O200" s="9">
        <v>78.420669555664063</v>
      </c>
      <c r="P200" s="9">
        <v>138.71688842773438</v>
      </c>
    </row>
    <row r="201" spans="1:16" x14ac:dyDescent="0.35">
      <c r="A201" s="17">
        <v>42747</v>
      </c>
      <c r="B201" s="9">
        <v>85.944046020507813</v>
      </c>
      <c r="N201" s="17">
        <v>41561</v>
      </c>
      <c r="O201" s="9">
        <v>78.274238586425781</v>
      </c>
      <c r="P201" s="9">
        <v>139.27093505859375</v>
      </c>
    </row>
    <row r="202" spans="1:16" x14ac:dyDescent="0.35">
      <c r="A202" s="17">
        <v>42748</v>
      </c>
      <c r="B202" s="9">
        <v>85.793731689453125</v>
      </c>
      <c r="N202" s="17">
        <v>41562</v>
      </c>
      <c r="O202" s="9">
        <v>78.237556457519531</v>
      </c>
      <c r="P202" s="9">
        <v>138.26060485839844</v>
      </c>
    </row>
    <row r="203" spans="1:16" x14ac:dyDescent="0.35">
      <c r="A203" s="17">
        <v>42752</v>
      </c>
      <c r="B203" s="9">
        <v>86.086509704589844</v>
      </c>
      <c r="N203" s="17">
        <v>41563</v>
      </c>
      <c r="O203" s="9">
        <v>78.57452392578125</v>
      </c>
      <c r="P203" s="9">
        <v>140.19161987304688</v>
      </c>
    </row>
    <row r="204" spans="1:16" x14ac:dyDescent="0.35">
      <c r="A204" s="17">
        <v>42753</v>
      </c>
      <c r="B204" s="9">
        <v>85.714607238769531</v>
      </c>
      <c r="N204" s="17">
        <v>41564</v>
      </c>
      <c r="O204" s="9">
        <v>78.794273376464844</v>
      </c>
      <c r="P204" s="9">
        <v>141.12855529785156</v>
      </c>
    </row>
    <row r="205" spans="1:16" x14ac:dyDescent="0.35">
      <c r="A205" s="17">
        <v>42754</v>
      </c>
      <c r="B205" s="9">
        <v>85.493011474609375</v>
      </c>
      <c r="N205" s="17">
        <v>41565</v>
      </c>
      <c r="O205" s="9">
        <v>78.926048278808594</v>
      </c>
      <c r="P205" s="9">
        <v>142.08174133300781</v>
      </c>
    </row>
    <row r="206" spans="1:16" x14ac:dyDescent="0.35">
      <c r="A206" s="17">
        <v>42755</v>
      </c>
      <c r="B206" s="9">
        <v>85.524681091308594</v>
      </c>
      <c r="N206" s="17">
        <v>41568</v>
      </c>
      <c r="O206" s="9">
        <v>78.852813720703125</v>
      </c>
      <c r="P206" s="9">
        <v>142.08990478515625</v>
      </c>
    </row>
    <row r="207" spans="1:16" x14ac:dyDescent="0.35">
      <c r="A207" s="17">
        <v>42758</v>
      </c>
      <c r="B207" s="9">
        <v>85.762123107910156</v>
      </c>
      <c r="N207" s="17">
        <v>41569</v>
      </c>
      <c r="O207" s="9">
        <v>79.131141662597656</v>
      </c>
      <c r="P207" s="9">
        <v>142.91279602050781</v>
      </c>
    </row>
    <row r="208" spans="1:16" x14ac:dyDescent="0.35">
      <c r="A208" s="17">
        <v>42759</v>
      </c>
      <c r="B208" s="9">
        <v>85.627548217773438</v>
      </c>
      <c r="N208" s="17">
        <v>41570</v>
      </c>
      <c r="O208" s="9">
        <v>79.109199523925781</v>
      </c>
      <c r="P208" s="9">
        <v>142.22837829589844</v>
      </c>
    </row>
    <row r="209" spans="1:16" x14ac:dyDescent="0.35">
      <c r="A209" s="17">
        <v>42760</v>
      </c>
      <c r="B209" s="9">
        <v>85.3980712890625</v>
      </c>
      <c r="N209" s="17">
        <v>41571</v>
      </c>
      <c r="O209" s="9">
        <v>79.079879760742188</v>
      </c>
      <c r="P209" s="9">
        <v>142.70095825195313</v>
      </c>
    </row>
    <row r="210" spans="1:16" x14ac:dyDescent="0.35">
      <c r="A210" s="17">
        <v>42761</v>
      </c>
      <c r="B210" s="9">
        <v>85.453475952148438</v>
      </c>
      <c r="N210" s="17">
        <v>41572</v>
      </c>
      <c r="O210" s="9">
        <v>79.109199523925781</v>
      </c>
      <c r="P210" s="9">
        <v>143.35270690917969</v>
      </c>
    </row>
    <row r="211" spans="1:16" x14ac:dyDescent="0.35">
      <c r="A211" s="17">
        <v>42762</v>
      </c>
      <c r="B211" s="9">
        <v>85.524681091308594</v>
      </c>
      <c r="N211" s="17">
        <v>41575</v>
      </c>
      <c r="O211" s="9">
        <v>79.072563171386719</v>
      </c>
      <c r="P211" s="9">
        <v>143.5809326171875</v>
      </c>
    </row>
    <row r="212" spans="1:16" x14ac:dyDescent="0.35">
      <c r="A212" s="17">
        <v>42765</v>
      </c>
      <c r="B212" s="9">
        <v>85.485122680664063</v>
      </c>
      <c r="N212" s="17">
        <v>41576</v>
      </c>
      <c r="O212" s="9">
        <v>79.167770385742188</v>
      </c>
      <c r="P212" s="9">
        <v>144.34671020507813</v>
      </c>
    </row>
    <row r="213" spans="1:16" x14ac:dyDescent="0.35">
      <c r="A213" s="17">
        <v>42766</v>
      </c>
      <c r="B213" s="9">
        <v>85.690834045410156</v>
      </c>
      <c r="N213" s="17">
        <v>41577</v>
      </c>
      <c r="O213" s="9">
        <v>79.021293640136719</v>
      </c>
      <c r="P213" s="9">
        <v>143.62974548339844</v>
      </c>
    </row>
    <row r="214" spans="1:16" x14ac:dyDescent="0.35">
      <c r="A214" s="17">
        <v>42767</v>
      </c>
      <c r="B214" s="9">
        <v>85.570320129394531</v>
      </c>
      <c r="N214" s="17">
        <v>41578</v>
      </c>
      <c r="O214" s="9">
        <v>79.028602600097656</v>
      </c>
      <c r="P214" s="9">
        <v>143.22235107421875</v>
      </c>
    </row>
    <row r="215" spans="1:16" x14ac:dyDescent="0.35">
      <c r="A215" s="17">
        <v>42768</v>
      </c>
      <c r="B215" s="9">
        <v>85.617912292480469</v>
      </c>
      <c r="N215" s="17">
        <v>41579</v>
      </c>
      <c r="O215" s="9">
        <v>78.837844848632813</v>
      </c>
      <c r="P215" s="9">
        <v>143.56462097167969</v>
      </c>
    </row>
    <row r="216" spans="1:16" x14ac:dyDescent="0.35">
      <c r="A216" s="17">
        <v>42769</v>
      </c>
      <c r="B216" s="9">
        <v>85.641670227050781</v>
      </c>
      <c r="N216" s="17">
        <v>41582</v>
      </c>
      <c r="O216" s="9">
        <v>78.918556213378906</v>
      </c>
      <c r="P216" s="9">
        <v>144.0697021484375</v>
      </c>
    </row>
    <row r="217" spans="1:16" x14ac:dyDescent="0.35">
      <c r="A217" s="17">
        <v>42772</v>
      </c>
      <c r="B217" s="9">
        <v>85.88751220703125</v>
      </c>
      <c r="N217" s="17">
        <v>41583</v>
      </c>
      <c r="O217" s="9">
        <v>78.683708190917969</v>
      </c>
      <c r="P217" s="9">
        <v>143.61344909667969</v>
      </c>
    </row>
    <row r="218" spans="1:16" x14ac:dyDescent="0.35">
      <c r="A218" s="17">
        <v>42773</v>
      </c>
      <c r="B218" s="9">
        <v>85.974723815917969</v>
      </c>
      <c r="N218" s="17">
        <v>41584</v>
      </c>
      <c r="O218" s="9">
        <v>78.808479309082031</v>
      </c>
      <c r="P218" s="9">
        <v>144.34671020507813</v>
      </c>
    </row>
    <row r="219" spans="1:16" x14ac:dyDescent="0.35">
      <c r="A219" s="17">
        <v>42774</v>
      </c>
      <c r="B219" s="9">
        <v>86.220497131347656</v>
      </c>
      <c r="N219" s="17">
        <v>41585</v>
      </c>
      <c r="O219" s="9">
        <v>78.867172241210938</v>
      </c>
      <c r="P219" s="9">
        <v>142.52168273925781</v>
      </c>
    </row>
    <row r="220" spans="1:16" x14ac:dyDescent="0.35">
      <c r="A220" s="17">
        <v>42775</v>
      </c>
      <c r="B220" s="9">
        <v>86.01434326171875</v>
      </c>
      <c r="N220" s="17">
        <v>41586</v>
      </c>
      <c r="O220" s="9">
        <v>78.375587463378906</v>
      </c>
      <c r="P220" s="9">
        <v>144.4444580078125</v>
      </c>
    </row>
    <row r="221" spans="1:16" x14ac:dyDescent="0.35">
      <c r="A221" s="17">
        <v>42776</v>
      </c>
      <c r="B221" s="9">
        <v>85.998497009277344</v>
      </c>
      <c r="N221" s="17">
        <v>41589</v>
      </c>
      <c r="O221" s="9">
        <v>78.331626892089844</v>
      </c>
      <c r="P221" s="9">
        <v>144.46894836425781</v>
      </c>
    </row>
    <row r="222" spans="1:16" x14ac:dyDescent="0.35">
      <c r="A222" s="17">
        <v>42779</v>
      </c>
      <c r="B222" s="9">
        <v>85.871627807617188</v>
      </c>
      <c r="N222" s="17">
        <v>41590</v>
      </c>
      <c r="O222" s="9">
        <v>78.302230834960938</v>
      </c>
      <c r="P222" s="9">
        <v>144.17562866210938</v>
      </c>
    </row>
    <row r="223" spans="1:16" x14ac:dyDescent="0.35">
      <c r="A223" s="17">
        <v>42780</v>
      </c>
      <c r="B223" s="9">
        <v>85.68133544921875</v>
      </c>
      <c r="N223" s="17">
        <v>41591</v>
      </c>
      <c r="O223" s="9">
        <v>78.507682800292969</v>
      </c>
      <c r="P223" s="9">
        <v>145.3326416015625</v>
      </c>
    </row>
    <row r="224" spans="1:16" x14ac:dyDescent="0.35">
      <c r="A224" s="17">
        <v>42781</v>
      </c>
      <c r="B224" s="9">
        <v>85.546531677246094</v>
      </c>
      <c r="N224" s="17">
        <v>41592</v>
      </c>
      <c r="O224" s="9">
        <v>78.749794006347656</v>
      </c>
      <c r="P224" s="9">
        <v>146.05767822265625</v>
      </c>
    </row>
    <row r="225" spans="1:16" x14ac:dyDescent="0.35">
      <c r="A225" s="17">
        <v>42782</v>
      </c>
      <c r="B225" s="9">
        <v>85.728919982910156</v>
      </c>
      <c r="N225" s="17">
        <v>41593</v>
      </c>
      <c r="O225" s="9">
        <v>78.7718505859375</v>
      </c>
      <c r="P225" s="9">
        <v>146.69317626953125</v>
      </c>
    </row>
    <row r="226" spans="1:16" x14ac:dyDescent="0.35">
      <c r="A226" s="17">
        <v>42783</v>
      </c>
      <c r="B226" s="9">
        <v>85.919181823730469</v>
      </c>
      <c r="N226" s="17">
        <v>41596</v>
      </c>
      <c r="O226" s="9">
        <v>78.9259033203125</v>
      </c>
      <c r="P226" s="9">
        <v>146.17985534667969</v>
      </c>
    </row>
    <row r="227" spans="1:16" x14ac:dyDescent="0.35">
      <c r="A227" s="17">
        <v>42787</v>
      </c>
      <c r="B227" s="9">
        <v>85.911308288574219</v>
      </c>
      <c r="N227" s="17">
        <v>41597</v>
      </c>
      <c r="O227" s="9">
        <v>78.713081359863281</v>
      </c>
      <c r="P227" s="9">
        <v>145.86215209960938</v>
      </c>
    </row>
    <row r="228" spans="1:16" x14ac:dyDescent="0.35">
      <c r="A228" s="17">
        <v>42788</v>
      </c>
      <c r="B228" s="9">
        <v>85.966781616210938</v>
      </c>
      <c r="N228" s="17">
        <v>41598</v>
      </c>
      <c r="O228" s="9">
        <v>78.493034362792969</v>
      </c>
      <c r="P228" s="9">
        <v>145.40589904785156</v>
      </c>
    </row>
    <row r="229" spans="1:16" x14ac:dyDescent="0.35">
      <c r="A229" s="17">
        <v>42789</v>
      </c>
      <c r="B229" s="9">
        <v>86.1094970703125</v>
      </c>
      <c r="N229" s="17">
        <v>41599</v>
      </c>
      <c r="O229" s="9">
        <v>78.573738098144531</v>
      </c>
      <c r="P229" s="9">
        <v>146.57913208007813</v>
      </c>
    </row>
    <row r="230" spans="1:16" x14ac:dyDescent="0.35">
      <c r="A230" s="17">
        <v>42790</v>
      </c>
      <c r="B230" s="9">
        <v>86.426643371582031</v>
      </c>
      <c r="N230" s="17">
        <v>41600</v>
      </c>
      <c r="O230" s="9">
        <v>78.683708190917969</v>
      </c>
      <c r="P230" s="9">
        <v>147.31234741210938</v>
      </c>
    </row>
    <row r="231" spans="1:16" x14ac:dyDescent="0.35">
      <c r="A231" s="17">
        <v>42793</v>
      </c>
      <c r="B231" s="9">
        <v>86.268081665039063</v>
      </c>
      <c r="N231" s="17">
        <v>41603</v>
      </c>
      <c r="O231" s="9">
        <v>78.742446899414063</v>
      </c>
      <c r="P231" s="9">
        <v>147.16571044921875</v>
      </c>
    </row>
    <row r="232" spans="1:16" x14ac:dyDescent="0.35">
      <c r="A232" s="17">
        <v>42794</v>
      </c>
      <c r="B232" s="9">
        <v>86.244277954101563</v>
      </c>
      <c r="N232" s="17">
        <v>41604</v>
      </c>
      <c r="O232" s="9">
        <v>78.764450073242188</v>
      </c>
      <c r="P232" s="9">
        <v>147.20639038085938</v>
      </c>
    </row>
    <row r="233" spans="1:16" x14ac:dyDescent="0.35">
      <c r="A233" s="17">
        <v>42795</v>
      </c>
      <c r="B233" s="9">
        <v>85.839118957519531</v>
      </c>
      <c r="N233" s="17">
        <v>41605</v>
      </c>
      <c r="O233" s="9">
        <v>78.801124572753906</v>
      </c>
      <c r="P233" s="9">
        <v>147.56492614746094</v>
      </c>
    </row>
    <row r="234" spans="1:16" x14ac:dyDescent="0.35">
      <c r="A234" s="17">
        <v>42796</v>
      </c>
      <c r="B234" s="9">
        <v>85.680152893066406</v>
      </c>
      <c r="N234" s="17">
        <v>41607</v>
      </c>
      <c r="O234" s="9">
        <v>78.830581665039063</v>
      </c>
      <c r="P234" s="9">
        <v>147.4671630859375</v>
      </c>
    </row>
    <row r="235" spans="1:16" x14ac:dyDescent="0.35">
      <c r="A235" s="17">
        <v>42797</v>
      </c>
      <c r="B235" s="9">
        <v>85.7437744140625</v>
      </c>
      <c r="N235" s="17">
        <v>41610</v>
      </c>
      <c r="O235" s="9">
        <v>78.531318664550781</v>
      </c>
      <c r="P235" s="9">
        <v>147.08421325683594</v>
      </c>
    </row>
    <row r="236" spans="1:16" x14ac:dyDescent="0.35">
      <c r="A236" s="17">
        <v>42800</v>
      </c>
      <c r="B236" s="9">
        <v>85.704002380371094</v>
      </c>
      <c r="N236" s="17">
        <v>41611</v>
      </c>
      <c r="O236" s="9">
        <v>78.626899719238281</v>
      </c>
      <c r="P236" s="9">
        <v>146.44869995117188</v>
      </c>
    </row>
    <row r="237" spans="1:16" x14ac:dyDescent="0.35">
      <c r="A237" s="17">
        <v>42801</v>
      </c>
      <c r="B237" s="9">
        <v>85.592788696289063</v>
      </c>
      <c r="N237" s="17">
        <v>41612</v>
      </c>
      <c r="O237" s="9">
        <v>78.4210205078125</v>
      </c>
      <c r="P237" s="9">
        <v>146.43243408203125</v>
      </c>
    </row>
    <row r="238" spans="1:16" x14ac:dyDescent="0.35">
      <c r="A238" s="17">
        <v>42802</v>
      </c>
      <c r="B238" s="9">
        <v>85.386207580566406</v>
      </c>
      <c r="N238" s="17">
        <v>41613</v>
      </c>
      <c r="O238" s="9">
        <v>78.251960754394531</v>
      </c>
      <c r="P238" s="9">
        <v>145.788818359375</v>
      </c>
    </row>
    <row r="239" spans="1:16" x14ac:dyDescent="0.35">
      <c r="A239" s="17">
        <v>42803</v>
      </c>
      <c r="B239" s="9">
        <v>85.124038696289063</v>
      </c>
      <c r="N239" s="17">
        <v>41614</v>
      </c>
      <c r="O239" s="9">
        <v>78.384300231933594</v>
      </c>
      <c r="P239" s="9">
        <v>147.41827392578125</v>
      </c>
    </row>
    <row r="240" spans="1:16" x14ac:dyDescent="0.35">
      <c r="A240" s="17">
        <v>42804</v>
      </c>
      <c r="B240" s="9">
        <v>85.25115966796875</v>
      </c>
      <c r="N240" s="17">
        <v>41617</v>
      </c>
      <c r="O240" s="9">
        <v>78.479866027832031</v>
      </c>
      <c r="P240" s="9">
        <v>147.79304504394531</v>
      </c>
    </row>
    <row r="241" spans="1:16" x14ac:dyDescent="0.35">
      <c r="A241" s="17">
        <v>42807</v>
      </c>
      <c r="B241" s="9">
        <v>85.108108520507813</v>
      </c>
      <c r="N241" s="17">
        <v>41618</v>
      </c>
      <c r="O241" s="9">
        <v>78.6048583984375</v>
      </c>
      <c r="P241" s="9">
        <v>147.26348876953125</v>
      </c>
    </row>
    <row r="242" spans="1:16" x14ac:dyDescent="0.35">
      <c r="A242" s="17">
        <v>42808</v>
      </c>
      <c r="B242" s="9">
        <v>85.139915466308594</v>
      </c>
      <c r="N242" s="17">
        <v>41619</v>
      </c>
      <c r="O242" s="9">
        <v>78.479866027832031</v>
      </c>
      <c r="P242" s="9">
        <v>145.60957336425781</v>
      </c>
    </row>
    <row r="243" spans="1:16" x14ac:dyDescent="0.35">
      <c r="A243" s="17">
        <v>42809</v>
      </c>
      <c r="B243" s="9">
        <v>85.63250732421875</v>
      </c>
      <c r="N243" s="17">
        <v>41620</v>
      </c>
      <c r="O243" s="9">
        <v>78.362228393554688</v>
      </c>
      <c r="P243" s="9">
        <v>145.12886047363281</v>
      </c>
    </row>
    <row r="244" spans="1:16" x14ac:dyDescent="0.35">
      <c r="A244" s="17">
        <v>42810</v>
      </c>
      <c r="B244" s="9">
        <v>85.537208557128906</v>
      </c>
      <c r="N244" s="17">
        <v>41621</v>
      </c>
      <c r="O244" s="9">
        <v>78.399009704589844</v>
      </c>
      <c r="P244" s="9">
        <v>145.11257934570313</v>
      </c>
    </row>
    <row r="245" spans="1:16" x14ac:dyDescent="0.35">
      <c r="A245" s="17">
        <v>42811</v>
      </c>
      <c r="B245" s="9">
        <v>85.719886779785156</v>
      </c>
      <c r="N245" s="17">
        <v>41624</v>
      </c>
      <c r="O245" s="9">
        <v>78.457778930664063</v>
      </c>
      <c r="P245" s="9">
        <v>146.01689147949219</v>
      </c>
    </row>
    <row r="246" spans="1:16" x14ac:dyDescent="0.35">
      <c r="A246" s="17">
        <v>42814</v>
      </c>
      <c r="B246" s="9">
        <v>85.847068786621094</v>
      </c>
      <c r="N246" s="17">
        <v>41625</v>
      </c>
      <c r="O246" s="9">
        <v>78.590156555175781</v>
      </c>
      <c r="P246" s="9">
        <v>145.55253601074219</v>
      </c>
    </row>
    <row r="247" spans="1:16" x14ac:dyDescent="0.35">
      <c r="A247" s="17">
        <v>42815</v>
      </c>
      <c r="B247" s="9">
        <v>86.021820068359375</v>
      </c>
      <c r="N247" s="17">
        <v>41626</v>
      </c>
      <c r="O247" s="9">
        <v>78.553398132324219</v>
      </c>
      <c r="P247" s="9">
        <v>148.03746032714844</v>
      </c>
    </row>
    <row r="248" spans="1:16" x14ac:dyDescent="0.35">
      <c r="A248" s="17">
        <v>42816</v>
      </c>
      <c r="B248" s="9">
        <v>86.140998840332031</v>
      </c>
      <c r="N248" s="17">
        <v>41627</v>
      </c>
      <c r="O248" s="9">
        <v>78.4210205078125</v>
      </c>
      <c r="P248" s="9">
        <v>147.86642456054688</v>
      </c>
    </row>
    <row r="249" spans="1:16" x14ac:dyDescent="0.35">
      <c r="A249" s="17">
        <v>42817</v>
      </c>
      <c r="B249" s="9">
        <v>86.164833068847656</v>
      </c>
      <c r="N249" s="17">
        <v>41628</v>
      </c>
      <c r="O249" s="9">
        <v>78.553398132324219</v>
      </c>
      <c r="P249" s="9">
        <v>148.72648620605469</v>
      </c>
    </row>
    <row r="250" spans="1:16" x14ac:dyDescent="0.35">
      <c r="A250" s="17">
        <v>42818</v>
      </c>
      <c r="B250" s="9">
        <v>86.093315124511719</v>
      </c>
      <c r="N250" s="17">
        <v>41631</v>
      </c>
      <c r="O250" s="9">
        <v>78.5166015625</v>
      </c>
      <c r="P250" s="9">
        <v>149.52104187011719</v>
      </c>
    </row>
    <row r="251" spans="1:16" x14ac:dyDescent="0.35">
      <c r="A251" s="17">
        <v>42821</v>
      </c>
      <c r="B251" s="9">
        <v>86.299919128417969</v>
      </c>
      <c r="N251" s="17">
        <v>41632</v>
      </c>
      <c r="O251" s="9">
        <v>78.406364440917969</v>
      </c>
      <c r="P251" s="9">
        <v>149.8487548828125</v>
      </c>
    </row>
    <row r="252" spans="1:16" x14ac:dyDescent="0.35">
      <c r="A252" s="17">
        <v>42822</v>
      </c>
      <c r="B252" s="9">
        <v>86.101280212402344</v>
      </c>
      <c r="N252" s="17">
        <v>41634</v>
      </c>
      <c r="O252" s="9">
        <v>78.362174987792969</v>
      </c>
      <c r="P252" s="9">
        <v>150.61056518554688</v>
      </c>
    </row>
    <row r="253" spans="1:16" x14ac:dyDescent="0.35">
      <c r="A253" s="17">
        <v>42823</v>
      </c>
      <c r="B253" s="9">
        <v>86.291969299316406</v>
      </c>
      <c r="N253" s="17">
        <v>41635</v>
      </c>
      <c r="O253" s="9">
        <v>78.391647338867188</v>
      </c>
      <c r="P253" s="9">
        <v>150.60234069824219</v>
      </c>
    </row>
    <row r="254" spans="1:16" x14ac:dyDescent="0.35">
      <c r="A254" s="17">
        <v>42824</v>
      </c>
      <c r="B254" s="9">
        <v>86.133079528808594</v>
      </c>
      <c r="N254" s="17">
        <v>41638</v>
      </c>
      <c r="O254" s="9">
        <v>78.465286254882813</v>
      </c>
      <c r="P254" s="9">
        <v>150.57785034179688</v>
      </c>
    </row>
    <row r="255" spans="1:16" x14ac:dyDescent="0.35">
      <c r="A255" s="17">
        <v>42825</v>
      </c>
      <c r="B255" s="9">
        <v>86.196601867675781</v>
      </c>
      <c r="N255" s="17">
        <v>41639</v>
      </c>
      <c r="O255" s="9">
        <v>78.391647338867188</v>
      </c>
      <c r="P255" s="9">
        <v>151.29048156738281</v>
      </c>
    </row>
    <row r="256" spans="1:16" x14ac:dyDescent="0.35">
      <c r="A256" s="17">
        <v>42828</v>
      </c>
      <c r="B256" s="9">
        <v>86.51666259765625</v>
      </c>
      <c r="N256" s="17">
        <v>41641</v>
      </c>
      <c r="O256" s="9">
        <v>78.443168640136719</v>
      </c>
      <c r="P256" s="9">
        <v>149.84056091308594</v>
      </c>
    </row>
    <row r="257" spans="1:16" x14ac:dyDescent="0.35">
      <c r="A257" s="17">
        <v>42829</v>
      </c>
      <c r="B257" s="9">
        <v>86.437088012695313</v>
      </c>
      <c r="N257" s="17">
        <v>41642</v>
      </c>
      <c r="O257" s="9">
        <v>78.472640991210938</v>
      </c>
      <c r="P257" s="9">
        <v>149.81597900390625</v>
      </c>
    </row>
    <row r="258" spans="1:16" x14ac:dyDescent="0.35">
      <c r="A258" s="17">
        <v>42830</v>
      </c>
      <c r="B258" s="9">
        <v>86.532577514648438</v>
      </c>
      <c r="N258" s="17">
        <v>41645</v>
      </c>
      <c r="O258" s="9">
        <v>78.575736999511719</v>
      </c>
      <c r="P258" s="9">
        <v>149.3818359375</v>
      </c>
    </row>
    <row r="259" spans="1:16" x14ac:dyDescent="0.35">
      <c r="A259" s="17">
        <v>42831</v>
      </c>
      <c r="B259" s="9">
        <v>86.524642944335938</v>
      </c>
      <c r="N259" s="17">
        <v>41646</v>
      </c>
      <c r="O259" s="9">
        <v>78.612571716308594</v>
      </c>
      <c r="P259" s="9">
        <v>150.29930114746094</v>
      </c>
    </row>
    <row r="260" spans="1:16" x14ac:dyDescent="0.35">
      <c r="A260" s="17">
        <v>42832</v>
      </c>
      <c r="B260" s="9">
        <v>86.333526611328125</v>
      </c>
      <c r="N260" s="17">
        <v>41647</v>
      </c>
      <c r="O260" s="9">
        <v>78.376907348632813</v>
      </c>
      <c r="P260" s="9">
        <v>150.33204650878906</v>
      </c>
    </row>
    <row r="261" spans="1:16" x14ac:dyDescent="0.35">
      <c r="A261" s="17">
        <v>42835</v>
      </c>
      <c r="B261" s="9">
        <v>86.445060729980469</v>
      </c>
      <c r="N261" s="17">
        <v>41648</v>
      </c>
      <c r="O261" s="9">
        <v>78.487342834472656</v>
      </c>
      <c r="P261" s="9">
        <v>150.43037414550781</v>
      </c>
    </row>
    <row r="262" spans="1:16" x14ac:dyDescent="0.35">
      <c r="A262" s="17">
        <v>42836</v>
      </c>
      <c r="B262" s="9">
        <v>86.691780090332031</v>
      </c>
      <c r="N262" s="17">
        <v>41649</v>
      </c>
      <c r="O262" s="9">
        <v>78.885101318359375</v>
      </c>
      <c r="P262" s="9">
        <v>150.83990478515625</v>
      </c>
    </row>
    <row r="263" spans="1:16" x14ac:dyDescent="0.35">
      <c r="A263" s="17">
        <v>42837</v>
      </c>
      <c r="B263" s="9">
        <v>86.88287353515625</v>
      </c>
      <c r="N263" s="17">
        <v>41652</v>
      </c>
      <c r="O263" s="9">
        <v>78.958824157714844</v>
      </c>
      <c r="P263" s="9">
        <v>148.83299255371094</v>
      </c>
    </row>
    <row r="264" spans="1:16" x14ac:dyDescent="0.35">
      <c r="A264" s="17">
        <v>42838</v>
      </c>
      <c r="B264" s="9">
        <v>86.994361877441406</v>
      </c>
      <c r="N264" s="17">
        <v>41653</v>
      </c>
      <c r="O264" s="9">
        <v>78.8409423828125</v>
      </c>
      <c r="P264" s="9">
        <v>150.4549560546875</v>
      </c>
    </row>
    <row r="265" spans="1:16" x14ac:dyDescent="0.35">
      <c r="A265" s="17">
        <v>42842</v>
      </c>
      <c r="B265" s="9">
        <v>86.946563720703125</v>
      </c>
      <c r="N265" s="17">
        <v>41654</v>
      </c>
      <c r="O265" s="9">
        <v>78.774650573730469</v>
      </c>
      <c r="P265" s="9">
        <v>151.26589965820313</v>
      </c>
    </row>
    <row r="266" spans="1:16" x14ac:dyDescent="0.35">
      <c r="A266" s="17">
        <v>42843</v>
      </c>
      <c r="B266" s="9">
        <v>87.296890258789063</v>
      </c>
      <c r="N266" s="17">
        <v>41655</v>
      </c>
      <c r="O266" s="9">
        <v>78.958824157714844</v>
      </c>
      <c r="P266" s="9">
        <v>151.06929016113281</v>
      </c>
    </row>
    <row r="267" spans="1:16" x14ac:dyDescent="0.35">
      <c r="A267" s="17">
        <v>42844</v>
      </c>
      <c r="B267" s="9">
        <v>87.161552429199219</v>
      </c>
      <c r="N267" s="17">
        <v>41656</v>
      </c>
      <c r="O267" s="9">
        <v>78.995552062988281</v>
      </c>
      <c r="P267" s="9">
        <v>150.43037414550781</v>
      </c>
    </row>
    <row r="268" spans="1:16" x14ac:dyDescent="0.35">
      <c r="A268" s="17">
        <v>42845</v>
      </c>
      <c r="B268" s="9">
        <v>87.026214599609375</v>
      </c>
      <c r="N268" s="17">
        <v>41660</v>
      </c>
      <c r="O268" s="9">
        <v>79.03240966796875</v>
      </c>
      <c r="P268" s="9">
        <v>150.87271118164063</v>
      </c>
    </row>
    <row r="269" spans="1:16" x14ac:dyDescent="0.35">
      <c r="A269" s="17">
        <v>42846</v>
      </c>
      <c r="B269" s="9">
        <v>87.050125122070313</v>
      </c>
      <c r="N269" s="17">
        <v>41661</v>
      </c>
      <c r="O269" s="9">
        <v>78.862991333007813</v>
      </c>
      <c r="P269" s="9">
        <v>150.97102355957031</v>
      </c>
    </row>
    <row r="270" spans="1:16" x14ac:dyDescent="0.35">
      <c r="A270" s="17">
        <v>42849</v>
      </c>
      <c r="B270" s="9">
        <v>86.922714233398438</v>
      </c>
      <c r="N270" s="17">
        <v>41662</v>
      </c>
      <c r="O270" s="9">
        <v>79.069183349609375</v>
      </c>
      <c r="P270" s="9">
        <v>149.73402404785156</v>
      </c>
    </row>
    <row r="271" spans="1:16" x14ac:dyDescent="0.35">
      <c r="A271" s="17">
        <v>42850</v>
      </c>
      <c r="B271" s="9">
        <v>86.636085510253906</v>
      </c>
      <c r="N271" s="17">
        <v>41663</v>
      </c>
      <c r="O271" s="9">
        <v>79.238677978515625</v>
      </c>
      <c r="P271" s="9">
        <v>146.53938293457031</v>
      </c>
    </row>
    <row r="272" spans="1:16" x14ac:dyDescent="0.35">
      <c r="A272" s="17">
        <v>42851</v>
      </c>
      <c r="B272" s="9">
        <v>86.74755859375</v>
      </c>
      <c r="N272" s="17">
        <v>41666</v>
      </c>
      <c r="O272" s="9">
        <v>79.069183349609375</v>
      </c>
      <c r="P272" s="9">
        <v>145.81851196289063</v>
      </c>
    </row>
    <row r="273" spans="1:16" x14ac:dyDescent="0.35">
      <c r="A273" s="17">
        <v>42852</v>
      </c>
      <c r="B273" s="9">
        <v>86.827156066894531</v>
      </c>
      <c r="N273" s="17">
        <v>41667</v>
      </c>
      <c r="O273" s="9">
        <v>79.201812744140625</v>
      </c>
      <c r="P273" s="9">
        <v>146.68675231933594</v>
      </c>
    </row>
    <row r="274" spans="1:16" x14ac:dyDescent="0.35">
      <c r="A274" s="17">
        <v>42853</v>
      </c>
      <c r="B274" s="9">
        <v>86.978462219238281</v>
      </c>
      <c r="N274" s="17">
        <v>41668</v>
      </c>
      <c r="O274" s="9">
        <v>79.437530517578125</v>
      </c>
      <c r="P274" s="9">
        <v>145.27783203125</v>
      </c>
    </row>
    <row r="275" spans="1:16" x14ac:dyDescent="0.35">
      <c r="A275" s="17">
        <v>42856</v>
      </c>
      <c r="B275" s="9">
        <v>86.754226684570313</v>
      </c>
      <c r="N275" s="17">
        <v>41669</v>
      </c>
      <c r="O275" s="9">
        <v>79.452316284179688</v>
      </c>
      <c r="P275" s="9">
        <v>146.81784057617188</v>
      </c>
    </row>
    <row r="276" spans="1:16" x14ac:dyDescent="0.35">
      <c r="A276" s="17">
        <v>42857</v>
      </c>
      <c r="B276" s="9">
        <v>86.873870849609375</v>
      </c>
      <c r="N276" s="17">
        <v>41670</v>
      </c>
      <c r="O276" s="9">
        <v>79.599594116210938</v>
      </c>
      <c r="P276" s="9">
        <v>145.95777893066406</v>
      </c>
    </row>
    <row r="277" spans="1:16" x14ac:dyDescent="0.35">
      <c r="A277" s="17">
        <v>42858</v>
      </c>
      <c r="B277" s="9">
        <v>86.786117553710938</v>
      </c>
      <c r="N277" s="17">
        <v>41673</v>
      </c>
      <c r="O277" s="9">
        <v>79.869682312011719</v>
      </c>
      <c r="P277" s="9">
        <v>142.67291259765625</v>
      </c>
    </row>
    <row r="278" spans="1:16" x14ac:dyDescent="0.35">
      <c r="A278" s="17">
        <v>42859</v>
      </c>
      <c r="B278" s="9">
        <v>86.714347839355469</v>
      </c>
      <c r="N278" s="17">
        <v>41674</v>
      </c>
      <c r="O278" s="9">
        <v>79.677757263183594</v>
      </c>
      <c r="P278" s="9">
        <v>143.67228698730469</v>
      </c>
    </row>
    <row r="279" spans="1:16" x14ac:dyDescent="0.35">
      <c r="A279" s="17">
        <v>42860</v>
      </c>
      <c r="B279" s="9">
        <v>86.730262756347656</v>
      </c>
      <c r="N279" s="17">
        <v>41675</v>
      </c>
      <c r="O279" s="9">
        <v>79.478538513183594</v>
      </c>
      <c r="P279" s="9">
        <v>143.49211120605469</v>
      </c>
    </row>
    <row r="280" spans="1:16" x14ac:dyDescent="0.35">
      <c r="A280" s="17">
        <v>42863</v>
      </c>
      <c r="B280" s="9">
        <v>86.562782287597656</v>
      </c>
      <c r="N280" s="17">
        <v>41676</v>
      </c>
      <c r="O280" s="9">
        <v>79.441688537597656</v>
      </c>
      <c r="P280" s="9">
        <v>145.38433837890625</v>
      </c>
    </row>
    <row r="281" spans="1:16" x14ac:dyDescent="0.35">
      <c r="A281" s="17">
        <v>42864</v>
      </c>
      <c r="B281" s="9">
        <v>86.570762634277344</v>
      </c>
      <c r="N281" s="17">
        <v>41677</v>
      </c>
      <c r="O281" s="9">
        <v>79.567115783691406</v>
      </c>
      <c r="P281" s="9">
        <v>147.18647766113281</v>
      </c>
    </row>
    <row r="282" spans="1:16" x14ac:dyDescent="0.35">
      <c r="A282" s="17">
        <v>42865</v>
      </c>
      <c r="B282" s="9">
        <v>86.594657897949219</v>
      </c>
      <c r="N282" s="17">
        <v>41680</v>
      </c>
      <c r="O282" s="9">
        <v>79.648300170898438</v>
      </c>
      <c r="P282" s="9">
        <v>147.45683288574219</v>
      </c>
    </row>
    <row r="283" spans="1:16" x14ac:dyDescent="0.35">
      <c r="A283" s="17">
        <v>42866</v>
      </c>
      <c r="B283" s="9">
        <v>86.586631774902344</v>
      </c>
      <c r="N283" s="17">
        <v>41681</v>
      </c>
      <c r="O283" s="9">
        <v>79.493263244628906</v>
      </c>
      <c r="P283" s="9">
        <v>149.07052612304688</v>
      </c>
    </row>
    <row r="284" spans="1:16" x14ac:dyDescent="0.35">
      <c r="A284" s="17">
        <v>42867</v>
      </c>
      <c r="B284" s="9">
        <v>86.905807495117188</v>
      </c>
      <c r="N284" s="17">
        <v>41682</v>
      </c>
      <c r="O284" s="9">
        <v>79.360458374023438</v>
      </c>
      <c r="P284" s="9">
        <v>149.14427185058594</v>
      </c>
    </row>
    <row r="285" spans="1:16" x14ac:dyDescent="0.35">
      <c r="A285" s="17">
        <v>42870</v>
      </c>
      <c r="B285" s="9">
        <v>86.873870849609375</v>
      </c>
      <c r="N285" s="17">
        <v>41683</v>
      </c>
      <c r="O285" s="9">
        <v>79.530181884765625</v>
      </c>
      <c r="P285" s="9">
        <v>149.91433715820313</v>
      </c>
    </row>
    <row r="286" spans="1:16" x14ac:dyDescent="0.35">
      <c r="A286" s="17">
        <v>42871</v>
      </c>
      <c r="B286" s="9">
        <v>86.985664367675781</v>
      </c>
      <c r="N286" s="17">
        <v>41684</v>
      </c>
      <c r="O286" s="9">
        <v>79.530181884765625</v>
      </c>
      <c r="P286" s="9">
        <v>150.74159240722656</v>
      </c>
    </row>
    <row r="287" spans="1:16" x14ac:dyDescent="0.35">
      <c r="A287" s="17">
        <v>42872</v>
      </c>
      <c r="B287" s="9">
        <v>87.432449340820313</v>
      </c>
      <c r="N287" s="17">
        <v>41688</v>
      </c>
      <c r="O287" s="9">
        <v>79.581871032714844</v>
      </c>
      <c r="P287" s="9">
        <v>150.92182922363281</v>
      </c>
    </row>
    <row r="288" spans="1:16" x14ac:dyDescent="0.35">
      <c r="A288" s="17">
        <v>42873</v>
      </c>
      <c r="B288" s="9">
        <v>87.384536743164063</v>
      </c>
      <c r="N288" s="17">
        <v>41689</v>
      </c>
      <c r="O288" s="9">
        <v>79.5228271484375</v>
      </c>
      <c r="P288" s="9">
        <v>149.92250061035156</v>
      </c>
    </row>
    <row r="289" spans="1:16" x14ac:dyDescent="0.35">
      <c r="A289" s="17">
        <v>42874</v>
      </c>
      <c r="B289" s="9">
        <v>87.384536743164063</v>
      </c>
      <c r="N289" s="17">
        <v>41690</v>
      </c>
      <c r="O289" s="9">
        <v>79.478538513183594</v>
      </c>
      <c r="P289" s="9">
        <v>150.80714416503906</v>
      </c>
    </row>
    <row r="290" spans="1:16" x14ac:dyDescent="0.35">
      <c r="A290" s="17">
        <v>42877</v>
      </c>
      <c r="B290" s="9">
        <v>87.328727722167969</v>
      </c>
      <c r="N290" s="17">
        <v>41691</v>
      </c>
      <c r="O290" s="9">
        <v>79.552337646484375</v>
      </c>
      <c r="P290" s="9">
        <v>150.63508605957031</v>
      </c>
    </row>
    <row r="291" spans="1:16" x14ac:dyDescent="0.35">
      <c r="A291" s="17">
        <v>42878</v>
      </c>
      <c r="B291" s="9">
        <v>87.161163330078125</v>
      </c>
      <c r="N291" s="17">
        <v>41694</v>
      </c>
      <c r="O291" s="9">
        <v>79.478538513183594</v>
      </c>
      <c r="P291" s="9">
        <v>151.47065734863281</v>
      </c>
    </row>
    <row r="292" spans="1:16" x14ac:dyDescent="0.35">
      <c r="A292" s="17">
        <v>42879</v>
      </c>
      <c r="B292" s="9">
        <v>87.312744140625</v>
      </c>
      <c r="N292" s="17">
        <v>41695</v>
      </c>
      <c r="O292" s="9">
        <v>79.6925048828125</v>
      </c>
      <c r="P292" s="9">
        <v>151.41331481933594</v>
      </c>
    </row>
    <row r="293" spans="1:16" x14ac:dyDescent="0.35">
      <c r="A293" s="17">
        <v>42880</v>
      </c>
      <c r="B293" s="9">
        <v>87.352645874023438</v>
      </c>
      <c r="N293" s="17">
        <v>41696</v>
      </c>
      <c r="O293" s="9">
        <v>79.862258911132813</v>
      </c>
      <c r="P293" s="9">
        <v>151.42155456542969</v>
      </c>
    </row>
    <row r="294" spans="1:16" x14ac:dyDescent="0.35">
      <c r="A294" s="17">
        <v>42881</v>
      </c>
      <c r="B294" s="9">
        <v>87.320724487304688</v>
      </c>
      <c r="N294" s="17">
        <v>41697</v>
      </c>
      <c r="O294" s="9">
        <v>79.943443298339844</v>
      </c>
      <c r="P294" s="9">
        <v>152.21607971191406</v>
      </c>
    </row>
    <row r="295" spans="1:16" x14ac:dyDescent="0.35">
      <c r="A295" s="17">
        <v>42885</v>
      </c>
      <c r="B295" s="9">
        <v>87.488273620605469</v>
      </c>
      <c r="N295" s="17">
        <v>41698</v>
      </c>
      <c r="O295" s="9">
        <v>79.899139404296875</v>
      </c>
      <c r="P295" s="9">
        <v>152.60111999511719</v>
      </c>
    </row>
    <row r="296" spans="1:16" x14ac:dyDescent="0.35">
      <c r="A296" s="17">
        <v>42886</v>
      </c>
      <c r="B296" s="9">
        <v>87.576034545898438</v>
      </c>
      <c r="N296" s="17">
        <v>41701</v>
      </c>
      <c r="O296" s="9">
        <v>80.106193542480469</v>
      </c>
      <c r="P296" s="9">
        <v>151.52803039550781</v>
      </c>
    </row>
    <row r="297" spans="1:16" x14ac:dyDescent="0.35">
      <c r="A297" s="17">
        <v>42887</v>
      </c>
      <c r="B297" s="9">
        <v>87.536064147949219</v>
      </c>
      <c r="N297" s="17">
        <v>41702</v>
      </c>
      <c r="O297" s="9">
        <v>79.810455322265625</v>
      </c>
      <c r="P297" s="9">
        <v>153.6578369140625</v>
      </c>
    </row>
    <row r="298" spans="1:16" x14ac:dyDescent="0.35">
      <c r="A298" s="17">
        <v>42888</v>
      </c>
      <c r="B298" s="9">
        <v>87.823928833007813</v>
      </c>
      <c r="N298" s="17">
        <v>41703</v>
      </c>
      <c r="O298" s="9">
        <v>79.854827880859375</v>
      </c>
      <c r="P298" s="9">
        <v>153.79708862304688</v>
      </c>
    </row>
    <row r="299" spans="1:16" x14ac:dyDescent="0.35">
      <c r="A299" s="17">
        <v>42891</v>
      </c>
      <c r="B299" s="9">
        <v>87.688011169433594</v>
      </c>
      <c r="N299" s="17">
        <v>41704</v>
      </c>
      <c r="O299" s="9">
        <v>79.677337646484375</v>
      </c>
      <c r="P299" s="9">
        <v>154.14930725097656</v>
      </c>
    </row>
    <row r="300" spans="1:16" x14ac:dyDescent="0.35">
      <c r="A300" s="17">
        <v>42892</v>
      </c>
      <c r="B300" s="9">
        <v>87.8638916015625</v>
      </c>
      <c r="N300" s="17">
        <v>41705</v>
      </c>
      <c r="O300" s="9">
        <v>79.455551147460938</v>
      </c>
      <c r="P300" s="9">
        <v>154.21481323242188</v>
      </c>
    </row>
    <row r="301" spans="1:16" x14ac:dyDescent="0.35">
      <c r="A301" s="17">
        <v>42893</v>
      </c>
      <c r="B301" s="9">
        <v>87.759956359863281</v>
      </c>
      <c r="N301" s="17">
        <v>41708</v>
      </c>
      <c r="O301" s="9">
        <v>79.455551147460938</v>
      </c>
      <c r="P301" s="9">
        <v>154.1329345703125</v>
      </c>
    </row>
    <row r="302" spans="1:16" x14ac:dyDescent="0.35">
      <c r="A302" s="17">
        <v>42894</v>
      </c>
      <c r="B302" s="9">
        <v>87.671974182128906</v>
      </c>
      <c r="N302" s="17">
        <v>41709</v>
      </c>
      <c r="O302" s="9">
        <v>79.448188781738281</v>
      </c>
      <c r="P302" s="9">
        <v>153.37104797363281</v>
      </c>
    </row>
    <row r="303" spans="1:16" x14ac:dyDescent="0.35">
      <c r="A303" s="17">
        <v>42895</v>
      </c>
      <c r="B303" s="9">
        <v>87.600051879882813</v>
      </c>
      <c r="N303" s="17">
        <v>41710</v>
      </c>
      <c r="O303" s="9">
        <v>79.625617980957031</v>
      </c>
      <c r="P303" s="9">
        <v>153.41209411621094</v>
      </c>
    </row>
    <row r="304" spans="1:16" x14ac:dyDescent="0.35">
      <c r="A304" s="17">
        <v>42898</v>
      </c>
      <c r="B304" s="9">
        <v>87.600051879882813</v>
      </c>
      <c r="N304" s="17">
        <v>41711</v>
      </c>
      <c r="O304" s="9">
        <v>79.8326416015625</v>
      </c>
      <c r="P304" s="9">
        <v>151.69184875488281</v>
      </c>
    </row>
    <row r="305" spans="1:16" x14ac:dyDescent="0.35">
      <c r="A305" s="17">
        <v>42899</v>
      </c>
      <c r="B305" s="9">
        <v>87.624008178710938</v>
      </c>
      <c r="N305" s="17">
        <v>41712</v>
      </c>
      <c r="O305" s="9">
        <v>79.795631408691406</v>
      </c>
      <c r="P305" s="9">
        <v>151.26589965820313</v>
      </c>
    </row>
    <row r="306" spans="1:16" x14ac:dyDescent="0.35">
      <c r="A306" s="17">
        <v>42900</v>
      </c>
      <c r="B306" s="9">
        <v>87.90386962890625</v>
      </c>
      <c r="N306" s="17">
        <v>41715</v>
      </c>
      <c r="O306" s="9">
        <v>79.7513427734375</v>
      </c>
      <c r="P306" s="9">
        <v>152.63385009765625</v>
      </c>
    </row>
    <row r="307" spans="1:16" x14ac:dyDescent="0.35">
      <c r="A307" s="17">
        <v>42901</v>
      </c>
      <c r="B307" s="9">
        <v>87.847869873046875</v>
      </c>
      <c r="N307" s="17">
        <v>41716</v>
      </c>
      <c r="O307" s="9">
        <v>79.847366333007813</v>
      </c>
      <c r="P307" s="9">
        <v>153.723388671875</v>
      </c>
    </row>
    <row r="308" spans="1:16" x14ac:dyDescent="0.35">
      <c r="A308" s="17">
        <v>42902</v>
      </c>
      <c r="B308" s="9">
        <v>87.90386962890625</v>
      </c>
      <c r="N308" s="17">
        <v>41717</v>
      </c>
      <c r="O308" s="9">
        <v>79.492530822753906</v>
      </c>
      <c r="P308" s="9">
        <v>152.90419006347656</v>
      </c>
    </row>
    <row r="309" spans="1:16" x14ac:dyDescent="0.35">
      <c r="A309" s="17">
        <v>42905</v>
      </c>
      <c r="B309" s="9">
        <v>87.783966064453125</v>
      </c>
      <c r="N309" s="17">
        <v>41718</v>
      </c>
      <c r="O309" s="9">
        <v>79.433403015136719</v>
      </c>
      <c r="P309" s="9">
        <v>153.79708862304688</v>
      </c>
    </row>
    <row r="310" spans="1:16" x14ac:dyDescent="0.35">
      <c r="A310" s="17">
        <v>42906</v>
      </c>
      <c r="B310" s="9">
        <v>87.919868469238281</v>
      </c>
      <c r="N310" s="17">
        <v>41719</v>
      </c>
      <c r="O310" s="9">
        <v>79.544303894042969</v>
      </c>
      <c r="P310" s="9">
        <v>153.2005615234375</v>
      </c>
    </row>
    <row r="311" spans="1:16" x14ac:dyDescent="0.35">
      <c r="A311" s="17">
        <v>42907</v>
      </c>
      <c r="B311" s="9">
        <v>87.935867309570313</v>
      </c>
      <c r="N311" s="17">
        <v>41722</v>
      </c>
      <c r="O311" s="9">
        <v>79.662574768066406</v>
      </c>
      <c r="P311" s="9">
        <v>152.56700134277344</v>
      </c>
    </row>
    <row r="312" spans="1:16" x14ac:dyDescent="0.35">
      <c r="A312" s="17">
        <v>42908</v>
      </c>
      <c r="B312" s="9">
        <v>87.975814819335938</v>
      </c>
      <c r="N312" s="17">
        <v>41723</v>
      </c>
      <c r="O312" s="9">
        <v>79.581291198730469</v>
      </c>
      <c r="P312" s="9">
        <v>153.29116821289063</v>
      </c>
    </row>
    <row r="313" spans="1:16" x14ac:dyDescent="0.35">
      <c r="A313" s="17">
        <v>42909</v>
      </c>
      <c r="B313" s="9">
        <v>87.9918212890625</v>
      </c>
      <c r="N313" s="17">
        <v>41724</v>
      </c>
      <c r="O313" s="9">
        <v>79.8326416015625</v>
      </c>
      <c r="P313" s="9">
        <v>152.18856811523438</v>
      </c>
    </row>
    <row r="314" spans="1:16" x14ac:dyDescent="0.35">
      <c r="A314" s="17">
        <v>42912</v>
      </c>
      <c r="B314" s="9">
        <v>88.071762084960938</v>
      </c>
      <c r="N314" s="17">
        <v>41725</v>
      </c>
      <c r="O314" s="9">
        <v>79.891777038574219</v>
      </c>
      <c r="P314" s="9">
        <v>151.86766052246094</v>
      </c>
    </row>
    <row r="315" spans="1:16" x14ac:dyDescent="0.35">
      <c r="A315" s="17">
        <v>42913</v>
      </c>
      <c r="B315" s="9">
        <v>87.807891845703125</v>
      </c>
      <c r="N315" s="17">
        <v>41726</v>
      </c>
      <c r="O315" s="9">
        <v>79.773468017578125</v>
      </c>
      <c r="P315" s="9">
        <v>152.61640930175781</v>
      </c>
    </row>
    <row r="316" spans="1:16" x14ac:dyDescent="0.35">
      <c r="A316" s="17">
        <v>42914</v>
      </c>
      <c r="B316" s="9">
        <v>87.83990478515625</v>
      </c>
      <c r="N316" s="17">
        <v>41729</v>
      </c>
      <c r="O316" s="9">
        <v>79.780906677246094</v>
      </c>
      <c r="P316" s="9">
        <v>153.8670654296875</v>
      </c>
    </row>
    <row r="317" spans="1:16" x14ac:dyDescent="0.35">
      <c r="A317" s="17">
        <v>42915</v>
      </c>
      <c r="B317" s="9">
        <v>87.671974182128906</v>
      </c>
      <c r="N317" s="17">
        <v>41730</v>
      </c>
      <c r="O317" s="9">
        <v>79.658699035644531</v>
      </c>
      <c r="P317" s="9">
        <v>154.88720703125</v>
      </c>
    </row>
    <row r="318" spans="1:16" x14ac:dyDescent="0.35">
      <c r="A318" s="17">
        <v>42916</v>
      </c>
      <c r="B318" s="9">
        <v>87.560104370117188</v>
      </c>
      <c r="N318" s="17">
        <v>41731</v>
      </c>
      <c r="O318" s="9">
        <v>79.525390625</v>
      </c>
      <c r="P318" s="9">
        <v>155.4056396484375</v>
      </c>
    </row>
    <row r="319" spans="1:16" x14ac:dyDescent="0.35">
      <c r="A319" s="17">
        <v>42919</v>
      </c>
      <c r="B319" s="9">
        <v>87.403762817382813</v>
      </c>
      <c r="N319" s="17">
        <v>41732</v>
      </c>
      <c r="O319" s="9">
        <v>79.584625244140625</v>
      </c>
      <c r="P319" s="9">
        <v>155.19989013671875</v>
      </c>
    </row>
    <row r="320" spans="1:16" x14ac:dyDescent="0.35">
      <c r="A320" s="17">
        <v>42921</v>
      </c>
      <c r="B320" s="9">
        <v>87.451866149902344</v>
      </c>
      <c r="N320" s="17">
        <v>41733</v>
      </c>
      <c r="O320" s="9">
        <v>79.836448669433594</v>
      </c>
      <c r="P320" s="9">
        <v>153.36512756347656</v>
      </c>
    </row>
    <row r="321" spans="1:16" x14ac:dyDescent="0.35">
      <c r="A321" s="17">
        <v>42922</v>
      </c>
      <c r="B321" s="9">
        <v>87.283660888671875</v>
      </c>
      <c r="N321" s="17">
        <v>41736</v>
      </c>
      <c r="O321" s="9">
        <v>79.954940795898438</v>
      </c>
      <c r="P321" s="9">
        <v>151.67021179199219</v>
      </c>
    </row>
    <row r="322" spans="1:16" x14ac:dyDescent="0.35">
      <c r="A322" s="17">
        <v>42923</v>
      </c>
      <c r="B322" s="9">
        <v>87.251602172851563</v>
      </c>
      <c r="N322" s="17">
        <v>41737</v>
      </c>
      <c r="O322" s="9">
        <v>80.051231384277344</v>
      </c>
      <c r="P322" s="9">
        <v>152.29554748535156</v>
      </c>
    </row>
    <row r="323" spans="1:16" x14ac:dyDescent="0.35">
      <c r="A323" s="17">
        <v>42926</v>
      </c>
      <c r="B323" s="9">
        <v>87.291633605957031</v>
      </c>
      <c r="N323" s="17">
        <v>41738</v>
      </c>
      <c r="O323" s="9">
        <v>80.058692932128906</v>
      </c>
      <c r="P323" s="9">
        <v>153.93287658691406</v>
      </c>
    </row>
    <row r="324" spans="1:16" x14ac:dyDescent="0.35">
      <c r="A324" s="17">
        <v>42927</v>
      </c>
      <c r="B324" s="9">
        <v>87.371788024902344</v>
      </c>
      <c r="N324" s="17">
        <v>41739</v>
      </c>
      <c r="O324" s="9">
        <v>80.243873596191406</v>
      </c>
      <c r="P324" s="9">
        <v>150.69935607910156</v>
      </c>
    </row>
    <row r="325" spans="1:16" x14ac:dyDescent="0.35">
      <c r="A325" s="17">
        <v>42928</v>
      </c>
      <c r="B325" s="9">
        <v>87.636161804199219</v>
      </c>
      <c r="N325" s="17">
        <v>41740</v>
      </c>
      <c r="O325" s="9">
        <v>80.317901611328125</v>
      </c>
      <c r="P325" s="9">
        <v>149.34175109863281</v>
      </c>
    </row>
    <row r="326" spans="1:16" x14ac:dyDescent="0.35">
      <c r="A326" s="17">
        <v>42929</v>
      </c>
      <c r="B326" s="9">
        <v>87.540023803710938</v>
      </c>
      <c r="N326" s="17">
        <v>41743</v>
      </c>
      <c r="O326" s="9">
        <v>80.347564697265625</v>
      </c>
      <c r="P326" s="9">
        <v>150.518310546875</v>
      </c>
    </row>
    <row r="327" spans="1:16" x14ac:dyDescent="0.35">
      <c r="A327" s="17">
        <v>42930</v>
      </c>
      <c r="B327" s="9">
        <v>87.628150939941406</v>
      </c>
      <c r="N327" s="17">
        <v>41744</v>
      </c>
      <c r="O327" s="9">
        <v>80.354949951171875</v>
      </c>
      <c r="P327" s="9">
        <v>151.55508422851563</v>
      </c>
    </row>
    <row r="328" spans="1:16" x14ac:dyDescent="0.35">
      <c r="A328" s="17">
        <v>42933</v>
      </c>
      <c r="B328" s="9">
        <v>87.668197631835938</v>
      </c>
      <c r="N328" s="17">
        <v>41745</v>
      </c>
      <c r="O328" s="9">
        <v>80.399375915527344</v>
      </c>
      <c r="P328" s="9">
        <v>153.14302062988281</v>
      </c>
    </row>
    <row r="329" spans="1:16" x14ac:dyDescent="0.35">
      <c r="A329" s="17">
        <v>42934</v>
      </c>
      <c r="B329" s="9">
        <v>87.868545532226563</v>
      </c>
      <c r="N329" s="17">
        <v>41746</v>
      </c>
      <c r="O329" s="9">
        <v>80.140129089355469</v>
      </c>
      <c r="P329" s="9">
        <v>153.35691833496094</v>
      </c>
    </row>
    <row r="330" spans="1:16" x14ac:dyDescent="0.35">
      <c r="A330" s="17">
        <v>42935</v>
      </c>
      <c r="B330" s="9">
        <v>87.892585754394531</v>
      </c>
      <c r="N330" s="17">
        <v>41750</v>
      </c>
      <c r="O330" s="9">
        <v>80.132728576660156</v>
      </c>
      <c r="P330" s="9">
        <v>153.89170837402344</v>
      </c>
    </row>
    <row r="331" spans="1:16" x14ac:dyDescent="0.35">
      <c r="A331" s="17">
        <v>42936</v>
      </c>
      <c r="B331" s="9">
        <v>87.916572570800781</v>
      </c>
      <c r="N331" s="17">
        <v>41751</v>
      </c>
      <c r="O331" s="9">
        <v>80.117935180664063</v>
      </c>
      <c r="P331" s="9">
        <v>154.59107971191406</v>
      </c>
    </row>
    <row r="332" spans="1:16" x14ac:dyDescent="0.35">
      <c r="A332" s="17">
        <v>42937</v>
      </c>
      <c r="B332" s="9">
        <v>88.068809509277344</v>
      </c>
      <c r="N332" s="17">
        <v>41752</v>
      </c>
      <c r="O332" s="9">
        <v>80.199394226074219</v>
      </c>
      <c r="P332" s="9">
        <v>154.22904968261719</v>
      </c>
    </row>
    <row r="333" spans="1:16" x14ac:dyDescent="0.35">
      <c r="A333" s="17">
        <v>42940</v>
      </c>
      <c r="B333" s="9">
        <v>87.988677978515625</v>
      </c>
      <c r="N333" s="17">
        <v>41753</v>
      </c>
      <c r="O333" s="9">
        <v>80.273475646972656</v>
      </c>
      <c r="P333" s="9">
        <v>154.54173278808594</v>
      </c>
    </row>
    <row r="334" spans="1:16" x14ac:dyDescent="0.35">
      <c r="A334" s="17">
        <v>42941</v>
      </c>
      <c r="B334" s="9">
        <v>87.676246643066406</v>
      </c>
      <c r="N334" s="17">
        <v>41754</v>
      </c>
      <c r="O334" s="9">
        <v>80.288299560546875</v>
      </c>
      <c r="P334" s="9">
        <v>153.27461242675781</v>
      </c>
    </row>
    <row r="335" spans="1:16" x14ac:dyDescent="0.35">
      <c r="A335" s="17">
        <v>42942</v>
      </c>
      <c r="B335" s="9">
        <v>87.844497680664063</v>
      </c>
      <c r="N335" s="17">
        <v>41757</v>
      </c>
      <c r="O335" s="9">
        <v>80.236404418945313</v>
      </c>
      <c r="P335" s="9">
        <v>153.76007080078125</v>
      </c>
    </row>
    <row r="336" spans="1:16" x14ac:dyDescent="0.35">
      <c r="A336" s="17">
        <v>42943</v>
      </c>
      <c r="B336" s="9">
        <v>87.71630859375</v>
      </c>
      <c r="N336" s="17">
        <v>41758</v>
      </c>
      <c r="O336" s="9">
        <v>80.273475646972656</v>
      </c>
      <c r="P336" s="9">
        <v>154.47586059570313</v>
      </c>
    </row>
    <row r="337" spans="1:16" x14ac:dyDescent="0.35">
      <c r="A337" s="17">
        <v>42944</v>
      </c>
      <c r="B337" s="9">
        <v>87.892585754394531</v>
      </c>
      <c r="N337" s="17">
        <v>41759</v>
      </c>
      <c r="O337" s="9">
        <v>80.436408996582031</v>
      </c>
      <c r="P337" s="9">
        <v>154.9366455078125</v>
      </c>
    </row>
    <row r="338" spans="1:16" x14ac:dyDescent="0.35">
      <c r="A338" s="17">
        <v>42947</v>
      </c>
      <c r="B338" s="9">
        <v>87.852493286132813</v>
      </c>
      <c r="N338" s="17">
        <v>41760</v>
      </c>
      <c r="O338" s="9">
        <v>80.553741455078125</v>
      </c>
      <c r="P338" s="9">
        <v>154.95310974121094</v>
      </c>
    </row>
    <row r="339" spans="1:16" x14ac:dyDescent="0.35">
      <c r="A339" s="17">
        <v>42948</v>
      </c>
      <c r="B339" s="9">
        <v>88.093360900878906</v>
      </c>
      <c r="N339" s="17">
        <v>41761</v>
      </c>
      <c r="O339" s="9">
        <v>80.650138854980469</v>
      </c>
      <c r="P339" s="9">
        <v>154.73097229003906</v>
      </c>
    </row>
    <row r="340" spans="1:16" x14ac:dyDescent="0.35">
      <c r="A340" s="17">
        <v>42949</v>
      </c>
      <c r="B340" s="9">
        <v>88.029106140136719</v>
      </c>
      <c r="N340" s="17">
        <v>41764</v>
      </c>
      <c r="O340" s="9">
        <v>80.620475769042969</v>
      </c>
      <c r="P340" s="9">
        <v>155.02713012695313</v>
      </c>
    </row>
    <row r="341" spans="1:16" x14ac:dyDescent="0.35">
      <c r="A341" s="17">
        <v>42950</v>
      </c>
      <c r="B341" s="9">
        <v>88.205795288085938</v>
      </c>
      <c r="N341" s="17">
        <v>41765</v>
      </c>
      <c r="O341" s="9">
        <v>80.679855346679688</v>
      </c>
      <c r="P341" s="9">
        <v>153.67774963378906</v>
      </c>
    </row>
    <row r="342" spans="1:16" x14ac:dyDescent="0.35">
      <c r="A342" s="17">
        <v>42951</v>
      </c>
      <c r="B342" s="9">
        <v>88.061256408691406</v>
      </c>
      <c r="N342" s="17">
        <v>41766</v>
      </c>
      <c r="O342" s="9">
        <v>80.679855346679688</v>
      </c>
      <c r="P342" s="9">
        <v>154.58279418945313</v>
      </c>
    </row>
    <row r="343" spans="1:16" x14ac:dyDescent="0.35">
      <c r="A343" s="17">
        <v>42954</v>
      </c>
      <c r="B343" s="9">
        <v>88.053245544433594</v>
      </c>
      <c r="N343" s="17">
        <v>41767</v>
      </c>
      <c r="O343" s="9">
        <v>80.731826782226563</v>
      </c>
      <c r="P343" s="9">
        <v>154.41831970214844</v>
      </c>
    </row>
    <row r="344" spans="1:16" x14ac:dyDescent="0.35">
      <c r="A344" s="17">
        <v>42955</v>
      </c>
      <c r="B344" s="9">
        <v>87.97296142578125</v>
      </c>
      <c r="N344" s="17">
        <v>41768</v>
      </c>
      <c r="O344" s="9">
        <v>80.657577514648438</v>
      </c>
      <c r="P344" s="9">
        <v>154.64866638183594</v>
      </c>
    </row>
    <row r="345" spans="1:16" x14ac:dyDescent="0.35">
      <c r="A345" s="17">
        <v>42956</v>
      </c>
      <c r="B345" s="9">
        <v>88.053245544433594</v>
      </c>
      <c r="N345" s="17">
        <v>41771</v>
      </c>
      <c r="O345" s="9">
        <v>80.590774536132813</v>
      </c>
      <c r="P345" s="9">
        <v>156.15437316894531</v>
      </c>
    </row>
    <row r="346" spans="1:16" x14ac:dyDescent="0.35">
      <c r="A346" s="17">
        <v>42957</v>
      </c>
      <c r="B346" s="9">
        <v>88.141555786132813</v>
      </c>
      <c r="N346" s="17">
        <v>41772</v>
      </c>
      <c r="O346" s="9">
        <v>80.724418640136719</v>
      </c>
      <c r="P346" s="9">
        <v>156.29420471191406</v>
      </c>
    </row>
    <row r="347" spans="1:16" x14ac:dyDescent="0.35">
      <c r="A347" s="17">
        <v>42958</v>
      </c>
      <c r="B347" s="9">
        <v>88.213790893554688</v>
      </c>
      <c r="N347" s="17">
        <v>41773</v>
      </c>
      <c r="O347" s="9">
        <v>80.954414367675781</v>
      </c>
      <c r="P347" s="9">
        <v>155.55369567871094</v>
      </c>
    </row>
    <row r="348" spans="1:16" x14ac:dyDescent="0.35">
      <c r="A348" s="17">
        <v>42961</v>
      </c>
      <c r="B348" s="9">
        <v>88.173660278320313</v>
      </c>
      <c r="N348" s="17">
        <v>41774</v>
      </c>
      <c r="O348" s="9">
        <v>81.125106811523438</v>
      </c>
      <c r="P348" s="9">
        <v>154.18789672851563</v>
      </c>
    </row>
    <row r="349" spans="1:16" x14ac:dyDescent="0.35">
      <c r="A349" s="17">
        <v>42962</v>
      </c>
      <c r="B349" s="9">
        <v>88.045188903808594</v>
      </c>
      <c r="N349" s="17">
        <v>41775</v>
      </c>
      <c r="O349" s="9">
        <v>81.036064147949219</v>
      </c>
      <c r="P349" s="9">
        <v>154.72267150878906</v>
      </c>
    </row>
    <row r="350" spans="1:16" x14ac:dyDescent="0.35">
      <c r="A350" s="17">
        <v>42963</v>
      </c>
      <c r="B350" s="9">
        <v>88.205795288085938</v>
      </c>
      <c r="N350" s="17">
        <v>41778</v>
      </c>
      <c r="O350" s="9">
        <v>81.006378173828125</v>
      </c>
      <c r="P350" s="9">
        <v>155.29045104980469</v>
      </c>
    </row>
    <row r="351" spans="1:16" x14ac:dyDescent="0.35">
      <c r="A351" s="17">
        <v>42964</v>
      </c>
      <c r="B351" s="9">
        <v>88.334243774414063</v>
      </c>
      <c r="N351" s="17">
        <v>41779</v>
      </c>
      <c r="O351" s="9">
        <v>81.043487548828125</v>
      </c>
      <c r="P351" s="9">
        <v>154.31134033203125</v>
      </c>
    </row>
    <row r="352" spans="1:16" x14ac:dyDescent="0.35">
      <c r="A352" s="17">
        <v>42965</v>
      </c>
      <c r="B352" s="9">
        <v>88.278053283691406</v>
      </c>
      <c r="N352" s="17">
        <v>41780</v>
      </c>
      <c r="O352" s="9">
        <v>81.013809204101563</v>
      </c>
      <c r="P352" s="9">
        <v>155.61131286621094</v>
      </c>
    </row>
    <row r="353" spans="1:16" x14ac:dyDescent="0.35">
      <c r="A353" s="17">
        <v>42968</v>
      </c>
      <c r="B353" s="9">
        <v>88.342277526855469</v>
      </c>
      <c r="N353" s="17">
        <v>41781</v>
      </c>
      <c r="O353" s="9">
        <v>80.976715087890625</v>
      </c>
      <c r="P353" s="9">
        <v>155.98980712890625</v>
      </c>
    </row>
    <row r="354" spans="1:16" x14ac:dyDescent="0.35">
      <c r="A354" s="17">
        <v>42969</v>
      </c>
      <c r="B354" s="9">
        <v>88.261970520019531</v>
      </c>
      <c r="N354" s="17">
        <v>41782</v>
      </c>
      <c r="O354" s="9">
        <v>81.058334350585938</v>
      </c>
      <c r="P354" s="9">
        <v>156.6151123046875</v>
      </c>
    </row>
    <row r="355" spans="1:16" x14ac:dyDescent="0.35">
      <c r="A355" s="17">
        <v>42970</v>
      </c>
      <c r="B355" s="9">
        <v>88.462669372558594</v>
      </c>
      <c r="N355" s="17">
        <v>41786</v>
      </c>
      <c r="O355" s="9">
        <v>81.132522583007813</v>
      </c>
      <c r="P355" s="9">
        <v>157.57774353027344</v>
      </c>
    </row>
    <row r="356" spans="1:16" x14ac:dyDescent="0.35">
      <c r="A356" s="17">
        <v>42971</v>
      </c>
      <c r="B356" s="9">
        <v>88.350296020507813</v>
      </c>
      <c r="N356" s="17">
        <v>41787</v>
      </c>
      <c r="O356" s="9">
        <v>81.355133056640625</v>
      </c>
      <c r="P356" s="9">
        <v>157.4625244140625</v>
      </c>
    </row>
    <row r="357" spans="1:16" x14ac:dyDescent="0.35">
      <c r="A357" s="17">
        <v>42972</v>
      </c>
      <c r="B357" s="9">
        <v>88.414520263671875</v>
      </c>
      <c r="N357" s="17">
        <v>41788</v>
      </c>
      <c r="O357" s="9">
        <v>81.310592651367188</v>
      </c>
      <c r="P357" s="9">
        <v>158.27711486816406</v>
      </c>
    </row>
    <row r="358" spans="1:16" x14ac:dyDescent="0.35">
      <c r="A358" s="17">
        <v>42975</v>
      </c>
      <c r="B358" s="9">
        <v>88.4466552734375</v>
      </c>
      <c r="N358" s="17">
        <v>41789</v>
      </c>
      <c r="O358" s="9">
        <v>81.384841918945313</v>
      </c>
      <c r="P358" s="9">
        <v>158.53213500976563</v>
      </c>
    </row>
    <row r="359" spans="1:16" x14ac:dyDescent="0.35">
      <c r="A359" s="17">
        <v>42976</v>
      </c>
      <c r="B359" s="9">
        <v>88.575096130371094</v>
      </c>
      <c r="N359" s="17">
        <v>41792</v>
      </c>
      <c r="O359" s="9">
        <v>81.137229919433594</v>
      </c>
      <c r="P359" s="9">
        <v>158.71316528320313</v>
      </c>
    </row>
    <row r="360" spans="1:16" x14ac:dyDescent="0.35">
      <c r="A360" s="17">
        <v>42977</v>
      </c>
      <c r="B360" s="9">
        <v>88.559059143066406</v>
      </c>
      <c r="N360" s="17">
        <v>41793</v>
      </c>
      <c r="O360" s="9">
        <v>80.921630859375</v>
      </c>
      <c r="P360" s="9">
        <v>158.63090515136719</v>
      </c>
    </row>
    <row r="361" spans="1:16" x14ac:dyDescent="0.35">
      <c r="A361" s="17">
        <v>42978</v>
      </c>
      <c r="B361" s="9">
        <v>88.679481506347656</v>
      </c>
      <c r="N361" s="17">
        <v>41794</v>
      </c>
      <c r="O361" s="9">
        <v>80.891891479492188</v>
      </c>
      <c r="P361" s="9">
        <v>158.95175170898438</v>
      </c>
    </row>
    <row r="362" spans="1:16" x14ac:dyDescent="0.35">
      <c r="A362" s="17">
        <v>42979</v>
      </c>
      <c r="B362" s="9">
        <v>88.478355407714844</v>
      </c>
      <c r="N362" s="17">
        <v>41795</v>
      </c>
      <c r="O362" s="9">
        <v>80.995994567871094</v>
      </c>
      <c r="P362" s="9">
        <v>159.98849487304688</v>
      </c>
    </row>
    <row r="363" spans="1:16" x14ac:dyDescent="0.35">
      <c r="A363" s="17">
        <v>42983</v>
      </c>
      <c r="B363" s="9">
        <v>88.840400695800781</v>
      </c>
      <c r="N363" s="17">
        <v>41796</v>
      </c>
      <c r="O363" s="9">
        <v>80.951393127441406</v>
      </c>
      <c r="P363" s="9">
        <v>160.75367736816406</v>
      </c>
    </row>
    <row r="364" spans="1:16" x14ac:dyDescent="0.35">
      <c r="A364" s="17">
        <v>42984</v>
      </c>
      <c r="B364" s="9">
        <v>88.743858337402344</v>
      </c>
      <c r="N364" s="17">
        <v>41799</v>
      </c>
      <c r="O364" s="9">
        <v>80.877021789550781</v>
      </c>
      <c r="P364" s="9">
        <v>160.91819763183594</v>
      </c>
    </row>
    <row r="365" spans="1:16" x14ac:dyDescent="0.35">
      <c r="A365" s="17">
        <v>42985</v>
      </c>
      <c r="B365" s="9">
        <v>88.961044311523438</v>
      </c>
      <c r="N365" s="17">
        <v>41800</v>
      </c>
      <c r="O365" s="9">
        <v>80.758033752441406</v>
      </c>
      <c r="P365" s="9">
        <v>160.93464660644531</v>
      </c>
    </row>
    <row r="366" spans="1:16" x14ac:dyDescent="0.35">
      <c r="A366" s="17">
        <v>42986</v>
      </c>
      <c r="B366" s="9">
        <v>88.856491088867188</v>
      </c>
      <c r="N366" s="17">
        <v>41801</v>
      </c>
      <c r="O366" s="9">
        <v>80.8175048828125</v>
      </c>
      <c r="P366" s="9">
        <v>160.37515258789063</v>
      </c>
    </row>
    <row r="367" spans="1:16" x14ac:dyDescent="0.35">
      <c r="A367" s="17">
        <v>42989</v>
      </c>
      <c r="B367" s="9">
        <v>88.615119934082031</v>
      </c>
      <c r="N367" s="17">
        <v>41802</v>
      </c>
      <c r="O367" s="9">
        <v>80.973655700683594</v>
      </c>
      <c r="P367" s="9">
        <v>159.23971557617188</v>
      </c>
    </row>
    <row r="368" spans="1:16" x14ac:dyDescent="0.35">
      <c r="A368" s="17">
        <v>42990</v>
      </c>
      <c r="B368" s="9">
        <v>88.486358642578125</v>
      </c>
      <c r="N368" s="17">
        <v>41803</v>
      </c>
      <c r="O368" s="9">
        <v>80.951393127441406</v>
      </c>
      <c r="P368" s="9">
        <v>159.72514343261719</v>
      </c>
    </row>
    <row r="369" spans="1:16" x14ac:dyDescent="0.35">
      <c r="A369" s="17">
        <v>42991</v>
      </c>
      <c r="B369" s="9">
        <v>88.397857666015625</v>
      </c>
      <c r="N369" s="17">
        <v>41806</v>
      </c>
      <c r="O369" s="9">
        <v>80.90679931640625</v>
      </c>
      <c r="P369" s="9">
        <v>159.85682678222656</v>
      </c>
    </row>
    <row r="370" spans="1:16" x14ac:dyDescent="0.35">
      <c r="A370" s="17">
        <v>42992</v>
      </c>
      <c r="B370" s="9">
        <v>88.446174621582031</v>
      </c>
      <c r="N370" s="17">
        <v>41807</v>
      </c>
      <c r="O370" s="9">
        <v>80.758033752441406</v>
      </c>
      <c r="P370" s="9">
        <v>160.3011474609375</v>
      </c>
    </row>
    <row r="371" spans="1:16" x14ac:dyDescent="0.35">
      <c r="A371" s="17">
        <v>42993</v>
      </c>
      <c r="B371" s="9">
        <v>88.430099487304688</v>
      </c>
      <c r="N371" s="17">
        <v>41808</v>
      </c>
      <c r="O371" s="9">
        <v>80.973655700683594</v>
      </c>
      <c r="P371" s="9">
        <v>161.47769165039063</v>
      </c>
    </row>
    <row r="372" spans="1:16" x14ac:dyDescent="0.35">
      <c r="A372" s="17">
        <v>42996</v>
      </c>
      <c r="B372" s="9">
        <v>88.389869689941406</v>
      </c>
      <c r="N372" s="17">
        <v>41809</v>
      </c>
      <c r="O372" s="9">
        <v>80.854759216308594</v>
      </c>
      <c r="P372" s="9">
        <v>161.65869140625</v>
      </c>
    </row>
    <row r="373" spans="1:16" x14ac:dyDescent="0.35">
      <c r="A373" s="17">
        <v>42997</v>
      </c>
      <c r="B373" s="9">
        <v>88.341560363769531</v>
      </c>
      <c r="N373" s="17">
        <v>41810</v>
      </c>
      <c r="O373" s="9">
        <v>80.995994567871094</v>
      </c>
      <c r="P373" s="9">
        <v>161.98686218261719</v>
      </c>
    </row>
    <row r="374" spans="1:16" x14ac:dyDescent="0.35">
      <c r="A374" s="17">
        <v>42998</v>
      </c>
      <c r="B374" s="9">
        <v>88.2691650390625</v>
      </c>
      <c r="N374" s="17">
        <v>41813</v>
      </c>
      <c r="O374" s="9">
        <v>80.921630859375</v>
      </c>
      <c r="P374" s="9">
        <v>161.93733215332031</v>
      </c>
    </row>
    <row r="375" spans="1:16" x14ac:dyDescent="0.35">
      <c r="A375" s="17">
        <v>42999</v>
      </c>
      <c r="B375" s="9">
        <v>88.253044128417969</v>
      </c>
      <c r="N375" s="17">
        <v>41814</v>
      </c>
      <c r="O375" s="9">
        <v>81.062911987304688</v>
      </c>
      <c r="P375" s="9">
        <v>160.96177673339844</v>
      </c>
    </row>
    <row r="376" spans="1:16" x14ac:dyDescent="0.35">
      <c r="A376" s="17">
        <v>43000</v>
      </c>
      <c r="B376" s="9">
        <v>88.317420959472656</v>
      </c>
      <c r="N376" s="17">
        <v>41815</v>
      </c>
      <c r="O376" s="9">
        <v>81.1744384765625</v>
      </c>
      <c r="P376" s="9">
        <v>161.68931579589844</v>
      </c>
    </row>
    <row r="377" spans="1:16" x14ac:dyDescent="0.35">
      <c r="A377" s="17">
        <v>43003</v>
      </c>
      <c r="B377" s="9">
        <v>88.526611328125</v>
      </c>
      <c r="N377" s="17">
        <v>41816</v>
      </c>
      <c r="O377" s="9">
        <v>81.330551147460938</v>
      </c>
      <c r="P377" s="9">
        <v>161.57357788085938</v>
      </c>
    </row>
    <row r="378" spans="1:16" x14ac:dyDescent="0.35">
      <c r="A378" s="17">
        <v>43004</v>
      </c>
      <c r="B378" s="9">
        <v>88.494461059570313</v>
      </c>
      <c r="N378" s="17">
        <v>41817</v>
      </c>
      <c r="O378" s="9">
        <v>81.330551147460938</v>
      </c>
      <c r="P378" s="9">
        <v>161.88768005371094</v>
      </c>
    </row>
    <row r="379" spans="1:16" x14ac:dyDescent="0.35">
      <c r="A379" s="17">
        <v>43005</v>
      </c>
      <c r="B379" s="9">
        <v>88.23699951171875</v>
      </c>
      <c r="N379" s="17">
        <v>41820</v>
      </c>
      <c r="O379" s="9">
        <v>81.337997436523438</v>
      </c>
      <c r="P379" s="9">
        <v>161.80502319335938</v>
      </c>
    </row>
    <row r="380" spans="1:16" x14ac:dyDescent="0.35">
      <c r="A380" s="17">
        <v>43006</v>
      </c>
      <c r="B380" s="9">
        <v>88.245033264160156</v>
      </c>
      <c r="N380" s="17">
        <v>41821</v>
      </c>
      <c r="O380" s="9">
        <v>81.238166809082031</v>
      </c>
      <c r="P380" s="9">
        <v>162.88800048828125</v>
      </c>
    </row>
    <row r="381" spans="1:16" x14ac:dyDescent="0.35">
      <c r="A381" s="17">
        <v>43007</v>
      </c>
      <c r="B381" s="9">
        <v>88.172599792480469</v>
      </c>
      <c r="N381" s="17">
        <v>41822</v>
      </c>
      <c r="O381" s="9">
        <v>80.955101013183594</v>
      </c>
      <c r="P381" s="9">
        <v>163.05340576171875</v>
      </c>
    </row>
    <row r="382" spans="1:16" x14ac:dyDescent="0.35">
      <c r="A382" s="17">
        <v>43010</v>
      </c>
      <c r="B382" s="9">
        <v>88.22662353515625</v>
      </c>
      <c r="N382" s="17">
        <v>41823</v>
      </c>
      <c r="O382" s="9">
        <v>80.903007507324219</v>
      </c>
      <c r="P382" s="9">
        <v>163.855224609375</v>
      </c>
    </row>
    <row r="383" spans="1:16" x14ac:dyDescent="0.35">
      <c r="A383" s="17">
        <v>43011</v>
      </c>
      <c r="B383" s="9">
        <v>88.299163818359375</v>
      </c>
      <c r="N383" s="17">
        <v>41827</v>
      </c>
      <c r="O383" s="9">
        <v>80.925346374511719</v>
      </c>
      <c r="P383" s="9">
        <v>163.28486633300781</v>
      </c>
    </row>
    <row r="384" spans="1:16" x14ac:dyDescent="0.35">
      <c r="A384" s="17">
        <v>43012</v>
      </c>
      <c r="B384" s="9">
        <v>88.274993896484375</v>
      </c>
      <c r="N384" s="17">
        <v>41828</v>
      </c>
      <c r="O384" s="9">
        <v>81.089225769042969</v>
      </c>
      <c r="P384" s="9">
        <v>162.2349853515625</v>
      </c>
    </row>
    <row r="385" spans="1:16" x14ac:dyDescent="0.35">
      <c r="A385" s="17">
        <v>43013</v>
      </c>
      <c r="B385" s="9">
        <v>88.234710693359375</v>
      </c>
      <c r="N385" s="17">
        <v>41829</v>
      </c>
      <c r="O385" s="9">
        <v>81.156257629394531</v>
      </c>
      <c r="P385" s="9">
        <v>162.96240234375</v>
      </c>
    </row>
    <row r="386" spans="1:16" x14ac:dyDescent="0.35">
      <c r="A386" s="17">
        <v>43014</v>
      </c>
      <c r="B386" s="9">
        <v>88.105705261230469</v>
      </c>
      <c r="N386" s="17">
        <v>41830</v>
      </c>
      <c r="O386" s="9">
        <v>81.193458557128906</v>
      </c>
      <c r="P386" s="9">
        <v>162.31756591796875</v>
      </c>
    </row>
    <row r="387" spans="1:16" x14ac:dyDescent="0.35">
      <c r="A387" s="17">
        <v>43017</v>
      </c>
      <c r="B387" s="9">
        <v>88.22662353515625</v>
      </c>
      <c r="N387" s="17">
        <v>41831</v>
      </c>
      <c r="O387" s="9">
        <v>81.30523681640625</v>
      </c>
      <c r="P387" s="9">
        <v>162.54080200195313</v>
      </c>
    </row>
    <row r="388" spans="1:16" x14ac:dyDescent="0.35">
      <c r="A388" s="17">
        <v>43018</v>
      </c>
      <c r="B388" s="9">
        <v>88.234710693359375</v>
      </c>
      <c r="N388" s="17">
        <v>41834</v>
      </c>
      <c r="O388" s="9">
        <v>81.238166809082031</v>
      </c>
      <c r="P388" s="9">
        <v>163.3592529296875</v>
      </c>
    </row>
    <row r="389" spans="1:16" x14ac:dyDescent="0.35">
      <c r="A389" s="17">
        <v>43019</v>
      </c>
      <c r="B389" s="9">
        <v>88.250801086425781</v>
      </c>
      <c r="N389" s="17">
        <v>41835</v>
      </c>
      <c r="O389" s="9">
        <v>81.133926391601563</v>
      </c>
      <c r="P389" s="9">
        <v>163.05340576171875</v>
      </c>
    </row>
    <row r="390" spans="1:16" x14ac:dyDescent="0.35">
      <c r="A390" s="17">
        <v>43020</v>
      </c>
      <c r="B390" s="9">
        <v>88.355613708496094</v>
      </c>
      <c r="N390" s="17">
        <v>41836</v>
      </c>
      <c r="O390" s="9">
        <v>81.200942993164063</v>
      </c>
      <c r="P390" s="9">
        <v>163.65690612792969</v>
      </c>
    </row>
    <row r="391" spans="1:16" x14ac:dyDescent="0.35">
      <c r="A391" s="17">
        <v>43021</v>
      </c>
      <c r="B391" s="9">
        <v>88.573333740234375</v>
      </c>
      <c r="N391" s="17">
        <v>41837</v>
      </c>
      <c r="O391" s="9">
        <v>81.439292907714844</v>
      </c>
      <c r="P391" s="9">
        <v>161.79676818847656</v>
      </c>
    </row>
    <row r="392" spans="1:16" x14ac:dyDescent="0.35">
      <c r="A392" s="17">
        <v>43024</v>
      </c>
      <c r="B392" s="9">
        <v>88.484634399414063</v>
      </c>
      <c r="N392" s="17">
        <v>41838</v>
      </c>
      <c r="O392" s="9">
        <v>81.349922180175781</v>
      </c>
      <c r="P392" s="9">
        <v>163.45018005371094</v>
      </c>
    </row>
    <row r="393" spans="1:16" x14ac:dyDescent="0.35">
      <c r="A393" s="17">
        <v>43025</v>
      </c>
      <c r="B393" s="9">
        <v>88.452377319335938</v>
      </c>
      <c r="N393" s="17">
        <v>41841</v>
      </c>
      <c r="O393" s="9">
        <v>81.379714965820313</v>
      </c>
      <c r="P393" s="9">
        <v>163.144287109375</v>
      </c>
    </row>
    <row r="394" spans="1:16" x14ac:dyDescent="0.35">
      <c r="A394" s="17">
        <v>43026</v>
      </c>
      <c r="B394" s="9">
        <v>88.315322875976563</v>
      </c>
      <c r="N394" s="17">
        <v>41842</v>
      </c>
      <c r="O394" s="9">
        <v>81.513748168945313</v>
      </c>
      <c r="P394" s="9">
        <v>163.855224609375</v>
      </c>
    </row>
    <row r="395" spans="1:16" x14ac:dyDescent="0.35">
      <c r="A395" s="17">
        <v>43027</v>
      </c>
      <c r="B395" s="9">
        <v>88.379783630371094</v>
      </c>
      <c r="N395" s="17">
        <v>41843</v>
      </c>
      <c r="O395" s="9">
        <v>81.528701782226563</v>
      </c>
      <c r="P395" s="9">
        <v>164.21900939941406</v>
      </c>
    </row>
    <row r="396" spans="1:16" x14ac:dyDescent="0.35">
      <c r="A396" s="17">
        <v>43028</v>
      </c>
      <c r="B396" s="9">
        <v>88.121849060058594</v>
      </c>
      <c r="N396" s="17">
        <v>41844</v>
      </c>
      <c r="O396" s="9">
        <v>81.275421142578125</v>
      </c>
      <c r="P396" s="9">
        <v>164.22731018066406</v>
      </c>
    </row>
    <row r="397" spans="1:16" x14ac:dyDescent="0.35">
      <c r="A397" s="17">
        <v>43031</v>
      </c>
      <c r="B397" s="9">
        <v>88.218536376953125</v>
      </c>
      <c r="N397" s="17">
        <v>41845</v>
      </c>
      <c r="O397" s="9">
        <v>81.431838989257813</v>
      </c>
      <c r="P397" s="9">
        <v>163.45845031738281</v>
      </c>
    </row>
    <row r="398" spans="1:16" x14ac:dyDescent="0.35">
      <c r="A398" s="17">
        <v>43032</v>
      </c>
      <c r="B398" s="9">
        <v>88.033134460449219</v>
      </c>
      <c r="N398" s="17">
        <v>41848</v>
      </c>
      <c r="O398" s="9">
        <v>81.446746826171875</v>
      </c>
      <c r="P398" s="9">
        <v>163.52461242675781</v>
      </c>
    </row>
    <row r="399" spans="1:16" x14ac:dyDescent="0.35">
      <c r="A399" s="17">
        <v>43033</v>
      </c>
      <c r="B399" s="9">
        <v>87.976730346679688</v>
      </c>
      <c r="N399" s="17">
        <v>41849</v>
      </c>
      <c r="O399" s="9">
        <v>81.528701782226563</v>
      </c>
      <c r="P399" s="9">
        <v>162.8218994140625</v>
      </c>
    </row>
    <row r="400" spans="1:16" x14ac:dyDescent="0.35">
      <c r="A400" s="17">
        <v>43034</v>
      </c>
      <c r="B400" s="9">
        <v>87.879959106445313</v>
      </c>
      <c r="N400" s="17">
        <v>41850</v>
      </c>
      <c r="O400" s="9">
        <v>81.238166809082031</v>
      </c>
      <c r="P400" s="9">
        <v>162.8466796875</v>
      </c>
    </row>
    <row r="401" spans="1:16" x14ac:dyDescent="0.35">
      <c r="A401" s="17">
        <v>43035</v>
      </c>
      <c r="B401" s="9">
        <v>88.073402404785156</v>
      </c>
      <c r="N401" s="17">
        <v>41851</v>
      </c>
      <c r="O401" s="9">
        <v>81.133926391601563</v>
      </c>
      <c r="P401" s="9">
        <v>159.63075256347656</v>
      </c>
    </row>
    <row r="402" spans="1:16" x14ac:dyDescent="0.35">
      <c r="A402" s="17">
        <v>43038</v>
      </c>
      <c r="B402" s="9">
        <v>88.315322875976563</v>
      </c>
      <c r="N402" s="17">
        <v>41852</v>
      </c>
      <c r="O402" s="9">
        <v>81.439865112304688</v>
      </c>
      <c r="P402" s="9">
        <v>159.14297485351563</v>
      </c>
    </row>
    <row r="403" spans="1:16" x14ac:dyDescent="0.35">
      <c r="A403" s="17">
        <v>43039</v>
      </c>
      <c r="B403" s="9">
        <v>88.258865356445313</v>
      </c>
      <c r="N403" s="17">
        <v>41855</v>
      </c>
      <c r="O403" s="9">
        <v>81.424896240234375</v>
      </c>
      <c r="P403" s="9">
        <v>160.29220581054688</v>
      </c>
    </row>
    <row r="404" spans="1:16" x14ac:dyDescent="0.35">
      <c r="A404" s="17">
        <v>43040</v>
      </c>
      <c r="B404" s="9">
        <v>88.297660827636719</v>
      </c>
      <c r="N404" s="17">
        <v>41856</v>
      </c>
      <c r="O404" s="9">
        <v>81.424896240234375</v>
      </c>
      <c r="P404" s="9">
        <v>158.73788452148438</v>
      </c>
    </row>
    <row r="405" spans="1:16" x14ac:dyDescent="0.35">
      <c r="A405" s="17">
        <v>43041</v>
      </c>
      <c r="B405" s="9">
        <v>88.346107482910156</v>
      </c>
      <c r="N405" s="17">
        <v>41857</v>
      </c>
      <c r="O405" s="9">
        <v>81.432403564453125</v>
      </c>
      <c r="P405" s="9">
        <v>158.78750610351563</v>
      </c>
    </row>
    <row r="406" spans="1:16" x14ac:dyDescent="0.35">
      <c r="A406" s="17">
        <v>43042</v>
      </c>
      <c r="B406" s="9">
        <v>88.426925659179688</v>
      </c>
      <c r="N406" s="17">
        <v>41858</v>
      </c>
      <c r="O406" s="9">
        <v>81.589088439941406</v>
      </c>
      <c r="P406" s="9">
        <v>157.92768859863281</v>
      </c>
    </row>
    <row r="407" spans="1:16" x14ac:dyDescent="0.35">
      <c r="A407" s="17">
        <v>43045</v>
      </c>
      <c r="B407" s="9">
        <v>88.507698059082031</v>
      </c>
      <c r="N407" s="17">
        <v>41859</v>
      </c>
      <c r="O407" s="9">
        <v>81.618942260742188</v>
      </c>
      <c r="P407" s="9">
        <v>159.75482177734375</v>
      </c>
    </row>
    <row r="408" spans="1:16" x14ac:dyDescent="0.35">
      <c r="A408" s="17">
        <v>43046</v>
      </c>
      <c r="B408" s="9">
        <v>88.531967163085938</v>
      </c>
      <c r="N408" s="17">
        <v>41862</v>
      </c>
      <c r="O408" s="9">
        <v>81.62640380859375</v>
      </c>
      <c r="P408" s="9">
        <v>160.21766662597656</v>
      </c>
    </row>
    <row r="409" spans="1:16" x14ac:dyDescent="0.35">
      <c r="A409" s="17">
        <v>43047</v>
      </c>
      <c r="B409" s="9">
        <v>88.47540283203125</v>
      </c>
      <c r="N409" s="17">
        <v>41863</v>
      </c>
      <c r="O409" s="9">
        <v>81.589088439941406</v>
      </c>
      <c r="P409" s="9">
        <v>159.9945068359375</v>
      </c>
    </row>
    <row r="410" spans="1:16" x14ac:dyDescent="0.35">
      <c r="A410" s="17">
        <v>43048</v>
      </c>
      <c r="B410" s="9">
        <v>88.410774230957031</v>
      </c>
      <c r="N410" s="17">
        <v>41864</v>
      </c>
      <c r="O410" s="9">
        <v>81.753257751464844</v>
      </c>
      <c r="P410" s="9">
        <v>161.07748413085938</v>
      </c>
    </row>
    <row r="411" spans="1:16" x14ac:dyDescent="0.35">
      <c r="A411" s="17">
        <v>43049</v>
      </c>
      <c r="B411" s="9">
        <v>88.055282592773438</v>
      </c>
      <c r="N411" s="17">
        <v>41865</v>
      </c>
      <c r="O411" s="9">
        <v>81.798011779785156</v>
      </c>
      <c r="P411" s="9">
        <v>161.83808898925781</v>
      </c>
    </row>
    <row r="412" spans="1:16" x14ac:dyDescent="0.35">
      <c r="A412" s="17">
        <v>43052</v>
      </c>
      <c r="B412" s="9">
        <v>88.055282592773438</v>
      </c>
      <c r="N412" s="17">
        <v>41866</v>
      </c>
      <c r="O412" s="9">
        <v>81.999473571777344</v>
      </c>
      <c r="P412" s="9">
        <v>161.80502319335938</v>
      </c>
    </row>
    <row r="413" spans="1:16" x14ac:dyDescent="0.35">
      <c r="A413" s="17">
        <v>43053</v>
      </c>
      <c r="B413" s="9">
        <v>88.144157409667969</v>
      </c>
      <c r="N413" s="17">
        <v>41869</v>
      </c>
      <c r="O413" s="9">
        <v>81.827880859375</v>
      </c>
      <c r="P413" s="9">
        <v>163.16079711914063</v>
      </c>
    </row>
    <row r="414" spans="1:16" x14ac:dyDescent="0.35">
      <c r="A414" s="17">
        <v>43054</v>
      </c>
      <c r="B414" s="9">
        <v>88.313819885253906</v>
      </c>
      <c r="N414" s="17">
        <v>41870</v>
      </c>
      <c r="O414" s="9">
        <v>81.715934753417969</v>
      </c>
      <c r="P414" s="9">
        <v>164.01235961914063</v>
      </c>
    </row>
    <row r="415" spans="1:16" x14ac:dyDescent="0.35">
      <c r="A415" s="17">
        <v>43055</v>
      </c>
      <c r="B415" s="9">
        <v>88.216896057128906</v>
      </c>
      <c r="N415" s="17">
        <v>41871</v>
      </c>
      <c r="O415" s="9">
        <v>81.62640380859375</v>
      </c>
      <c r="P415" s="9">
        <v>164.45048522949219</v>
      </c>
    </row>
    <row r="416" spans="1:16" x14ac:dyDescent="0.35">
      <c r="A416" s="17">
        <v>43056</v>
      </c>
      <c r="B416" s="9">
        <v>88.313819885253906</v>
      </c>
      <c r="N416" s="17">
        <v>41872</v>
      </c>
      <c r="O416" s="9">
        <v>81.768165588378906</v>
      </c>
      <c r="P416" s="9">
        <v>164.92994689941406</v>
      </c>
    </row>
    <row r="417" spans="1:16" x14ac:dyDescent="0.35">
      <c r="A417" s="17">
        <v>43059</v>
      </c>
      <c r="B417" s="9">
        <v>88.265335083007813</v>
      </c>
      <c r="N417" s="17">
        <v>41873</v>
      </c>
      <c r="O417" s="9">
        <v>81.753257751464844</v>
      </c>
      <c r="P417" s="9">
        <v>164.67369079589844</v>
      </c>
    </row>
    <row r="418" spans="1:16" x14ac:dyDescent="0.35">
      <c r="A418" s="17">
        <v>43060</v>
      </c>
      <c r="B418" s="9">
        <v>88.354194641113281</v>
      </c>
      <c r="N418" s="17">
        <v>41876</v>
      </c>
      <c r="O418" s="9">
        <v>81.820419311523438</v>
      </c>
      <c r="P418" s="9">
        <v>165.50869750976563</v>
      </c>
    </row>
    <row r="419" spans="1:16" x14ac:dyDescent="0.35">
      <c r="A419" s="17">
        <v>43061</v>
      </c>
      <c r="B419" s="9">
        <v>88.507698059082031</v>
      </c>
      <c r="N419" s="17">
        <v>41877</v>
      </c>
      <c r="O419" s="9">
        <v>81.827880859375</v>
      </c>
      <c r="P419" s="9">
        <v>165.6162109375</v>
      </c>
    </row>
    <row r="420" spans="1:16" x14ac:dyDescent="0.35">
      <c r="A420" s="17">
        <v>43063</v>
      </c>
      <c r="B420" s="9">
        <v>88.4915771484375</v>
      </c>
      <c r="N420" s="17">
        <v>41878</v>
      </c>
      <c r="O420" s="9">
        <v>81.93231201171875</v>
      </c>
      <c r="P420" s="9">
        <v>165.55006408691406</v>
      </c>
    </row>
    <row r="421" spans="1:16" x14ac:dyDescent="0.35">
      <c r="A421" s="17">
        <v>43066</v>
      </c>
      <c r="B421" s="9">
        <v>88.4915771484375</v>
      </c>
      <c r="N421" s="17">
        <v>41879</v>
      </c>
      <c r="O421" s="9">
        <v>82.096504211425781</v>
      </c>
      <c r="P421" s="9">
        <v>165.45912170410156</v>
      </c>
    </row>
    <row r="422" spans="1:16" x14ac:dyDescent="0.35">
      <c r="A422" s="17">
        <v>43067</v>
      </c>
      <c r="B422" s="9">
        <v>88.4915771484375</v>
      </c>
      <c r="N422" s="17">
        <v>41880</v>
      </c>
      <c r="O422" s="9">
        <v>82.066612243652344</v>
      </c>
      <c r="P422" s="9">
        <v>165.93035888671875</v>
      </c>
    </row>
    <row r="423" spans="1:16" x14ac:dyDescent="0.35">
      <c r="A423" s="17">
        <v>43068</v>
      </c>
      <c r="B423" s="9">
        <v>88.273452758789063</v>
      </c>
      <c r="N423" s="17">
        <v>41884</v>
      </c>
      <c r="O423" s="9">
        <v>81.81622314453125</v>
      </c>
      <c r="P423" s="9">
        <v>165.84764099121094</v>
      </c>
    </row>
    <row r="424" spans="1:16" x14ac:dyDescent="0.35">
      <c r="A424" s="17">
        <v>43069</v>
      </c>
      <c r="B424" s="9">
        <v>88.128021240234375</v>
      </c>
      <c r="N424" s="17">
        <v>41885</v>
      </c>
      <c r="O424" s="9">
        <v>81.905960083007813</v>
      </c>
      <c r="P424" s="9">
        <v>165.75674438476563</v>
      </c>
    </row>
    <row r="425" spans="1:16" x14ac:dyDescent="0.35">
      <c r="A425" s="17">
        <v>43070</v>
      </c>
      <c r="B425" s="9">
        <v>88.379776000976563</v>
      </c>
      <c r="N425" s="17">
        <v>41886</v>
      </c>
      <c r="O425" s="9">
        <v>81.801261901855469</v>
      </c>
      <c r="P425" s="9">
        <v>165.51699829101563</v>
      </c>
    </row>
    <row r="426" spans="1:16" x14ac:dyDescent="0.35">
      <c r="A426" s="17">
        <v>43073</v>
      </c>
      <c r="B426" s="9">
        <v>88.371688842773438</v>
      </c>
      <c r="N426" s="17">
        <v>41887</v>
      </c>
      <c r="O426" s="9">
        <v>81.756416320800781</v>
      </c>
      <c r="P426" s="9">
        <v>166.26103210449219</v>
      </c>
    </row>
    <row r="427" spans="1:16" x14ac:dyDescent="0.35">
      <c r="A427" s="17">
        <v>43074</v>
      </c>
      <c r="B427" s="9">
        <v>88.46075439453125</v>
      </c>
      <c r="N427" s="17">
        <v>41890</v>
      </c>
      <c r="O427" s="9">
        <v>81.674163818359375</v>
      </c>
      <c r="P427" s="9">
        <v>165.83111572265625</v>
      </c>
    </row>
    <row r="428" spans="1:16" x14ac:dyDescent="0.35">
      <c r="A428" s="17">
        <v>43075</v>
      </c>
      <c r="B428" s="9">
        <v>88.549842834472656</v>
      </c>
      <c r="N428" s="17">
        <v>41891</v>
      </c>
      <c r="O428" s="9">
        <v>81.562057495117188</v>
      </c>
      <c r="P428" s="9">
        <v>164.78121948242188</v>
      </c>
    </row>
    <row r="429" spans="1:16" x14ac:dyDescent="0.35">
      <c r="A429" s="17">
        <v>43076</v>
      </c>
      <c r="B429" s="9">
        <v>88.436454772949219</v>
      </c>
      <c r="N429" s="17">
        <v>41892</v>
      </c>
      <c r="O429" s="9">
        <v>81.449943542480469</v>
      </c>
      <c r="P429" s="9">
        <v>165.40126037597656</v>
      </c>
    </row>
    <row r="430" spans="1:16" x14ac:dyDescent="0.35">
      <c r="A430" s="17">
        <v>43077</v>
      </c>
      <c r="B430" s="9">
        <v>88.404075622558594</v>
      </c>
      <c r="N430" s="17">
        <v>41893</v>
      </c>
      <c r="O430" s="9">
        <v>81.367752075195313</v>
      </c>
      <c r="P430" s="9">
        <v>165.59140014648438</v>
      </c>
    </row>
    <row r="431" spans="1:16" x14ac:dyDescent="0.35">
      <c r="A431" s="17">
        <v>43080</v>
      </c>
      <c r="B431" s="9">
        <v>88.371688842773438</v>
      </c>
      <c r="N431" s="17">
        <v>41894</v>
      </c>
      <c r="O431" s="9">
        <v>81.203269958496094</v>
      </c>
      <c r="P431" s="9">
        <v>164.62413024902344</v>
      </c>
    </row>
    <row r="432" spans="1:16" x14ac:dyDescent="0.35">
      <c r="A432" s="17">
        <v>43081</v>
      </c>
      <c r="B432" s="9">
        <v>88.331222534179688</v>
      </c>
      <c r="N432" s="17">
        <v>41897</v>
      </c>
      <c r="O432" s="9">
        <v>81.188308715820313</v>
      </c>
      <c r="P432" s="9">
        <v>164.50007629394531</v>
      </c>
    </row>
    <row r="433" spans="1:16" x14ac:dyDescent="0.35">
      <c r="A433" s="17">
        <v>43082</v>
      </c>
      <c r="B433" s="9">
        <v>88.582191467285156</v>
      </c>
      <c r="N433" s="17">
        <v>41898</v>
      </c>
      <c r="O433" s="9">
        <v>81.188308715820313</v>
      </c>
      <c r="P433" s="9">
        <v>165.74017333984375</v>
      </c>
    </row>
    <row r="434" spans="1:16" x14ac:dyDescent="0.35">
      <c r="A434" s="17">
        <v>43083</v>
      </c>
      <c r="B434" s="9">
        <v>88.606498718261719</v>
      </c>
      <c r="N434" s="17">
        <v>41899</v>
      </c>
      <c r="O434" s="9">
        <v>81.098617553710938</v>
      </c>
      <c r="P434" s="9">
        <v>165.96337890625</v>
      </c>
    </row>
    <row r="435" spans="1:16" x14ac:dyDescent="0.35">
      <c r="A435" s="17">
        <v>43084</v>
      </c>
      <c r="B435" s="9">
        <v>88.63079833984375</v>
      </c>
      <c r="N435" s="17">
        <v>41900</v>
      </c>
      <c r="O435" s="9">
        <v>81.1060791015625</v>
      </c>
      <c r="P435" s="9">
        <v>166.84799194335938</v>
      </c>
    </row>
    <row r="436" spans="1:16" x14ac:dyDescent="0.35">
      <c r="A436" s="17">
        <v>43087</v>
      </c>
      <c r="B436" s="9">
        <v>88.517425537109375</v>
      </c>
      <c r="N436" s="17">
        <v>41901</v>
      </c>
      <c r="O436" s="9">
        <v>81.24066162109375</v>
      </c>
      <c r="P436" s="9">
        <v>166.6976318359375</v>
      </c>
    </row>
    <row r="437" spans="1:16" x14ac:dyDescent="0.35">
      <c r="A437" s="17">
        <v>43088</v>
      </c>
      <c r="B437" s="9">
        <v>88.258331298828125</v>
      </c>
      <c r="N437" s="17">
        <v>41904</v>
      </c>
      <c r="O437" s="9">
        <v>81.352790832519531</v>
      </c>
      <c r="P437" s="9">
        <v>165.41029357910156</v>
      </c>
    </row>
    <row r="438" spans="1:16" x14ac:dyDescent="0.35">
      <c r="A438" s="17">
        <v>43089</v>
      </c>
      <c r="B438" s="9">
        <v>88.055931091308594</v>
      </c>
      <c r="N438" s="17">
        <v>41905</v>
      </c>
      <c r="O438" s="9">
        <v>81.427520751953125</v>
      </c>
      <c r="P438" s="9">
        <v>164.46339416503906</v>
      </c>
    </row>
    <row r="439" spans="1:16" x14ac:dyDescent="0.35">
      <c r="A439" s="17">
        <v>43090</v>
      </c>
      <c r="B439" s="9">
        <v>88.1336669921875</v>
      </c>
      <c r="N439" s="17">
        <v>41906</v>
      </c>
      <c r="O439" s="9">
        <v>81.375221252441406</v>
      </c>
      <c r="P439" s="9">
        <v>165.75077819824219</v>
      </c>
    </row>
    <row r="440" spans="1:16" x14ac:dyDescent="0.35">
      <c r="A440" s="17">
        <v>43091</v>
      </c>
      <c r="B440" s="9">
        <v>88.174171447753906</v>
      </c>
      <c r="N440" s="17">
        <v>41907</v>
      </c>
      <c r="O440" s="9">
        <v>81.532180786132813</v>
      </c>
      <c r="P440" s="9">
        <v>163.07633972167969</v>
      </c>
    </row>
    <row r="441" spans="1:16" x14ac:dyDescent="0.35">
      <c r="A441" s="17">
        <v>43095</v>
      </c>
      <c r="B441" s="9">
        <v>88.247062683105469</v>
      </c>
      <c r="N441" s="17">
        <v>41908</v>
      </c>
      <c r="O441" s="9">
        <v>81.524665832519531</v>
      </c>
      <c r="P441" s="9">
        <v>164.3720703125</v>
      </c>
    </row>
    <row r="442" spans="1:16" x14ac:dyDescent="0.35">
      <c r="A442" s="17">
        <v>43096</v>
      </c>
      <c r="B442" s="9">
        <v>88.522438049316406</v>
      </c>
      <c r="N442" s="17">
        <v>41911</v>
      </c>
      <c r="O442" s="9">
        <v>81.6143798828125</v>
      </c>
      <c r="P442" s="9">
        <v>164.07301330566406</v>
      </c>
    </row>
    <row r="443" spans="1:16" x14ac:dyDescent="0.35">
      <c r="A443" s="17">
        <v>43097</v>
      </c>
      <c r="B443" s="9">
        <v>88.4576416015625</v>
      </c>
      <c r="N443" s="17">
        <v>41912</v>
      </c>
      <c r="O443" s="9">
        <v>81.562057495117188</v>
      </c>
      <c r="P443" s="9">
        <v>163.64114379882813</v>
      </c>
    </row>
    <row r="444" spans="1:16" x14ac:dyDescent="0.35">
      <c r="A444" s="17">
        <v>43098</v>
      </c>
      <c r="B444" s="9">
        <v>88.546745300292969</v>
      </c>
      <c r="N444" s="17">
        <v>41913</v>
      </c>
      <c r="O444" s="9">
        <v>82.018089294433594</v>
      </c>
      <c r="P444" s="9">
        <v>161.42350769042969</v>
      </c>
    </row>
    <row r="445" spans="1:16" x14ac:dyDescent="0.35">
      <c r="A445" s="17">
        <v>43102</v>
      </c>
      <c r="B445" s="9">
        <v>88.417144775390625</v>
      </c>
      <c r="N445" s="17">
        <v>41914</v>
      </c>
      <c r="O445" s="9">
        <v>81.88330078125</v>
      </c>
      <c r="P445" s="9">
        <v>161.44839477539063</v>
      </c>
    </row>
    <row r="446" spans="1:16" x14ac:dyDescent="0.35">
      <c r="A446" s="17">
        <v>43103</v>
      </c>
      <c r="B446" s="9">
        <v>88.425239562988281</v>
      </c>
      <c r="N446" s="17">
        <v>41915</v>
      </c>
      <c r="O446" s="9">
        <v>81.845901489257813</v>
      </c>
      <c r="P446" s="9">
        <v>163.225830078125</v>
      </c>
    </row>
    <row r="447" spans="1:16" x14ac:dyDescent="0.35">
      <c r="A447" s="17">
        <v>43104</v>
      </c>
      <c r="B447" s="9">
        <v>88.368576049804688</v>
      </c>
      <c r="N447" s="17">
        <v>41918</v>
      </c>
      <c r="O447" s="9">
        <v>81.920730590820313</v>
      </c>
      <c r="P447" s="9">
        <v>163.0347900390625</v>
      </c>
    </row>
    <row r="448" spans="1:16" x14ac:dyDescent="0.35">
      <c r="A448" s="17">
        <v>43105</v>
      </c>
      <c r="B448" s="9">
        <v>88.311859130859375</v>
      </c>
      <c r="N448" s="17">
        <v>41919</v>
      </c>
      <c r="O448" s="9">
        <v>82.235267639160156</v>
      </c>
      <c r="P448" s="9">
        <v>160.51815795898438</v>
      </c>
    </row>
    <row r="449" spans="1:16" x14ac:dyDescent="0.35">
      <c r="A449" s="17">
        <v>43108</v>
      </c>
      <c r="B449" s="9">
        <v>88.287567138671875</v>
      </c>
      <c r="N449" s="17">
        <v>41920</v>
      </c>
      <c r="O449" s="9">
        <v>82.467384338378906</v>
      </c>
      <c r="P449" s="9">
        <v>163.32546997070313</v>
      </c>
    </row>
    <row r="450" spans="1:16" x14ac:dyDescent="0.35">
      <c r="A450" s="17">
        <v>43109</v>
      </c>
      <c r="B450" s="9">
        <v>88.044586181640625</v>
      </c>
      <c r="N450" s="17">
        <v>41921</v>
      </c>
      <c r="O450" s="9">
        <v>82.302650451660156</v>
      </c>
      <c r="P450" s="9">
        <v>160.08624267578125</v>
      </c>
    </row>
    <row r="451" spans="1:16" x14ac:dyDescent="0.35">
      <c r="A451" s="17">
        <v>43110</v>
      </c>
      <c r="B451" s="9">
        <v>88.044586181640625</v>
      </c>
      <c r="N451" s="17">
        <v>41922</v>
      </c>
      <c r="O451" s="9">
        <v>82.362579345703125</v>
      </c>
      <c r="P451" s="9">
        <v>158.2589111328125</v>
      </c>
    </row>
    <row r="452" spans="1:16" x14ac:dyDescent="0.35">
      <c r="A452" s="17">
        <v>43111</v>
      </c>
      <c r="B452" s="9">
        <v>88.085075378417969</v>
      </c>
      <c r="N452" s="17">
        <v>41925</v>
      </c>
      <c r="O452" s="9">
        <v>82.602165222167969</v>
      </c>
      <c r="P452" s="9">
        <v>155.65921020507813</v>
      </c>
    </row>
    <row r="453" spans="1:16" x14ac:dyDescent="0.35">
      <c r="A453" s="17">
        <v>43112</v>
      </c>
      <c r="B453" s="9">
        <v>88.068862915039063</v>
      </c>
      <c r="N453" s="17">
        <v>41926</v>
      </c>
      <c r="O453" s="9">
        <v>82.789405822753906</v>
      </c>
      <c r="P453" s="9">
        <v>155.90011596679688</v>
      </c>
    </row>
    <row r="454" spans="1:16" x14ac:dyDescent="0.35">
      <c r="A454" s="17">
        <v>43116</v>
      </c>
      <c r="B454" s="9">
        <v>88.093208312988281</v>
      </c>
      <c r="N454" s="17">
        <v>41927</v>
      </c>
      <c r="O454" s="9">
        <v>82.93914794921875</v>
      </c>
      <c r="P454" s="9">
        <v>154.84524536132813</v>
      </c>
    </row>
    <row r="455" spans="1:16" x14ac:dyDescent="0.35">
      <c r="A455" s="17">
        <v>43117</v>
      </c>
      <c r="B455" s="9">
        <v>87.995994567871094</v>
      </c>
      <c r="N455" s="17">
        <v>41928</v>
      </c>
      <c r="O455" s="9">
        <v>82.871734619140625</v>
      </c>
      <c r="P455" s="9">
        <v>154.71238708496094</v>
      </c>
    </row>
    <row r="456" spans="1:16" x14ac:dyDescent="0.35">
      <c r="A456" s="17">
        <v>43118</v>
      </c>
      <c r="B456" s="9">
        <v>87.801643371582031</v>
      </c>
      <c r="N456" s="17">
        <v>41929</v>
      </c>
      <c r="O456" s="9">
        <v>82.759429931640625</v>
      </c>
      <c r="P456" s="9">
        <v>156.53968811035156</v>
      </c>
    </row>
    <row r="457" spans="1:16" x14ac:dyDescent="0.35">
      <c r="A457" s="17">
        <v>43119</v>
      </c>
      <c r="B457" s="9">
        <v>87.615341186523438</v>
      </c>
      <c r="N457" s="17">
        <v>41932</v>
      </c>
      <c r="O457" s="9">
        <v>82.856781005859375</v>
      </c>
      <c r="P457" s="9">
        <v>158.0595703125</v>
      </c>
    </row>
    <row r="458" spans="1:16" x14ac:dyDescent="0.35">
      <c r="A458" s="17">
        <v>43122</v>
      </c>
      <c r="B458" s="9">
        <v>87.582954406738281</v>
      </c>
      <c r="N458" s="17">
        <v>41933</v>
      </c>
      <c r="O458" s="9">
        <v>82.781906127929688</v>
      </c>
      <c r="P458" s="9">
        <v>161.19088745117188</v>
      </c>
    </row>
    <row r="459" spans="1:16" x14ac:dyDescent="0.35">
      <c r="A459" s="17">
        <v>43123</v>
      </c>
      <c r="B459" s="9">
        <v>87.793548583984375</v>
      </c>
      <c r="N459" s="17">
        <v>41934</v>
      </c>
      <c r="O459" s="9">
        <v>82.737007141113281</v>
      </c>
      <c r="P459" s="9">
        <v>160.04472351074219</v>
      </c>
    </row>
    <row r="460" spans="1:16" x14ac:dyDescent="0.35">
      <c r="A460" s="17">
        <v>43124</v>
      </c>
      <c r="B460" s="9">
        <v>87.704452514648438</v>
      </c>
      <c r="N460" s="17">
        <v>41935</v>
      </c>
      <c r="O460" s="9">
        <v>82.542274475097656</v>
      </c>
      <c r="P460" s="9">
        <v>161.90519714355469</v>
      </c>
    </row>
    <row r="461" spans="1:16" x14ac:dyDescent="0.35">
      <c r="A461" s="17">
        <v>43125</v>
      </c>
      <c r="B461" s="9">
        <v>87.931198120117188</v>
      </c>
      <c r="N461" s="17">
        <v>41936</v>
      </c>
      <c r="O461" s="9">
        <v>82.572227478027344</v>
      </c>
      <c r="P461" s="9">
        <v>163.15106201171875</v>
      </c>
    </row>
    <row r="462" spans="1:16" x14ac:dyDescent="0.35">
      <c r="A462" s="17">
        <v>43126</v>
      </c>
      <c r="B462" s="9">
        <v>87.769233703613281</v>
      </c>
      <c r="N462" s="17">
        <v>41939</v>
      </c>
      <c r="O462" s="9">
        <v>82.602165222167969</v>
      </c>
      <c r="P462" s="9">
        <v>162.92684936523438</v>
      </c>
    </row>
    <row r="463" spans="1:16" x14ac:dyDescent="0.35">
      <c r="A463" s="17">
        <v>43129</v>
      </c>
      <c r="B463" s="9">
        <v>87.615341186523438</v>
      </c>
      <c r="N463" s="17">
        <v>41940</v>
      </c>
      <c r="O463" s="9">
        <v>82.474876403808594</v>
      </c>
      <c r="P463" s="9">
        <v>164.79562377929688</v>
      </c>
    </row>
    <row r="464" spans="1:16" x14ac:dyDescent="0.35">
      <c r="A464" s="17">
        <v>43130</v>
      </c>
      <c r="B464" s="9">
        <v>87.477653503417969</v>
      </c>
      <c r="N464" s="17">
        <v>41941</v>
      </c>
      <c r="O464" s="9">
        <v>82.295188903808594</v>
      </c>
      <c r="P464" s="9">
        <v>164.54649353027344</v>
      </c>
    </row>
    <row r="465" spans="1:16" x14ac:dyDescent="0.35">
      <c r="A465" s="17">
        <v>43131</v>
      </c>
      <c r="B465" s="9">
        <v>87.550559997558594</v>
      </c>
      <c r="N465" s="17">
        <v>41942</v>
      </c>
      <c r="O465" s="9">
        <v>82.42999267578125</v>
      </c>
      <c r="P465" s="9">
        <v>165.60134887695313</v>
      </c>
    </row>
    <row r="466" spans="1:16" x14ac:dyDescent="0.35">
      <c r="A466" s="17">
        <v>43132</v>
      </c>
      <c r="B466" s="9">
        <v>87.2762451171875</v>
      </c>
      <c r="N466" s="17">
        <v>41943</v>
      </c>
      <c r="O466" s="9">
        <v>82.42999267578125</v>
      </c>
      <c r="P466" s="9">
        <v>167.49502563476563</v>
      </c>
    </row>
    <row r="467" spans="1:16" x14ac:dyDescent="0.35">
      <c r="A467" s="17">
        <v>43133</v>
      </c>
      <c r="B467" s="9">
        <v>87.016456604003906</v>
      </c>
      <c r="N467" s="17">
        <v>41946</v>
      </c>
      <c r="O467" s="9">
        <v>82.27392578125</v>
      </c>
      <c r="P467" s="9">
        <v>167.58639526367188</v>
      </c>
    </row>
    <row r="468" spans="1:16" x14ac:dyDescent="0.35">
      <c r="A468" s="17">
        <v>43136</v>
      </c>
      <c r="B468" s="9">
        <v>87.365524291992188</v>
      </c>
      <c r="N468" s="17">
        <v>41947</v>
      </c>
      <c r="O468" s="9">
        <v>82.28143310546875</v>
      </c>
      <c r="P468" s="9">
        <v>167.00492858886719</v>
      </c>
    </row>
    <row r="469" spans="1:16" x14ac:dyDescent="0.35">
      <c r="A469" s="17">
        <v>43137</v>
      </c>
      <c r="B469" s="9">
        <v>87.11383056640625</v>
      </c>
      <c r="N469" s="17">
        <v>41948</v>
      </c>
      <c r="O469" s="9">
        <v>82.311386108398438</v>
      </c>
      <c r="P469" s="9">
        <v>168.059814453125</v>
      </c>
    </row>
    <row r="470" spans="1:16" x14ac:dyDescent="0.35">
      <c r="A470" s="17">
        <v>43138</v>
      </c>
      <c r="B470" s="9">
        <v>86.919021606445313</v>
      </c>
      <c r="N470" s="17">
        <v>41949</v>
      </c>
      <c r="O470" s="9">
        <v>82.168930053710938</v>
      </c>
      <c r="P470" s="9">
        <v>168.7325439453125</v>
      </c>
    </row>
    <row r="471" spans="1:16" x14ac:dyDescent="0.35">
      <c r="A471" s="17">
        <v>43139</v>
      </c>
      <c r="B471" s="9">
        <v>86.772933959960938</v>
      </c>
      <c r="N471" s="17">
        <v>41950</v>
      </c>
      <c r="O471" s="9">
        <v>82.446464538574219</v>
      </c>
      <c r="P471" s="9">
        <v>168.89042663574219</v>
      </c>
    </row>
    <row r="472" spans="1:16" x14ac:dyDescent="0.35">
      <c r="A472" s="17">
        <v>43140</v>
      </c>
      <c r="B472" s="9">
        <v>86.659271240234375</v>
      </c>
      <c r="N472" s="17">
        <v>41953</v>
      </c>
      <c r="O472" s="9">
        <v>82.25140380859375</v>
      </c>
      <c r="P472" s="9">
        <v>169.4219970703125</v>
      </c>
    </row>
    <row r="473" spans="1:16" x14ac:dyDescent="0.35">
      <c r="A473" s="17">
        <v>43143</v>
      </c>
      <c r="B473" s="9">
        <v>86.683662414550781</v>
      </c>
      <c r="N473" s="17">
        <v>41954</v>
      </c>
      <c r="O473" s="9">
        <v>82.2889404296875</v>
      </c>
      <c r="P473" s="9">
        <v>169.58804321289063</v>
      </c>
    </row>
    <row r="474" spans="1:16" x14ac:dyDescent="0.35">
      <c r="A474" s="17">
        <v>43144</v>
      </c>
      <c r="B474" s="9">
        <v>86.70794677734375</v>
      </c>
      <c r="N474" s="17">
        <v>41955</v>
      </c>
      <c r="O474" s="9">
        <v>82.296432495117188</v>
      </c>
      <c r="P474" s="9">
        <v>169.40541076660156</v>
      </c>
    </row>
    <row r="475" spans="1:16" x14ac:dyDescent="0.35">
      <c r="A475" s="17">
        <v>43145</v>
      </c>
      <c r="B475" s="9">
        <v>86.415763854980469</v>
      </c>
      <c r="N475" s="17">
        <v>41956</v>
      </c>
      <c r="O475" s="9">
        <v>82.333984375</v>
      </c>
      <c r="P475" s="9">
        <v>169.59632873535156</v>
      </c>
    </row>
    <row r="476" spans="1:16" x14ac:dyDescent="0.35">
      <c r="A476" s="17">
        <v>43146</v>
      </c>
      <c r="B476" s="9">
        <v>86.521324157714844</v>
      </c>
      <c r="N476" s="17">
        <v>41957</v>
      </c>
      <c r="O476" s="9">
        <v>82.408981323242188</v>
      </c>
      <c r="P476" s="9">
        <v>169.63792419433594</v>
      </c>
    </row>
    <row r="477" spans="1:16" x14ac:dyDescent="0.35">
      <c r="A477" s="17">
        <v>43147</v>
      </c>
      <c r="B477" s="9">
        <v>86.6917724609375</v>
      </c>
      <c r="N477" s="17">
        <v>41960</v>
      </c>
      <c r="O477" s="9">
        <v>82.311386108398438</v>
      </c>
      <c r="P477" s="9">
        <v>169.74591064453125</v>
      </c>
    </row>
    <row r="478" spans="1:16" x14ac:dyDescent="0.35">
      <c r="A478" s="17">
        <v>43151</v>
      </c>
      <c r="B478" s="9">
        <v>86.60247802734375</v>
      </c>
      <c r="N478" s="17">
        <v>41961</v>
      </c>
      <c r="O478" s="9">
        <v>82.386444091796875</v>
      </c>
      <c r="P478" s="9">
        <v>170.72599792480469</v>
      </c>
    </row>
    <row r="479" spans="1:16" x14ac:dyDescent="0.35">
      <c r="A479" s="17">
        <v>43152</v>
      </c>
      <c r="B479" s="9">
        <v>86.326484680175781</v>
      </c>
      <c r="N479" s="17">
        <v>41962</v>
      </c>
      <c r="O479" s="9">
        <v>82.191429138183594</v>
      </c>
      <c r="P479" s="9">
        <v>170.451904296875</v>
      </c>
    </row>
    <row r="480" spans="1:16" x14ac:dyDescent="0.35">
      <c r="A480" s="17">
        <v>43153</v>
      </c>
      <c r="B480" s="9">
        <v>86.334609985351563</v>
      </c>
      <c r="N480" s="17">
        <v>41963</v>
      </c>
      <c r="O480" s="9">
        <v>82.341415405273438</v>
      </c>
      <c r="P480" s="9">
        <v>170.7509765625</v>
      </c>
    </row>
    <row r="481" spans="1:16" x14ac:dyDescent="0.35">
      <c r="A481" s="17">
        <v>43154</v>
      </c>
      <c r="B481" s="9">
        <v>86.553749084472656</v>
      </c>
      <c r="N481" s="17">
        <v>41964</v>
      </c>
      <c r="O481" s="9">
        <v>82.438980102539063</v>
      </c>
      <c r="P481" s="9">
        <v>171.66450500488281</v>
      </c>
    </row>
    <row r="482" spans="1:16" x14ac:dyDescent="0.35">
      <c r="A482" s="17">
        <v>43157</v>
      </c>
      <c r="B482" s="9">
        <v>86.618659973144531</v>
      </c>
      <c r="N482" s="17">
        <v>41967</v>
      </c>
      <c r="O482" s="9">
        <v>82.468948364257813</v>
      </c>
      <c r="P482" s="9">
        <v>172.146240234375</v>
      </c>
    </row>
    <row r="483" spans="1:16" x14ac:dyDescent="0.35">
      <c r="A483" s="17">
        <v>43158</v>
      </c>
      <c r="B483" s="9">
        <v>86.432022094726563</v>
      </c>
      <c r="N483" s="17">
        <v>41968</v>
      </c>
      <c r="O483" s="9">
        <v>82.649032592773438</v>
      </c>
      <c r="P483" s="9">
        <v>172.02168273925781</v>
      </c>
    </row>
    <row r="484" spans="1:16" x14ac:dyDescent="0.35">
      <c r="A484" s="17">
        <v>43159</v>
      </c>
      <c r="B484" s="9">
        <v>86.667381286621094</v>
      </c>
      <c r="N484" s="17">
        <v>41969</v>
      </c>
      <c r="O484" s="9">
        <v>82.716514587402344</v>
      </c>
      <c r="P484" s="9">
        <v>172.46186828613281</v>
      </c>
    </row>
    <row r="485" spans="1:16" x14ac:dyDescent="0.35">
      <c r="A485" s="17">
        <v>43160</v>
      </c>
      <c r="B485" s="9">
        <v>86.744667053222656</v>
      </c>
      <c r="N485" s="17">
        <v>41971</v>
      </c>
      <c r="O485" s="9">
        <v>82.971549987792969</v>
      </c>
      <c r="P485" s="9">
        <v>172.09642028808594</v>
      </c>
    </row>
    <row r="486" spans="1:16" x14ac:dyDescent="0.35">
      <c r="A486" s="17">
        <v>43161</v>
      </c>
      <c r="B486" s="9">
        <v>86.606399536132813</v>
      </c>
      <c r="N486" s="17">
        <v>41974</v>
      </c>
      <c r="O486" s="9">
        <v>82.785079956054688</v>
      </c>
      <c r="P486" s="9">
        <v>170.900390625</v>
      </c>
    </row>
    <row r="487" spans="1:16" x14ac:dyDescent="0.35">
      <c r="A487" s="17">
        <v>43164</v>
      </c>
      <c r="B487" s="9">
        <v>86.557586669921875</v>
      </c>
      <c r="N487" s="17">
        <v>41975</v>
      </c>
      <c r="O487" s="9">
        <v>82.619621276855469</v>
      </c>
      <c r="P487" s="9">
        <v>172.00505065917969</v>
      </c>
    </row>
    <row r="488" spans="1:16" x14ac:dyDescent="0.35">
      <c r="A488" s="17">
        <v>43165</v>
      </c>
      <c r="B488" s="9">
        <v>86.5738525390625</v>
      </c>
      <c r="N488" s="17">
        <v>41976</v>
      </c>
      <c r="O488" s="9">
        <v>82.544425964355469</v>
      </c>
      <c r="P488" s="9">
        <v>172.66954040527344</v>
      </c>
    </row>
    <row r="489" spans="1:16" x14ac:dyDescent="0.35">
      <c r="A489" s="17">
        <v>43166</v>
      </c>
      <c r="B489" s="9">
        <v>86.557586669921875</v>
      </c>
      <c r="N489" s="17">
        <v>41977</v>
      </c>
      <c r="O489" s="9">
        <v>82.792526245117188</v>
      </c>
      <c r="P489" s="9">
        <v>172.47850036621094</v>
      </c>
    </row>
    <row r="490" spans="1:16" x14ac:dyDescent="0.35">
      <c r="A490" s="17">
        <v>43167</v>
      </c>
      <c r="B490" s="9">
        <v>86.695884704589844</v>
      </c>
      <c r="N490" s="17">
        <v>41978</v>
      </c>
      <c r="O490" s="9">
        <v>82.439102172851563</v>
      </c>
      <c r="P490" s="9">
        <v>172.76091003417969</v>
      </c>
    </row>
    <row r="491" spans="1:16" x14ac:dyDescent="0.35">
      <c r="A491" s="17">
        <v>43168</v>
      </c>
      <c r="B491" s="9">
        <v>86.533187866210938</v>
      </c>
      <c r="N491" s="17">
        <v>41981</v>
      </c>
      <c r="O491" s="9">
        <v>82.642135620117188</v>
      </c>
      <c r="P491" s="9">
        <v>171.60639953613281</v>
      </c>
    </row>
    <row r="492" spans="1:16" x14ac:dyDescent="0.35">
      <c r="A492" s="17">
        <v>43171</v>
      </c>
      <c r="B492" s="9">
        <v>86.581985473632813</v>
      </c>
      <c r="N492" s="17">
        <v>41982</v>
      </c>
      <c r="O492" s="9">
        <v>82.769989013671875</v>
      </c>
      <c r="P492" s="9">
        <v>171.49014282226563</v>
      </c>
    </row>
    <row r="493" spans="1:16" x14ac:dyDescent="0.35">
      <c r="A493" s="17">
        <v>43172</v>
      </c>
      <c r="B493" s="9">
        <v>86.695884704589844</v>
      </c>
      <c r="N493" s="17">
        <v>41983</v>
      </c>
      <c r="O493" s="9">
        <v>82.912895202636719</v>
      </c>
      <c r="P493" s="9">
        <v>168.74082946777344</v>
      </c>
    </row>
    <row r="494" spans="1:16" x14ac:dyDescent="0.35">
      <c r="A494" s="17">
        <v>43173</v>
      </c>
      <c r="B494" s="9">
        <v>86.842338562011719</v>
      </c>
      <c r="N494" s="17">
        <v>41984</v>
      </c>
      <c r="O494" s="9">
        <v>82.882797241210938</v>
      </c>
      <c r="P494" s="9">
        <v>169.59632873535156</v>
      </c>
    </row>
    <row r="495" spans="1:16" x14ac:dyDescent="0.35">
      <c r="A495" s="17">
        <v>43174</v>
      </c>
      <c r="B495" s="9">
        <v>86.850433349609375</v>
      </c>
      <c r="N495" s="17">
        <v>41985</v>
      </c>
      <c r="O495" s="9">
        <v>83.146018981933594</v>
      </c>
      <c r="P495" s="9">
        <v>166.85548400878906</v>
      </c>
    </row>
    <row r="496" spans="1:16" x14ac:dyDescent="0.35">
      <c r="A496" s="17">
        <v>43175</v>
      </c>
      <c r="B496" s="9">
        <v>86.801643371582031</v>
      </c>
      <c r="N496" s="17">
        <v>41988</v>
      </c>
      <c r="O496" s="9">
        <v>82.920394897460938</v>
      </c>
      <c r="P496" s="9">
        <v>165.70928955078125</v>
      </c>
    </row>
    <row r="497" spans="1:16" x14ac:dyDescent="0.35">
      <c r="A497" s="17">
        <v>43178</v>
      </c>
      <c r="B497" s="9">
        <v>86.712135314941406</v>
      </c>
      <c r="N497" s="17">
        <v>41989</v>
      </c>
      <c r="O497" s="9">
        <v>83.12347412109375</v>
      </c>
      <c r="P497" s="9">
        <v>164.38035583496094</v>
      </c>
    </row>
    <row r="498" spans="1:16" x14ac:dyDescent="0.35">
      <c r="A498" s="17">
        <v>43179</v>
      </c>
      <c r="B498" s="9">
        <v>86.5738525390625</v>
      </c>
      <c r="N498" s="17">
        <v>41990</v>
      </c>
      <c r="O498" s="9">
        <v>83.0181884765625</v>
      </c>
      <c r="P498" s="9">
        <v>167.60298156738281</v>
      </c>
    </row>
    <row r="499" spans="1:16" x14ac:dyDescent="0.35">
      <c r="A499" s="17">
        <v>43180</v>
      </c>
      <c r="B499" s="9">
        <v>86.565727233886719</v>
      </c>
      <c r="N499" s="17">
        <v>41991</v>
      </c>
      <c r="O499" s="9">
        <v>82.800071716308594</v>
      </c>
      <c r="P499" s="9">
        <v>171.74760437011719</v>
      </c>
    </row>
    <row r="500" spans="1:16" x14ac:dyDescent="0.35">
      <c r="A500" s="17">
        <v>43181</v>
      </c>
      <c r="B500" s="9">
        <v>86.7283935546875</v>
      </c>
      <c r="N500" s="17">
        <v>41992</v>
      </c>
      <c r="O500" s="9">
        <v>82.935462951660156</v>
      </c>
      <c r="P500" s="9">
        <v>172.4783935546875</v>
      </c>
    </row>
    <row r="501" spans="1:16" x14ac:dyDescent="0.35">
      <c r="A501" s="17">
        <v>43182</v>
      </c>
      <c r="B501" s="9">
        <v>86.7283935546875</v>
      </c>
      <c r="N501" s="17">
        <v>41995</v>
      </c>
      <c r="O501" s="9">
        <v>83.063301086425781</v>
      </c>
      <c r="P501" s="9">
        <v>173.271728515625</v>
      </c>
    </row>
    <row r="502" spans="1:16" x14ac:dyDescent="0.35">
      <c r="A502" s="17">
        <v>43185</v>
      </c>
      <c r="B502" s="9">
        <v>86.695884704589844</v>
      </c>
      <c r="N502" s="17">
        <v>41996</v>
      </c>
      <c r="O502" s="9">
        <v>82.679740905761719</v>
      </c>
      <c r="P502" s="9">
        <v>173.505615234375</v>
      </c>
    </row>
    <row r="503" spans="1:16" x14ac:dyDescent="0.35">
      <c r="A503" s="17">
        <v>43186</v>
      </c>
      <c r="B503" s="9">
        <v>86.948074340820313</v>
      </c>
      <c r="N503" s="17">
        <v>41997</v>
      </c>
      <c r="O503" s="9">
        <v>82.769569396972656</v>
      </c>
      <c r="P503" s="9">
        <v>173.5223388671875</v>
      </c>
    </row>
    <row r="504" spans="1:16" x14ac:dyDescent="0.35">
      <c r="A504" s="17">
        <v>43187</v>
      </c>
      <c r="B504" s="9">
        <v>86.996856689453125</v>
      </c>
      <c r="N504" s="17">
        <v>41999</v>
      </c>
      <c r="O504" s="9">
        <v>82.807319641113281</v>
      </c>
      <c r="P504" s="9">
        <v>174.08187866210938</v>
      </c>
    </row>
    <row r="505" spans="1:16" x14ac:dyDescent="0.35">
      <c r="A505" s="17">
        <v>43188</v>
      </c>
      <c r="B505" s="9">
        <v>87.249069213867188</v>
      </c>
      <c r="N505" s="17">
        <v>42002</v>
      </c>
      <c r="O505" s="9">
        <v>82.980842590332031</v>
      </c>
      <c r="P505" s="9">
        <v>174.31575012207031</v>
      </c>
    </row>
    <row r="506" spans="1:16" x14ac:dyDescent="0.35">
      <c r="A506" s="17">
        <v>43192</v>
      </c>
      <c r="B506" s="9">
        <v>87.161849975585938</v>
      </c>
      <c r="N506" s="17">
        <v>42003</v>
      </c>
      <c r="O506" s="9">
        <v>83.071342468261719</v>
      </c>
      <c r="P506" s="9">
        <v>173.38034057617188</v>
      </c>
    </row>
    <row r="507" spans="1:16" x14ac:dyDescent="0.35">
      <c r="A507" s="17">
        <v>43193</v>
      </c>
      <c r="B507" s="9">
        <v>87.063995361328125</v>
      </c>
      <c r="N507" s="17">
        <v>42004</v>
      </c>
      <c r="O507" s="9">
        <v>83.094001770019531</v>
      </c>
      <c r="P507" s="9">
        <v>171.65988159179688</v>
      </c>
    </row>
    <row r="508" spans="1:16" x14ac:dyDescent="0.35">
      <c r="A508" s="17">
        <v>43194</v>
      </c>
      <c r="B508" s="9">
        <v>87.096595764160156</v>
      </c>
      <c r="N508" s="17">
        <v>42006</v>
      </c>
      <c r="O508" s="9">
        <v>83.327919006347656</v>
      </c>
      <c r="P508" s="9">
        <v>171.56802368164063</v>
      </c>
    </row>
    <row r="509" spans="1:16" x14ac:dyDescent="0.35">
      <c r="A509" s="17">
        <v>43195</v>
      </c>
      <c r="B509" s="9">
        <v>86.974288940429688</v>
      </c>
      <c r="N509" s="17">
        <v>42009</v>
      </c>
      <c r="O509" s="9">
        <v>83.509002685546875</v>
      </c>
      <c r="P509" s="9">
        <v>168.46958923339844</v>
      </c>
    </row>
    <row r="510" spans="1:16" x14ac:dyDescent="0.35">
      <c r="A510" s="17">
        <v>43196</v>
      </c>
      <c r="B510" s="9">
        <v>87.169975280761719</v>
      </c>
      <c r="N510" s="17">
        <v>42010</v>
      </c>
      <c r="O510" s="9">
        <v>83.720314025878906</v>
      </c>
      <c r="P510" s="9">
        <v>166.88276672363281</v>
      </c>
    </row>
    <row r="511" spans="1:16" x14ac:dyDescent="0.35">
      <c r="A511" s="17">
        <v>43199</v>
      </c>
      <c r="B511" s="9">
        <v>87.243377685546875</v>
      </c>
      <c r="N511" s="17">
        <v>42011</v>
      </c>
      <c r="O511" s="9">
        <v>83.7052001953125</v>
      </c>
      <c r="P511" s="9">
        <v>168.96234130859375</v>
      </c>
    </row>
    <row r="512" spans="1:16" x14ac:dyDescent="0.35">
      <c r="A512" s="17">
        <v>43200</v>
      </c>
      <c r="B512" s="9">
        <v>87.178138732910156</v>
      </c>
      <c r="N512" s="17">
        <v>42012</v>
      </c>
      <c r="O512" s="9">
        <v>83.576919555664063</v>
      </c>
      <c r="P512" s="9">
        <v>171.96061706542969</v>
      </c>
    </row>
    <row r="513" spans="1:16" x14ac:dyDescent="0.35">
      <c r="A513" s="17">
        <v>43201</v>
      </c>
      <c r="B513" s="9">
        <v>87.251548767089844</v>
      </c>
      <c r="N513" s="17">
        <v>42013</v>
      </c>
      <c r="O513" s="9">
        <v>83.780685424804688</v>
      </c>
      <c r="P513" s="9">
        <v>170.58251953125</v>
      </c>
    </row>
    <row r="514" spans="1:16" x14ac:dyDescent="0.35">
      <c r="A514" s="17">
        <v>43202</v>
      </c>
      <c r="B514" s="9">
        <v>87.05584716796875</v>
      </c>
      <c r="N514" s="17">
        <v>42016</v>
      </c>
      <c r="O514" s="9">
        <v>83.848594665527344</v>
      </c>
      <c r="P514" s="9">
        <v>169.24629211425781</v>
      </c>
    </row>
    <row r="515" spans="1:16" x14ac:dyDescent="0.35">
      <c r="A515" s="17">
        <v>43203</v>
      </c>
      <c r="B515" s="9">
        <v>87.080276489257813</v>
      </c>
      <c r="N515" s="17">
        <v>42017</v>
      </c>
      <c r="O515" s="9">
        <v>83.871253967285156</v>
      </c>
      <c r="P515" s="9">
        <v>168.77023315429688</v>
      </c>
    </row>
    <row r="516" spans="1:16" x14ac:dyDescent="0.35">
      <c r="A516" s="17">
        <v>43206</v>
      </c>
      <c r="B516" s="9">
        <v>87.096595764160156</v>
      </c>
      <c r="N516" s="17">
        <v>42018</v>
      </c>
      <c r="O516" s="9">
        <v>84.074966430664063</v>
      </c>
      <c r="P516" s="9">
        <v>167.75129699707031</v>
      </c>
    </row>
    <row r="517" spans="1:16" x14ac:dyDescent="0.35">
      <c r="A517" s="17">
        <v>43207</v>
      </c>
      <c r="B517" s="9">
        <v>87.121063232421875</v>
      </c>
      <c r="N517" s="17">
        <v>42019</v>
      </c>
      <c r="O517" s="9">
        <v>84.459800720214844</v>
      </c>
      <c r="P517" s="9">
        <v>166.21466064453125</v>
      </c>
    </row>
    <row r="518" spans="1:16" x14ac:dyDescent="0.35">
      <c r="A518" s="17">
        <v>43208</v>
      </c>
      <c r="B518" s="9">
        <v>86.876472473144531</v>
      </c>
      <c r="N518" s="17">
        <v>42020</v>
      </c>
      <c r="O518" s="9">
        <v>84.135337829589844</v>
      </c>
      <c r="P518" s="9">
        <v>168.3944091796875</v>
      </c>
    </row>
    <row r="519" spans="1:16" x14ac:dyDescent="0.35">
      <c r="A519" s="17">
        <v>43209</v>
      </c>
      <c r="B519" s="9">
        <v>86.664466857910156</v>
      </c>
      <c r="N519" s="17">
        <v>42024</v>
      </c>
      <c r="O519" s="9">
        <v>84.2786865234375</v>
      </c>
      <c r="P519" s="9">
        <v>168.75347900390625</v>
      </c>
    </row>
    <row r="520" spans="1:16" x14ac:dyDescent="0.35">
      <c r="A520" s="17">
        <v>43210</v>
      </c>
      <c r="B520" s="9">
        <v>86.427986145019531</v>
      </c>
      <c r="N520" s="17">
        <v>42025</v>
      </c>
      <c r="O520" s="9">
        <v>84.127738952636719</v>
      </c>
      <c r="P520" s="9">
        <v>169.60539245605469</v>
      </c>
    </row>
    <row r="521" spans="1:16" x14ac:dyDescent="0.35">
      <c r="A521" s="17">
        <v>43213</v>
      </c>
      <c r="B521" s="9">
        <v>86.387252807617188</v>
      </c>
      <c r="N521" s="17">
        <v>42026</v>
      </c>
      <c r="O521" s="9">
        <v>84.082527160644531</v>
      </c>
      <c r="P521" s="9">
        <v>172.12760925292969</v>
      </c>
    </row>
    <row r="522" spans="1:16" x14ac:dyDescent="0.35">
      <c r="A522" s="17">
        <v>43214</v>
      </c>
      <c r="B522" s="9">
        <v>86.273056030273438</v>
      </c>
      <c r="N522" s="17">
        <v>42027</v>
      </c>
      <c r="O522" s="9">
        <v>84.293807983398438</v>
      </c>
      <c r="P522" s="9">
        <v>171.18389892578125</v>
      </c>
    </row>
    <row r="523" spans="1:16" x14ac:dyDescent="0.35">
      <c r="A523" s="17">
        <v>43215</v>
      </c>
      <c r="B523" s="9">
        <v>86.158905029296875</v>
      </c>
      <c r="N523" s="17">
        <v>42030</v>
      </c>
      <c r="O523" s="9">
        <v>84.256088256835938</v>
      </c>
      <c r="P523" s="9">
        <v>171.58470153808594</v>
      </c>
    </row>
    <row r="524" spans="1:16" x14ac:dyDescent="0.35">
      <c r="A524" s="17">
        <v>43216</v>
      </c>
      <c r="B524" s="9">
        <v>86.305679321289063</v>
      </c>
      <c r="N524" s="17">
        <v>42031</v>
      </c>
      <c r="O524" s="9">
        <v>84.210830688476563</v>
      </c>
      <c r="P524" s="9">
        <v>169.32144165039063</v>
      </c>
    </row>
    <row r="525" spans="1:16" x14ac:dyDescent="0.35">
      <c r="A525" s="17">
        <v>43217</v>
      </c>
      <c r="B525" s="9">
        <v>86.411674499511719</v>
      </c>
      <c r="N525" s="17">
        <v>42032</v>
      </c>
      <c r="O525" s="9">
        <v>84.565452575683594</v>
      </c>
      <c r="P525" s="9">
        <v>167.1500244140625</v>
      </c>
    </row>
    <row r="526" spans="1:16" x14ac:dyDescent="0.35">
      <c r="A526" s="17">
        <v>43220</v>
      </c>
      <c r="B526" s="9">
        <v>86.427986145019531</v>
      </c>
      <c r="N526" s="17">
        <v>42033</v>
      </c>
      <c r="O526" s="9">
        <v>84.497543334960938</v>
      </c>
      <c r="P526" s="9">
        <v>168.69503784179688</v>
      </c>
    </row>
    <row r="527" spans="1:16" x14ac:dyDescent="0.35">
      <c r="A527" s="17">
        <v>43221</v>
      </c>
      <c r="B527" s="9">
        <v>86.354454040527344</v>
      </c>
      <c r="N527" s="17">
        <v>42034</v>
      </c>
      <c r="O527" s="9">
        <v>84.799324035644531</v>
      </c>
      <c r="P527" s="9">
        <v>166.57376098632813</v>
      </c>
    </row>
    <row r="528" spans="1:16" x14ac:dyDescent="0.35">
      <c r="A528" s="17">
        <v>43222</v>
      </c>
      <c r="B528" s="9">
        <v>86.354454040527344</v>
      </c>
      <c r="N528" s="17">
        <v>42037</v>
      </c>
      <c r="O528" s="9">
        <v>84.796340942382813</v>
      </c>
      <c r="P528" s="9">
        <v>168.63661193847656</v>
      </c>
    </row>
    <row r="529" spans="1:16" x14ac:dyDescent="0.35">
      <c r="A529" s="17">
        <v>43223</v>
      </c>
      <c r="B529" s="9">
        <v>86.452545166015625</v>
      </c>
      <c r="N529" s="17">
        <v>42038</v>
      </c>
      <c r="O529" s="9">
        <v>84.471336364746094</v>
      </c>
      <c r="P529" s="9">
        <v>171.07527160644531</v>
      </c>
    </row>
    <row r="530" spans="1:16" x14ac:dyDescent="0.35">
      <c r="A530" s="17">
        <v>43224</v>
      </c>
      <c r="B530" s="9">
        <v>86.509727478027344</v>
      </c>
      <c r="N530" s="17">
        <v>42039</v>
      </c>
      <c r="O530" s="9">
        <v>84.599800109863281</v>
      </c>
      <c r="P530" s="9">
        <v>170.42384338378906</v>
      </c>
    </row>
    <row r="531" spans="1:16" x14ac:dyDescent="0.35">
      <c r="A531" s="17">
        <v>43227</v>
      </c>
      <c r="B531" s="9">
        <v>86.468841552734375</v>
      </c>
      <c r="N531" s="17">
        <v>42040</v>
      </c>
      <c r="O531" s="9">
        <v>84.425994873046875</v>
      </c>
      <c r="P531" s="9">
        <v>172.14431762695313</v>
      </c>
    </row>
    <row r="532" spans="1:16" x14ac:dyDescent="0.35">
      <c r="A532" s="17">
        <v>43228</v>
      </c>
      <c r="B532" s="9">
        <v>86.370811462402344</v>
      </c>
      <c r="N532" s="17">
        <v>42041</v>
      </c>
      <c r="O532" s="9">
        <v>83.934799194335938</v>
      </c>
      <c r="P532" s="9">
        <v>171.66824340820313</v>
      </c>
    </row>
    <row r="533" spans="1:16" x14ac:dyDescent="0.35">
      <c r="A533" s="17">
        <v>43229</v>
      </c>
      <c r="B533" s="9">
        <v>86.272743225097656</v>
      </c>
      <c r="N533" s="17">
        <v>42044</v>
      </c>
      <c r="O533" s="9">
        <v>83.919685363769531</v>
      </c>
      <c r="P533" s="9">
        <v>170.89993286132813</v>
      </c>
    </row>
    <row r="534" spans="1:16" x14ac:dyDescent="0.35">
      <c r="A534" s="17">
        <v>43230</v>
      </c>
      <c r="B534" s="9">
        <v>86.468841552734375</v>
      </c>
      <c r="N534" s="17">
        <v>42045</v>
      </c>
      <c r="O534" s="9">
        <v>83.8289794921875</v>
      </c>
      <c r="P534" s="9">
        <v>172.72055053710938</v>
      </c>
    </row>
    <row r="535" spans="1:16" x14ac:dyDescent="0.35">
      <c r="A535" s="17">
        <v>43231</v>
      </c>
      <c r="B535" s="9">
        <v>86.509727478027344</v>
      </c>
      <c r="N535" s="17">
        <v>42046</v>
      </c>
      <c r="O535" s="9">
        <v>83.7911376953125</v>
      </c>
      <c r="P535" s="9">
        <v>172.82072448730469</v>
      </c>
    </row>
    <row r="536" spans="1:16" x14ac:dyDescent="0.35">
      <c r="A536" s="17">
        <v>43234</v>
      </c>
      <c r="B536" s="9">
        <v>86.427986145019531</v>
      </c>
      <c r="N536" s="17">
        <v>42047</v>
      </c>
      <c r="O536" s="9">
        <v>83.806266784667969</v>
      </c>
      <c r="P536" s="9">
        <v>174.48277282714844</v>
      </c>
    </row>
    <row r="537" spans="1:16" x14ac:dyDescent="0.35">
      <c r="A537" s="17">
        <v>43235</v>
      </c>
      <c r="B537" s="9">
        <v>86.043930053710938</v>
      </c>
      <c r="N537" s="17">
        <v>42048</v>
      </c>
      <c r="O537" s="9">
        <v>83.708038330078125</v>
      </c>
      <c r="P537" s="9">
        <v>175.20100402832031</v>
      </c>
    </row>
    <row r="538" spans="1:16" x14ac:dyDescent="0.35">
      <c r="A538" s="17">
        <v>43236</v>
      </c>
      <c r="B538" s="9">
        <v>85.945816040039063</v>
      </c>
      <c r="N538" s="17">
        <v>42052</v>
      </c>
      <c r="O538" s="9">
        <v>83.367942810058594</v>
      </c>
      <c r="P538" s="9">
        <v>175.47663879394531</v>
      </c>
    </row>
    <row r="539" spans="1:16" x14ac:dyDescent="0.35">
      <c r="A539" s="17">
        <v>43237</v>
      </c>
      <c r="B539" s="9">
        <v>85.831428527832031</v>
      </c>
      <c r="N539" s="17">
        <v>42053</v>
      </c>
      <c r="O539" s="9">
        <v>83.602188110351563</v>
      </c>
      <c r="P539" s="9">
        <v>175.49333190917969</v>
      </c>
    </row>
    <row r="540" spans="1:16" x14ac:dyDescent="0.35">
      <c r="A540" s="17">
        <v>43238</v>
      </c>
      <c r="B540" s="9">
        <v>86.052108764648438</v>
      </c>
      <c r="N540" s="17">
        <v>42054</v>
      </c>
      <c r="O540" s="9">
        <v>83.534194946289063</v>
      </c>
      <c r="P540" s="9">
        <v>175.3680419921875</v>
      </c>
    </row>
    <row r="541" spans="1:16" x14ac:dyDescent="0.35">
      <c r="A541" s="17">
        <v>43241</v>
      </c>
      <c r="B541" s="9">
        <v>86.060249328613281</v>
      </c>
      <c r="N541" s="17">
        <v>42055</v>
      </c>
      <c r="O541" s="9">
        <v>83.549362182617188</v>
      </c>
      <c r="P541" s="9">
        <v>176.42033386230469</v>
      </c>
    </row>
    <row r="542" spans="1:16" x14ac:dyDescent="0.35">
      <c r="A542" s="17">
        <v>43242</v>
      </c>
      <c r="B542" s="9">
        <v>86.060249328613281</v>
      </c>
      <c r="N542" s="17">
        <v>42058</v>
      </c>
      <c r="O542" s="9">
        <v>83.700477600097656</v>
      </c>
      <c r="P542" s="9">
        <v>176.39530944824219</v>
      </c>
    </row>
    <row r="543" spans="1:16" x14ac:dyDescent="0.35">
      <c r="A543" s="17">
        <v>43243</v>
      </c>
      <c r="B543" s="9">
        <v>86.297233581542969</v>
      </c>
      <c r="N543" s="17">
        <v>42059</v>
      </c>
      <c r="O543" s="9">
        <v>84.07086181640625</v>
      </c>
      <c r="P543" s="9">
        <v>176.89633178710938</v>
      </c>
    </row>
    <row r="544" spans="1:16" x14ac:dyDescent="0.35">
      <c r="A544" s="17">
        <v>43244</v>
      </c>
      <c r="B544" s="9">
        <v>86.534225463867188</v>
      </c>
      <c r="N544" s="17">
        <v>42060</v>
      </c>
      <c r="O544" s="9">
        <v>84.131301879882813</v>
      </c>
      <c r="P544" s="9">
        <v>176.74603271484375</v>
      </c>
    </row>
    <row r="545" spans="1:16" x14ac:dyDescent="0.35">
      <c r="A545" s="17">
        <v>43245</v>
      </c>
      <c r="B545" s="9">
        <v>86.72216796875</v>
      </c>
      <c r="N545" s="17">
        <v>42061</v>
      </c>
      <c r="O545" s="9">
        <v>83.8289794921875</v>
      </c>
      <c r="P545" s="9">
        <v>176.53727722167969</v>
      </c>
    </row>
    <row r="546" spans="1:16" x14ac:dyDescent="0.35">
      <c r="A546" s="17">
        <v>43249</v>
      </c>
      <c r="B546" s="9">
        <v>87.29425048828125</v>
      </c>
      <c r="N546" s="17">
        <v>42062</v>
      </c>
      <c r="O546" s="9">
        <v>84.040557861328125</v>
      </c>
      <c r="P546" s="9">
        <v>175.93592834472656</v>
      </c>
    </row>
    <row r="547" spans="1:16" x14ac:dyDescent="0.35">
      <c r="A547" s="17">
        <v>43250</v>
      </c>
      <c r="B547" s="9">
        <v>87.073593139648438</v>
      </c>
      <c r="N547" s="17">
        <v>42065</v>
      </c>
      <c r="O547" s="9">
        <v>83.613609313964844</v>
      </c>
      <c r="P547" s="9">
        <v>177.0467529296875</v>
      </c>
    </row>
    <row r="548" spans="1:16" x14ac:dyDescent="0.35">
      <c r="A548" s="17">
        <v>43251</v>
      </c>
      <c r="B548" s="9">
        <v>87.000045776367188</v>
      </c>
      <c r="N548" s="17">
        <v>42066</v>
      </c>
      <c r="O548" s="9">
        <v>83.507621765136719</v>
      </c>
      <c r="P548" s="9">
        <v>176.32009887695313</v>
      </c>
    </row>
    <row r="549" spans="1:16" x14ac:dyDescent="0.35">
      <c r="A549" s="17">
        <v>43252</v>
      </c>
      <c r="B549" s="9">
        <v>86.892738342285156</v>
      </c>
      <c r="N549" s="17">
        <v>42067</v>
      </c>
      <c r="O549" s="9">
        <v>83.553085327148438</v>
      </c>
      <c r="P549" s="9">
        <v>175.57684326171875</v>
      </c>
    </row>
    <row r="550" spans="1:16" x14ac:dyDescent="0.35">
      <c r="A550" s="17">
        <v>43255</v>
      </c>
      <c r="B550" s="9">
        <v>86.687980651855469</v>
      </c>
      <c r="N550" s="17">
        <v>42068</v>
      </c>
      <c r="O550" s="9">
        <v>83.590911865234375</v>
      </c>
      <c r="P550" s="9">
        <v>175.76893615722656</v>
      </c>
    </row>
    <row r="551" spans="1:16" x14ac:dyDescent="0.35">
      <c r="A551" s="17">
        <v>43256</v>
      </c>
      <c r="B551" s="9">
        <v>86.753486633300781</v>
      </c>
      <c r="N551" s="17">
        <v>42069</v>
      </c>
      <c r="O551" s="9">
        <v>83.045845031738281</v>
      </c>
      <c r="P551" s="9">
        <v>173.29679870605469</v>
      </c>
    </row>
    <row r="552" spans="1:16" x14ac:dyDescent="0.35">
      <c r="A552" s="17">
        <v>43257</v>
      </c>
      <c r="B552" s="9">
        <v>86.556900024414063</v>
      </c>
      <c r="N552" s="17">
        <v>42072</v>
      </c>
      <c r="O552" s="9">
        <v>83.2578125</v>
      </c>
      <c r="P552" s="9">
        <v>174.01506042480469</v>
      </c>
    </row>
    <row r="553" spans="1:16" x14ac:dyDescent="0.35">
      <c r="A553" s="17">
        <v>43258</v>
      </c>
      <c r="B553" s="9">
        <v>86.74530029296875</v>
      </c>
      <c r="N553" s="17">
        <v>42073</v>
      </c>
      <c r="O553" s="9">
        <v>83.454612731933594</v>
      </c>
      <c r="P553" s="9">
        <v>171.19219970703125</v>
      </c>
    </row>
    <row r="554" spans="1:16" x14ac:dyDescent="0.35">
      <c r="A554" s="17">
        <v>43259</v>
      </c>
      <c r="B554" s="9">
        <v>86.6224365234375</v>
      </c>
      <c r="N554" s="17">
        <v>42074</v>
      </c>
      <c r="O554" s="9">
        <v>83.621185302734375</v>
      </c>
      <c r="P554" s="9">
        <v>170.79133605957031</v>
      </c>
    </row>
    <row r="555" spans="1:16" x14ac:dyDescent="0.35">
      <c r="A555" s="17">
        <v>43262</v>
      </c>
      <c r="B555" s="9">
        <v>86.532295227050781</v>
      </c>
      <c r="N555" s="17">
        <v>42075</v>
      </c>
      <c r="O555" s="9">
        <v>83.689346313476563</v>
      </c>
      <c r="P555" s="9">
        <v>172.96275329589844</v>
      </c>
    </row>
    <row r="556" spans="1:16" x14ac:dyDescent="0.35">
      <c r="A556" s="17">
        <v>43263</v>
      </c>
      <c r="B556" s="9">
        <v>86.556900024414063</v>
      </c>
      <c r="N556" s="17">
        <v>42076</v>
      </c>
      <c r="O556" s="9">
        <v>83.530319213867188</v>
      </c>
      <c r="P556" s="9">
        <v>171.902099609375</v>
      </c>
    </row>
    <row r="557" spans="1:16" x14ac:dyDescent="0.35">
      <c r="A557" s="17">
        <v>43264</v>
      </c>
      <c r="B557" s="9">
        <v>86.474983215332031</v>
      </c>
      <c r="N557" s="17">
        <v>42079</v>
      </c>
      <c r="O557" s="9">
        <v>83.711997985839844</v>
      </c>
      <c r="P557" s="9">
        <v>174.19883728027344</v>
      </c>
    </row>
    <row r="558" spans="1:16" x14ac:dyDescent="0.35">
      <c r="A558" s="17">
        <v>43265</v>
      </c>
      <c r="B558" s="9">
        <v>86.696159362792969</v>
      </c>
      <c r="N558" s="17">
        <v>42080</v>
      </c>
      <c r="O558" s="9">
        <v>83.696891784667969</v>
      </c>
      <c r="P558" s="9">
        <v>173.68101501464844</v>
      </c>
    </row>
    <row r="559" spans="1:16" x14ac:dyDescent="0.35">
      <c r="A559" s="17">
        <v>43266</v>
      </c>
      <c r="B559" s="9">
        <v>86.7288818359375</v>
      </c>
      <c r="N559" s="17">
        <v>42081</v>
      </c>
      <c r="O559" s="9">
        <v>84.310096740722656</v>
      </c>
      <c r="P559" s="9">
        <v>175.76893615722656</v>
      </c>
    </row>
    <row r="560" spans="1:16" x14ac:dyDescent="0.35">
      <c r="A560" s="17">
        <v>43269</v>
      </c>
      <c r="B560" s="9">
        <v>86.74530029296875</v>
      </c>
      <c r="N560" s="17">
        <v>42082</v>
      </c>
      <c r="O560" s="9">
        <v>84.014862060546875</v>
      </c>
      <c r="P560" s="9">
        <v>174.96719360351563</v>
      </c>
    </row>
    <row r="561" spans="1:16" x14ac:dyDescent="0.35">
      <c r="A561" s="17">
        <v>43270</v>
      </c>
      <c r="B561" s="9">
        <v>86.835380554199219</v>
      </c>
      <c r="N561" s="17">
        <v>42083</v>
      </c>
      <c r="O561" s="9">
        <v>84.272270202636719</v>
      </c>
      <c r="P561" s="9">
        <v>176.51153564453125</v>
      </c>
    </row>
    <row r="562" spans="1:16" x14ac:dyDescent="0.35">
      <c r="A562" s="17">
        <v>43271</v>
      </c>
      <c r="B562" s="9">
        <v>86.671577453613281</v>
      </c>
      <c r="N562" s="17">
        <v>42086</v>
      </c>
      <c r="O562" s="9">
        <v>84.287353515625</v>
      </c>
      <c r="P562" s="9">
        <v>176.16766357421875</v>
      </c>
    </row>
    <row r="563" spans="1:16" x14ac:dyDescent="0.35">
      <c r="A563" s="17">
        <v>43272</v>
      </c>
      <c r="B563" s="9">
        <v>86.696159362792969</v>
      </c>
      <c r="N563" s="17">
        <v>42087</v>
      </c>
      <c r="O563" s="9">
        <v>84.514488220214844</v>
      </c>
      <c r="P563" s="9">
        <v>175.17771911621094</v>
      </c>
    </row>
    <row r="564" spans="1:16" x14ac:dyDescent="0.35">
      <c r="A564" s="17">
        <v>43273</v>
      </c>
      <c r="B564" s="9">
        <v>86.778053283691406</v>
      </c>
      <c r="N564" s="17">
        <v>42088</v>
      </c>
      <c r="O564" s="9">
        <v>84.355514526367188</v>
      </c>
      <c r="P564" s="9">
        <v>172.6107177734375</v>
      </c>
    </row>
    <row r="565" spans="1:16" x14ac:dyDescent="0.35">
      <c r="A565" s="17">
        <v>43276</v>
      </c>
      <c r="B565" s="9">
        <v>86.7288818359375</v>
      </c>
      <c r="N565" s="17">
        <v>42089</v>
      </c>
      <c r="O565" s="9">
        <v>84.052650451660156</v>
      </c>
      <c r="P565" s="9">
        <v>172.19970703125</v>
      </c>
    </row>
    <row r="566" spans="1:16" x14ac:dyDescent="0.35">
      <c r="A566" s="17">
        <v>43277</v>
      </c>
      <c r="B566" s="9">
        <v>86.868179321289063</v>
      </c>
      <c r="N566" s="17">
        <v>42090</v>
      </c>
      <c r="O566" s="9">
        <v>84.173812866210938</v>
      </c>
      <c r="P566" s="9">
        <v>172.59396362304688</v>
      </c>
    </row>
    <row r="567" spans="1:16" x14ac:dyDescent="0.35">
      <c r="A567" s="17">
        <v>43278</v>
      </c>
      <c r="B567" s="9">
        <v>87.023796081542969</v>
      </c>
      <c r="N567" s="17">
        <v>42093</v>
      </c>
      <c r="O567" s="9">
        <v>84.211708068847656</v>
      </c>
      <c r="P567" s="9">
        <v>174.69956970214844</v>
      </c>
    </row>
    <row r="568" spans="1:16" x14ac:dyDescent="0.35">
      <c r="A568" s="17">
        <v>43279</v>
      </c>
      <c r="B568" s="9">
        <v>87.015609741210938</v>
      </c>
      <c r="N568" s="17">
        <v>42094</v>
      </c>
      <c r="O568" s="9">
        <v>84.355514526367188</v>
      </c>
      <c r="P568" s="9">
        <v>173.17280578613281</v>
      </c>
    </row>
    <row r="569" spans="1:16" x14ac:dyDescent="0.35">
      <c r="A569" s="17">
        <v>43280</v>
      </c>
      <c r="B569" s="9">
        <v>87.089317321777344</v>
      </c>
      <c r="N569" s="17">
        <v>42095</v>
      </c>
      <c r="O569" s="9">
        <v>84.629302978515625</v>
      </c>
      <c r="P569" s="9">
        <v>172.56040954589844</v>
      </c>
    </row>
    <row r="570" spans="1:16" x14ac:dyDescent="0.35">
      <c r="A570" s="17">
        <v>43283</v>
      </c>
      <c r="B570" s="9">
        <v>87.006416320800781</v>
      </c>
      <c r="N570" s="17">
        <v>42096</v>
      </c>
      <c r="O570" s="9">
        <v>84.5155029296875</v>
      </c>
      <c r="P570" s="9">
        <v>173.18121337890625</v>
      </c>
    </row>
    <row r="571" spans="1:16" x14ac:dyDescent="0.35">
      <c r="A571" s="17">
        <v>43284</v>
      </c>
      <c r="B571" s="9">
        <v>87.186988830566406</v>
      </c>
      <c r="N571" s="17">
        <v>42100</v>
      </c>
      <c r="O571" s="9">
        <v>84.568641662597656</v>
      </c>
      <c r="P571" s="9">
        <v>174.34724426269531</v>
      </c>
    </row>
    <row r="572" spans="1:16" x14ac:dyDescent="0.35">
      <c r="A572" s="17">
        <v>43286</v>
      </c>
      <c r="B572" s="9">
        <v>87.269096374511719</v>
      </c>
      <c r="N572" s="17">
        <v>42101</v>
      </c>
      <c r="O572" s="9">
        <v>84.583763122558594</v>
      </c>
      <c r="P572" s="9">
        <v>173.88587951660156</v>
      </c>
    </row>
    <row r="573" spans="1:16" x14ac:dyDescent="0.35">
      <c r="A573" s="17">
        <v>43287</v>
      </c>
      <c r="B573" s="9">
        <v>87.359382629394531</v>
      </c>
      <c r="N573" s="17">
        <v>42102</v>
      </c>
      <c r="O573" s="9">
        <v>84.59136962890625</v>
      </c>
      <c r="P573" s="9">
        <v>174.47309875488281</v>
      </c>
    </row>
    <row r="574" spans="1:16" x14ac:dyDescent="0.35">
      <c r="A574" s="17">
        <v>43290</v>
      </c>
      <c r="B574" s="9">
        <v>87.277290344238281</v>
      </c>
      <c r="N574" s="17">
        <v>42103</v>
      </c>
      <c r="O574" s="9">
        <v>84.378982543945313</v>
      </c>
      <c r="P574" s="9">
        <v>175.24482727050781</v>
      </c>
    </row>
    <row r="575" spans="1:16" x14ac:dyDescent="0.35">
      <c r="A575" s="17">
        <v>43291</v>
      </c>
      <c r="B575" s="9">
        <v>87.211654663085938</v>
      </c>
      <c r="N575" s="17">
        <v>42104</v>
      </c>
      <c r="O575" s="9">
        <v>84.378982543945313</v>
      </c>
      <c r="P575" s="9">
        <v>176.20114135742188</v>
      </c>
    </row>
    <row r="576" spans="1:16" x14ac:dyDescent="0.35">
      <c r="A576" s="17">
        <v>43292</v>
      </c>
      <c r="B576" s="9">
        <v>87.244499206542969</v>
      </c>
      <c r="N576" s="17">
        <v>42107</v>
      </c>
      <c r="O576" s="9">
        <v>84.470016479492188</v>
      </c>
      <c r="P576" s="9">
        <v>175.40419006347656</v>
      </c>
    </row>
    <row r="577" spans="1:16" x14ac:dyDescent="0.35">
      <c r="A577" s="17">
        <v>43293</v>
      </c>
      <c r="B577" s="9">
        <v>87.3511962890625</v>
      </c>
      <c r="N577" s="17">
        <v>42108</v>
      </c>
      <c r="O577" s="9">
        <v>84.561050415039063</v>
      </c>
      <c r="P577" s="9">
        <v>175.73980712890625</v>
      </c>
    </row>
    <row r="578" spans="1:16" x14ac:dyDescent="0.35">
      <c r="A578" s="17">
        <v>43294</v>
      </c>
      <c r="B578" s="9">
        <v>87.433280944824219</v>
      </c>
      <c r="N578" s="17">
        <v>42109</v>
      </c>
      <c r="O578" s="9">
        <v>84.674812316894531</v>
      </c>
      <c r="P578" s="9">
        <v>176.52828979492188</v>
      </c>
    </row>
    <row r="579" spans="1:16" x14ac:dyDescent="0.35">
      <c r="A579" s="17">
        <v>43297</v>
      </c>
      <c r="B579" s="9">
        <v>87.334770202636719</v>
      </c>
      <c r="N579" s="17">
        <v>42110</v>
      </c>
      <c r="O579" s="9">
        <v>84.629302978515625</v>
      </c>
      <c r="P579" s="9">
        <v>176.47802734375</v>
      </c>
    </row>
    <row r="580" spans="1:16" x14ac:dyDescent="0.35">
      <c r="A580" s="17">
        <v>43298</v>
      </c>
      <c r="B580" s="9">
        <v>87.301910400390625</v>
      </c>
      <c r="N580" s="17">
        <v>42111</v>
      </c>
      <c r="O580" s="9">
        <v>84.697563171386719</v>
      </c>
      <c r="P580" s="9">
        <v>174.44792175292969</v>
      </c>
    </row>
    <row r="581" spans="1:16" x14ac:dyDescent="0.35">
      <c r="A581" s="17">
        <v>43299</v>
      </c>
      <c r="B581" s="9">
        <v>87.277290344238281</v>
      </c>
      <c r="N581" s="17">
        <v>42114</v>
      </c>
      <c r="O581" s="9">
        <v>84.6368408203125</v>
      </c>
      <c r="P581" s="9">
        <v>176.04171752929688</v>
      </c>
    </row>
    <row r="582" spans="1:16" x14ac:dyDescent="0.35">
      <c r="A582" s="17">
        <v>43300</v>
      </c>
      <c r="B582" s="9">
        <v>87.40863037109375</v>
      </c>
      <c r="N582" s="17">
        <v>42115</v>
      </c>
      <c r="O582" s="9">
        <v>84.5458984375</v>
      </c>
      <c r="P582" s="9">
        <v>175.83201599121094</v>
      </c>
    </row>
    <row r="583" spans="1:16" x14ac:dyDescent="0.35">
      <c r="A583" s="17">
        <v>43301</v>
      </c>
      <c r="B583" s="9">
        <v>87.236259460449219</v>
      </c>
      <c r="N583" s="17">
        <v>42116</v>
      </c>
      <c r="O583" s="9">
        <v>84.29559326171875</v>
      </c>
      <c r="P583" s="9">
        <v>176.69609069824219</v>
      </c>
    </row>
    <row r="584" spans="1:16" x14ac:dyDescent="0.35">
      <c r="A584" s="17">
        <v>43304</v>
      </c>
      <c r="B584" s="9">
        <v>86.932571411132813</v>
      </c>
      <c r="N584" s="17">
        <v>42117</v>
      </c>
      <c r="O584" s="9">
        <v>84.424522399902344</v>
      </c>
      <c r="P584" s="9">
        <v>177.14076232910156</v>
      </c>
    </row>
    <row r="585" spans="1:16" x14ac:dyDescent="0.35">
      <c r="A585" s="17">
        <v>43305</v>
      </c>
      <c r="B585" s="9">
        <v>87.055686950683594</v>
      </c>
      <c r="N585" s="17">
        <v>42118</v>
      </c>
      <c r="O585" s="9">
        <v>84.568641662597656</v>
      </c>
      <c r="P585" s="9">
        <v>177.55177307128906</v>
      </c>
    </row>
    <row r="586" spans="1:16" x14ac:dyDescent="0.35">
      <c r="A586" s="17">
        <v>43306</v>
      </c>
      <c r="B586" s="9">
        <v>87.063896179199219</v>
      </c>
      <c r="N586" s="17">
        <v>42121</v>
      </c>
      <c r="O586" s="9">
        <v>84.598976135253906</v>
      </c>
      <c r="P586" s="9">
        <v>176.81358337402344</v>
      </c>
    </row>
    <row r="587" spans="1:16" x14ac:dyDescent="0.35">
      <c r="A587" s="17">
        <v>43307</v>
      </c>
      <c r="B587" s="9">
        <v>87.014625549316406</v>
      </c>
      <c r="N587" s="17">
        <v>42122</v>
      </c>
      <c r="O587" s="9">
        <v>84.272865295410156</v>
      </c>
      <c r="P587" s="9">
        <v>177.37562561035156</v>
      </c>
    </row>
    <row r="588" spans="1:16" x14ac:dyDescent="0.35">
      <c r="A588" s="17">
        <v>43308</v>
      </c>
      <c r="B588" s="9">
        <v>87.080284118652344</v>
      </c>
      <c r="N588" s="17">
        <v>42123</v>
      </c>
      <c r="O588" s="9">
        <v>84.083236694335938</v>
      </c>
      <c r="P588" s="9">
        <v>176.64582824707031</v>
      </c>
    </row>
    <row r="589" spans="1:16" x14ac:dyDescent="0.35">
      <c r="A589" s="17">
        <v>43311</v>
      </c>
      <c r="B589" s="9">
        <v>86.990013122558594</v>
      </c>
      <c r="N589" s="17">
        <v>42124</v>
      </c>
      <c r="O589" s="9">
        <v>84.083236694335938</v>
      </c>
      <c r="P589" s="9">
        <v>174.87574768066406</v>
      </c>
    </row>
    <row r="590" spans="1:16" x14ac:dyDescent="0.35">
      <c r="A590" s="17">
        <v>43312</v>
      </c>
      <c r="B590" s="9">
        <v>87.063896179199219</v>
      </c>
      <c r="N590" s="17">
        <v>42125</v>
      </c>
      <c r="O590" s="9">
        <v>83.844566345214844</v>
      </c>
      <c r="P590" s="9">
        <v>176.77157592773438</v>
      </c>
    </row>
    <row r="591" spans="1:16" x14ac:dyDescent="0.35">
      <c r="A591" s="17">
        <v>43313</v>
      </c>
      <c r="B591" s="9">
        <v>86.974212646484375</v>
      </c>
      <c r="N591" s="17">
        <v>42128</v>
      </c>
      <c r="O591" s="9">
        <v>83.685028076171875</v>
      </c>
      <c r="P591" s="9">
        <v>177.27499389648438</v>
      </c>
    </row>
    <row r="592" spans="1:16" x14ac:dyDescent="0.35">
      <c r="A592" s="17">
        <v>43314</v>
      </c>
      <c r="B592" s="9">
        <v>87.007080078125</v>
      </c>
      <c r="N592" s="17">
        <v>42129</v>
      </c>
      <c r="O592" s="9">
        <v>83.609046936035156</v>
      </c>
      <c r="P592" s="9">
        <v>175.24482727050781</v>
      </c>
    </row>
    <row r="593" spans="1:16" x14ac:dyDescent="0.35">
      <c r="A593" s="17">
        <v>43315</v>
      </c>
      <c r="B593" s="9">
        <v>87.196357727050781</v>
      </c>
      <c r="N593" s="17">
        <v>42130</v>
      </c>
      <c r="O593" s="9">
        <v>83.327896118164063</v>
      </c>
      <c r="P593" s="9">
        <v>174.52334594726563</v>
      </c>
    </row>
    <row r="594" spans="1:16" x14ac:dyDescent="0.35">
      <c r="A594" s="17">
        <v>43318</v>
      </c>
      <c r="B594" s="9">
        <v>87.253936767578125</v>
      </c>
      <c r="N594" s="17">
        <v>42131</v>
      </c>
      <c r="O594" s="9">
        <v>83.533050537109375</v>
      </c>
      <c r="P594" s="9">
        <v>175.21968078613281</v>
      </c>
    </row>
    <row r="595" spans="1:16" x14ac:dyDescent="0.35">
      <c r="A595" s="17">
        <v>43319</v>
      </c>
      <c r="B595" s="9">
        <v>87.097648620605469</v>
      </c>
      <c r="N595" s="17">
        <v>42132</v>
      </c>
      <c r="O595" s="9">
        <v>83.806617736816406</v>
      </c>
      <c r="P595" s="9">
        <v>177.52664184570313</v>
      </c>
    </row>
    <row r="596" spans="1:16" x14ac:dyDescent="0.35">
      <c r="A596" s="17">
        <v>43320</v>
      </c>
      <c r="B596" s="9">
        <v>87.097648620605469</v>
      </c>
      <c r="N596" s="17">
        <v>42135</v>
      </c>
      <c r="O596" s="9">
        <v>83.274711608886719</v>
      </c>
      <c r="P596" s="9">
        <v>176.6793212890625</v>
      </c>
    </row>
    <row r="597" spans="1:16" x14ac:dyDescent="0.35">
      <c r="A597" s="17">
        <v>43321</v>
      </c>
      <c r="B597" s="9">
        <v>87.221015930175781</v>
      </c>
      <c r="N597" s="17">
        <v>42136</v>
      </c>
      <c r="O597" s="9">
        <v>83.26708984375</v>
      </c>
      <c r="P597" s="9">
        <v>176.15086364746094</v>
      </c>
    </row>
    <row r="598" spans="1:16" x14ac:dyDescent="0.35">
      <c r="A598" s="17">
        <v>43322</v>
      </c>
      <c r="B598" s="9">
        <v>87.410331726074219</v>
      </c>
      <c r="N598" s="17">
        <v>42137</v>
      </c>
      <c r="O598" s="9">
        <v>83.259483337402344</v>
      </c>
      <c r="P598" s="9">
        <v>176.1844482421875</v>
      </c>
    </row>
    <row r="599" spans="1:16" x14ac:dyDescent="0.35">
      <c r="A599" s="17">
        <v>43325</v>
      </c>
      <c r="B599" s="9">
        <v>87.459671020507813</v>
      </c>
      <c r="N599" s="17">
        <v>42138</v>
      </c>
      <c r="O599" s="9">
        <v>83.388671875</v>
      </c>
      <c r="P599" s="9">
        <v>178.02159118652344</v>
      </c>
    </row>
    <row r="600" spans="1:16" x14ac:dyDescent="0.35">
      <c r="A600" s="17">
        <v>43326</v>
      </c>
      <c r="B600" s="9">
        <v>87.377372741699219</v>
      </c>
      <c r="N600" s="17">
        <v>42139</v>
      </c>
      <c r="O600" s="9">
        <v>83.738227844238281</v>
      </c>
      <c r="P600" s="9">
        <v>178.21455383300781</v>
      </c>
    </row>
    <row r="601" spans="1:16" x14ac:dyDescent="0.35">
      <c r="A601" s="17">
        <v>43327</v>
      </c>
      <c r="B601" s="9">
        <v>87.500801086425781</v>
      </c>
      <c r="N601" s="17">
        <v>42142</v>
      </c>
      <c r="O601" s="9">
        <v>83.419105529785156</v>
      </c>
      <c r="P601" s="9">
        <v>178.7681884765625</v>
      </c>
    </row>
    <row r="602" spans="1:16" x14ac:dyDescent="0.35">
      <c r="A602" s="17">
        <v>43328</v>
      </c>
      <c r="B602" s="9">
        <v>87.550186157226563</v>
      </c>
      <c r="N602" s="17">
        <v>42143</v>
      </c>
      <c r="O602" s="9">
        <v>83.130340576171875</v>
      </c>
      <c r="P602" s="9">
        <v>178.70948791503906</v>
      </c>
    </row>
    <row r="603" spans="1:16" x14ac:dyDescent="0.35">
      <c r="A603" s="17">
        <v>43329</v>
      </c>
      <c r="B603" s="9">
        <v>87.599555969238281</v>
      </c>
      <c r="N603" s="17">
        <v>42144</v>
      </c>
      <c r="O603" s="9">
        <v>83.259483337402344</v>
      </c>
      <c r="P603" s="9">
        <v>178.58366394042969</v>
      </c>
    </row>
    <row r="604" spans="1:16" x14ac:dyDescent="0.35">
      <c r="A604" s="17">
        <v>43332</v>
      </c>
      <c r="B604" s="9">
        <v>87.772315979003906</v>
      </c>
      <c r="N604" s="17">
        <v>42145</v>
      </c>
      <c r="O604" s="9">
        <v>83.517852783203125</v>
      </c>
      <c r="P604" s="9">
        <v>179.10379028320313</v>
      </c>
    </row>
    <row r="605" spans="1:16" x14ac:dyDescent="0.35">
      <c r="A605" s="17">
        <v>43333</v>
      </c>
      <c r="B605" s="9">
        <v>87.698272705078125</v>
      </c>
      <c r="N605" s="17">
        <v>42146</v>
      </c>
      <c r="O605" s="9">
        <v>83.426673889160156</v>
      </c>
      <c r="P605" s="9">
        <v>178.67593383789063</v>
      </c>
    </row>
    <row r="606" spans="1:16" x14ac:dyDescent="0.35">
      <c r="A606" s="17">
        <v>43334</v>
      </c>
      <c r="B606" s="9">
        <v>87.772315979003906</v>
      </c>
      <c r="N606" s="17">
        <v>42150</v>
      </c>
      <c r="O606" s="9">
        <v>83.631858825683594</v>
      </c>
      <c r="P606" s="9">
        <v>176.7548828125</v>
      </c>
    </row>
    <row r="607" spans="1:16" x14ac:dyDescent="0.35">
      <c r="A607" s="17">
        <v>43335</v>
      </c>
      <c r="B607" s="9">
        <v>87.722984313964844</v>
      </c>
      <c r="N607" s="17">
        <v>42151</v>
      </c>
      <c r="O607" s="9">
        <v>83.715415954589844</v>
      </c>
      <c r="P607" s="9">
        <v>178.43266296386719</v>
      </c>
    </row>
    <row r="608" spans="1:16" x14ac:dyDescent="0.35">
      <c r="A608" s="17">
        <v>43336</v>
      </c>
      <c r="B608" s="9">
        <v>87.821739196777344</v>
      </c>
      <c r="N608" s="17">
        <v>42152</v>
      </c>
      <c r="O608" s="9">
        <v>83.685028076171875</v>
      </c>
      <c r="P608" s="9">
        <v>178.23129272460938</v>
      </c>
    </row>
    <row r="609" spans="1:16" x14ac:dyDescent="0.35">
      <c r="A609" s="17">
        <v>43339</v>
      </c>
      <c r="B609" s="9">
        <v>87.706520080566406</v>
      </c>
      <c r="N609" s="17">
        <v>42153</v>
      </c>
      <c r="O609" s="9">
        <v>83.715415954589844</v>
      </c>
      <c r="P609" s="9">
        <v>177.12391662597656</v>
      </c>
    </row>
    <row r="610" spans="1:16" x14ac:dyDescent="0.35">
      <c r="A610" s="17">
        <v>43340</v>
      </c>
      <c r="B610" s="9">
        <v>87.541954040527344</v>
      </c>
      <c r="N610" s="17">
        <v>42156</v>
      </c>
      <c r="O610" s="9">
        <v>83.484016418457031</v>
      </c>
      <c r="P610" s="9">
        <v>177.48469543457031</v>
      </c>
    </row>
    <row r="611" spans="1:16" x14ac:dyDescent="0.35">
      <c r="A611" s="17">
        <v>43341</v>
      </c>
      <c r="B611" s="9">
        <v>87.525497436523438</v>
      </c>
      <c r="N611" s="17">
        <v>42157</v>
      </c>
      <c r="O611" s="9">
        <v>83.156623840332031</v>
      </c>
      <c r="P611" s="9">
        <v>177.30848693847656</v>
      </c>
    </row>
    <row r="612" spans="1:16" x14ac:dyDescent="0.35">
      <c r="A612" s="17">
        <v>43342</v>
      </c>
      <c r="B612" s="9">
        <v>87.566642761230469</v>
      </c>
      <c r="N612" s="17">
        <v>42158</v>
      </c>
      <c r="O612" s="9">
        <v>82.829299926757813</v>
      </c>
      <c r="P612" s="9">
        <v>177.77828979492188</v>
      </c>
    </row>
    <row r="613" spans="1:16" x14ac:dyDescent="0.35">
      <c r="A613" s="17">
        <v>43343</v>
      </c>
      <c r="B613" s="9">
        <v>87.55841064453125</v>
      </c>
      <c r="N613" s="17">
        <v>42159</v>
      </c>
      <c r="O613" s="9">
        <v>83.004356384277344</v>
      </c>
      <c r="P613" s="9">
        <v>176.27670288085938</v>
      </c>
    </row>
    <row r="614" spans="1:16" x14ac:dyDescent="0.35">
      <c r="A614" s="17">
        <v>43347</v>
      </c>
      <c r="B614" s="9">
        <v>87.461112976074219</v>
      </c>
      <c r="N614" s="17">
        <v>42160</v>
      </c>
      <c r="O614" s="9">
        <v>82.638999938964844</v>
      </c>
      <c r="P614" s="9">
        <v>175.97468566894531</v>
      </c>
    </row>
    <row r="615" spans="1:16" x14ac:dyDescent="0.35">
      <c r="A615" s="17">
        <v>43348</v>
      </c>
      <c r="B615" s="9">
        <v>87.419868469238281</v>
      </c>
      <c r="N615" s="17">
        <v>42163</v>
      </c>
      <c r="O615" s="9">
        <v>82.760772705078125</v>
      </c>
      <c r="P615" s="9">
        <v>174.892578125</v>
      </c>
    </row>
    <row r="616" spans="1:16" x14ac:dyDescent="0.35">
      <c r="A616" s="17">
        <v>43349</v>
      </c>
      <c r="B616" s="9">
        <v>87.568290710449219</v>
      </c>
      <c r="N616" s="17">
        <v>42164</v>
      </c>
      <c r="O616" s="9">
        <v>82.524772644042969</v>
      </c>
      <c r="P616" s="9">
        <v>174.86737060546875</v>
      </c>
    </row>
    <row r="617" spans="1:16" x14ac:dyDescent="0.35">
      <c r="A617" s="17">
        <v>43350</v>
      </c>
      <c r="B617" s="9">
        <v>87.25494384765625</v>
      </c>
      <c r="N617" s="17">
        <v>42165</v>
      </c>
      <c r="O617" s="9">
        <v>82.319198608398438</v>
      </c>
      <c r="P617" s="9">
        <v>176.96456909179688</v>
      </c>
    </row>
    <row r="618" spans="1:16" x14ac:dyDescent="0.35">
      <c r="A618" s="17">
        <v>43353</v>
      </c>
      <c r="B618" s="9">
        <v>87.337432861328125</v>
      </c>
      <c r="N618" s="17">
        <v>42166</v>
      </c>
      <c r="O618" s="9">
        <v>82.760772705078125</v>
      </c>
      <c r="P618" s="9">
        <v>177.53497314453125</v>
      </c>
    </row>
    <row r="619" spans="1:16" x14ac:dyDescent="0.35">
      <c r="A619" s="17">
        <v>43354</v>
      </c>
      <c r="B619" s="9">
        <v>87.188941955566406</v>
      </c>
      <c r="N619" s="17">
        <v>42167</v>
      </c>
      <c r="O619" s="9">
        <v>82.661796569824219</v>
      </c>
      <c r="P619" s="9">
        <v>176.176025390625</v>
      </c>
    </row>
    <row r="620" spans="1:16" x14ac:dyDescent="0.35">
      <c r="A620" s="17">
        <v>43355</v>
      </c>
      <c r="B620" s="9">
        <v>87.246688842773438</v>
      </c>
      <c r="N620" s="17">
        <v>42170</v>
      </c>
      <c r="O620" s="9">
        <v>82.760772705078125</v>
      </c>
      <c r="P620" s="9">
        <v>175.42103576660156</v>
      </c>
    </row>
    <row r="621" spans="1:16" x14ac:dyDescent="0.35">
      <c r="A621" s="17">
        <v>43356</v>
      </c>
      <c r="B621" s="9">
        <v>87.304420471191406</v>
      </c>
      <c r="N621" s="17">
        <v>42171</v>
      </c>
      <c r="O621" s="9">
        <v>82.897781372070313</v>
      </c>
      <c r="P621" s="9">
        <v>176.37736511230469</v>
      </c>
    </row>
    <row r="622" spans="1:16" x14ac:dyDescent="0.35">
      <c r="A622" s="17">
        <v>43357</v>
      </c>
      <c r="B622" s="9">
        <v>87.139488220214844</v>
      </c>
      <c r="N622" s="17">
        <v>42172</v>
      </c>
      <c r="O622" s="9">
        <v>82.905426025390625</v>
      </c>
      <c r="P622" s="9">
        <v>176.66252136230469</v>
      </c>
    </row>
    <row r="623" spans="1:16" x14ac:dyDescent="0.35">
      <c r="A623" s="17">
        <v>43360</v>
      </c>
      <c r="B623" s="9">
        <v>87.139488220214844</v>
      </c>
      <c r="N623" s="17">
        <v>42173</v>
      </c>
      <c r="O623" s="9">
        <v>82.882583618164063</v>
      </c>
      <c r="P623" s="9">
        <v>178.49974060058594</v>
      </c>
    </row>
    <row r="624" spans="1:16" x14ac:dyDescent="0.35">
      <c r="A624" s="17">
        <v>43361</v>
      </c>
      <c r="B624" s="9">
        <v>86.949806213378906</v>
      </c>
      <c r="N624" s="17">
        <v>42174</v>
      </c>
      <c r="O624" s="9">
        <v>83.141395568847656</v>
      </c>
      <c r="P624" s="9">
        <v>177.70733642578125</v>
      </c>
    </row>
    <row r="625" spans="1:16" x14ac:dyDescent="0.35">
      <c r="A625" s="17">
        <v>43362</v>
      </c>
      <c r="B625" s="9">
        <v>86.784912109375</v>
      </c>
      <c r="N625" s="17">
        <v>42177</v>
      </c>
      <c r="O625" s="9">
        <v>82.730323791503906</v>
      </c>
      <c r="P625" s="9">
        <v>178.61776733398438</v>
      </c>
    </row>
    <row r="626" spans="1:16" x14ac:dyDescent="0.35">
      <c r="A626" s="17">
        <v>43363</v>
      </c>
      <c r="B626" s="9">
        <v>86.900314331054688</v>
      </c>
      <c r="N626" s="17">
        <v>42178</v>
      </c>
      <c r="O626" s="9">
        <v>82.539955139160156</v>
      </c>
      <c r="P626" s="9">
        <v>178.74418640136719</v>
      </c>
    </row>
    <row r="627" spans="1:16" x14ac:dyDescent="0.35">
      <c r="A627" s="17">
        <v>43364</v>
      </c>
      <c r="B627" s="9">
        <v>86.966323852539063</v>
      </c>
      <c r="N627" s="17">
        <v>42179</v>
      </c>
      <c r="O627" s="9">
        <v>82.669364929199219</v>
      </c>
      <c r="P627" s="9">
        <v>177.44601440429688</v>
      </c>
    </row>
    <row r="628" spans="1:16" x14ac:dyDescent="0.35">
      <c r="A628" s="17">
        <v>43367</v>
      </c>
      <c r="B628" s="9">
        <v>86.883872985839844</v>
      </c>
      <c r="N628" s="17">
        <v>42180</v>
      </c>
      <c r="O628" s="9">
        <v>82.578033447265625</v>
      </c>
      <c r="P628" s="9">
        <v>176.90653991699219</v>
      </c>
    </row>
    <row r="629" spans="1:16" x14ac:dyDescent="0.35">
      <c r="A629" s="17">
        <v>43368</v>
      </c>
      <c r="B629" s="9">
        <v>86.842605590820313</v>
      </c>
      <c r="N629" s="17">
        <v>42181</v>
      </c>
      <c r="O629" s="9">
        <v>82.380119323730469</v>
      </c>
      <c r="P629" s="9">
        <v>176.87283325195313</v>
      </c>
    </row>
    <row r="630" spans="1:16" x14ac:dyDescent="0.35">
      <c r="A630" s="17">
        <v>43369</v>
      </c>
      <c r="B630" s="9">
        <v>87.048797607421875</v>
      </c>
      <c r="N630" s="17">
        <v>42184</v>
      </c>
      <c r="O630" s="9">
        <v>82.867340087890625</v>
      </c>
      <c r="P630" s="9">
        <v>173.16375732421875</v>
      </c>
    </row>
    <row r="631" spans="1:16" x14ac:dyDescent="0.35">
      <c r="A631" s="17">
        <v>43370</v>
      </c>
      <c r="B631" s="9">
        <v>87.106483459472656</v>
      </c>
      <c r="N631" s="17">
        <v>42185</v>
      </c>
      <c r="O631" s="9">
        <v>82.814094543457031</v>
      </c>
      <c r="P631" s="9">
        <v>173.52619934082031</v>
      </c>
    </row>
    <row r="632" spans="1:16" x14ac:dyDescent="0.35">
      <c r="A632" s="17">
        <v>43371</v>
      </c>
      <c r="B632" s="9">
        <v>87.015792846679688</v>
      </c>
      <c r="N632" s="17">
        <v>42186</v>
      </c>
      <c r="O632" s="9">
        <v>82.605064392089844</v>
      </c>
      <c r="P632" s="9">
        <v>174.91709899902344</v>
      </c>
    </row>
    <row r="633" spans="1:16" x14ac:dyDescent="0.35">
      <c r="A633" s="17">
        <v>43374</v>
      </c>
      <c r="B633" s="9">
        <v>86.992660522460938</v>
      </c>
      <c r="N633" s="17">
        <v>42187</v>
      </c>
      <c r="O633" s="9">
        <v>82.71942138671875</v>
      </c>
      <c r="P633" s="9">
        <v>174.75692749023438</v>
      </c>
    </row>
    <row r="634" spans="1:16" x14ac:dyDescent="0.35">
      <c r="A634" s="17">
        <v>43375</v>
      </c>
      <c r="B634" s="9">
        <v>87.091842651367188</v>
      </c>
      <c r="N634" s="17">
        <v>42191</v>
      </c>
      <c r="O634" s="9">
        <v>83.016975402832031</v>
      </c>
      <c r="P634" s="9">
        <v>174.25959777832031</v>
      </c>
    </row>
    <row r="635" spans="1:16" x14ac:dyDescent="0.35">
      <c r="A635" s="17">
        <v>43376</v>
      </c>
      <c r="B635" s="9">
        <v>86.67852783203125</v>
      </c>
      <c r="N635" s="17">
        <v>42192</v>
      </c>
      <c r="O635" s="9">
        <v>83.13140869140625</v>
      </c>
      <c r="P635" s="9">
        <v>175.35548400878906</v>
      </c>
    </row>
    <row r="636" spans="1:16" x14ac:dyDescent="0.35">
      <c r="A636" s="17">
        <v>43377</v>
      </c>
      <c r="B636" s="9">
        <v>86.430534362792969</v>
      </c>
      <c r="N636" s="17">
        <v>42193</v>
      </c>
      <c r="O636" s="9">
        <v>83.329750061035156</v>
      </c>
      <c r="P636" s="9">
        <v>172.4134521484375</v>
      </c>
    </row>
    <row r="637" spans="1:16" x14ac:dyDescent="0.35">
      <c r="A637" s="17">
        <v>43378</v>
      </c>
      <c r="B637" s="9">
        <v>86.240440368652344</v>
      </c>
      <c r="N637" s="17">
        <v>42194</v>
      </c>
      <c r="O637" s="9">
        <v>83.02459716796875</v>
      </c>
      <c r="P637" s="9">
        <v>172.725341796875</v>
      </c>
    </row>
    <row r="638" spans="1:16" x14ac:dyDescent="0.35">
      <c r="A638" s="17">
        <v>43381</v>
      </c>
      <c r="B638" s="9">
        <v>86.207382202148438</v>
      </c>
      <c r="N638" s="17">
        <v>42195</v>
      </c>
      <c r="O638" s="9">
        <v>82.673698425292969</v>
      </c>
      <c r="P638" s="9">
        <v>174.90023803710938</v>
      </c>
    </row>
    <row r="639" spans="1:16" x14ac:dyDescent="0.35">
      <c r="A639" s="17">
        <v>43382</v>
      </c>
      <c r="B639" s="9">
        <v>86.331390380859375</v>
      </c>
      <c r="N639" s="17">
        <v>42198</v>
      </c>
      <c r="O639" s="9">
        <v>82.551666259765625</v>
      </c>
      <c r="P639" s="9">
        <v>176.83065795898438</v>
      </c>
    </row>
    <row r="640" spans="1:16" x14ac:dyDescent="0.35">
      <c r="A640" s="17">
        <v>43383</v>
      </c>
      <c r="B640" s="9">
        <v>86.306549072265625</v>
      </c>
      <c r="N640" s="17">
        <v>42199</v>
      </c>
      <c r="O640" s="9">
        <v>82.688957214355469</v>
      </c>
      <c r="P640" s="9">
        <v>177.59774780273438</v>
      </c>
    </row>
    <row r="641" spans="1:16" x14ac:dyDescent="0.35">
      <c r="A641" s="17">
        <v>43384</v>
      </c>
      <c r="B641" s="9">
        <v>86.562835693359375</v>
      </c>
      <c r="N641" s="17">
        <v>42200</v>
      </c>
      <c r="O641" s="9">
        <v>82.910194396972656</v>
      </c>
      <c r="P641" s="9">
        <v>177.53878784179688</v>
      </c>
    </row>
    <row r="642" spans="1:16" x14ac:dyDescent="0.35">
      <c r="A642" s="17">
        <v>43385</v>
      </c>
      <c r="B642" s="9">
        <v>86.587608337402344</v>
      </c>
      <c r="N642" s="17">
        <v>42201</v>
      </c>
      <c r="O642" s="9">
        <v>82.978828430175781</v>
      </c>
      <c r="P642" s="9">
        <v>178.96340942382813</v>
      </c>
    </row>
    <row r="643" spans="1:16" x14ac:dyDescent="0.35">
      <c r="A643" s="17">
        <v>43388</v>
      </c>
      <c r="B643" s="9">
        <v>86.529762268066406</v>
      </c>
      <c r="N643" s="17">
        <v>42202</v>
      </c>
      <c r="O643" s="9">
        <v>82.986473083496094</v>
      </c>
      <c r="P643" s="9">
        <v>179.1151123046875</v>
      </c>
    </row>
    <row r="644" spans="1:16" x14ac:dyDescent="0.35">
      <c r="A644" s="17">
        <v>43389</v>
      </c>
      <c r="B644" s="9">
        <v>86.579322814941406</v>
      </c>
      <c r="N644" s="17">
        <v>42205</v>
      </c>
      <c r="O644" s="9">
        <v>82.841514587402344</v>
      </c>
      <c r="P644" s="9">
        <v>179.20780944824219</v>
      </c>
    </row>
    <row r="645" spans="1:16" x14ac:dyDescent="0.35">
      <c r="A645" s="17">
        <v>43390</v>
      </c>
      <c r="B645" s="9">
        <v>86.405754089355469</v>
      </c>
      <c r="N645" s="17">
        <v>42206</v>
      </c>
      <c r="O645" s="9">
        <v>82.978828430175781</v>
      </c>
      <c r="P645" s="9">
        <v>178.49974060058594</v>
      </c>
    </row>
    <row r="646" spans="1:16" x14ac:dyDescent="0.35">
      <c r="A646" s="17">
        <v>43391</v>
      </c>
      <c r="B646" s="9">
        <v>86.347892761230469</v>
      </c>
      <c r="N646" s="17">
        <v>42207</v>
      </c>
      <c r="O646" s="9">
        <v>83.016975402832031</v>
      </c>
      <c r="P646" s="9">
        <v>178.17945861816406</v>
      </c>
    </row>
    <row r="647" spans="1:16" x14ac:dyDescent="0.35">
      <c r="A647" s="17">
        <v>43392</v>
      </c>
      <c r="B647" s="9">
        <v>86.273521423339844</v>
      </c>
      <c r="N647" s="17">
        <v>42208</v>
      </c>
      <c r="O647" s="9">
        <v>83.253456115722656</v>
      </c>
      <c r="P647" s="9">
        <v>177.17623901367188</v>
      </c>
    </row>
    <row r="648" spans="1:16" x14ac:dyDescent="0.35">
      <c r="A648" s="17">
        <v>43395</v>
      </c>
      <c r="B648" s="9">
        <v>86.256950378417969</v>
      </c>
      <c r="N648" s="17">
        <v>42209</v>
      </c>
      <c r="O648" s="9">
        <v>83.238182067871094</v>
      </c>
      <c r="P648" s="9">
        <v>175.33851623535156</v>
      </c>
    </row>
    <row r="649" spans="1:16" x14ac:dyDescent="0.35">
      <c r="A649" s="17">
        <v>43396</v>
      </c>
      <c r="B649" s="9">
        <v>86.364418029785156</v>
      </c>
      <c r="N649" s="17">
        <v>42212</v>
      </c>
      <c r="O649" s="9">
        <v>83.344963073730469</v>
      </c>
      <c r="P649" s="9">
        <v>174.31861877441406</v>
      </c>
    </row>
    <row r="650" spans="1:16" x14ac:dyDescent="0.35">
      <c r="A650" s="17">
        <v>43397</v>
      </c>
      <c r="B650" s="9">
        <v>86.587608337402344</v>
      </c>
      <c r="N650" s="17">
        <v>42213</v>
      </c>
      <c r="O650" s="9">
        <v>83.261062622070313</v>
      </c>
      <c r="P650" s="9">
        <v>176.45977783203125</v>
      </c>
    </row>
    <row r="651" spans="1:16" x14ac:dyDescent="0.35">
      <c r="A651" s="17">
        <v>43398</v>
      </c>
      <c r="B651" s="9">
        <v>86.513221740722656</v>
      </c>
      <c r="N651" s="17">
        <v>42214</v>
      </c>
      <c r="O651" s="9">
        <v>83.192436218261719</v>
      </c>
      <c r="P651" s="9">
        <v>177.67366027832031</v>
      </c>
    </row>
    <row r="652" spans="1:16" x14ac:dyDescent="0.35">
      <c r="A652" s="17">
        <v>43399</v>
      </c>
      <c r="B652" s="9">
        <v>86.711585998535156</v>
      </c>
      <c r="N652" s="17">
        <v>42215</v>
      </c>
      <c r="O652" s="9">
        <v>83.200035095214844</v>
      </c>
      <c r="P652" s="9">
        <v>177.71574401855469</v>
      </c>
    </row>
    <row r="653" spans="1:16" x14ac:dyDescent="0.35">
      <c r="A653" s="17">
        <v>43402</v>
      </c>
      <c r="B653" s="9">
        <v>86.620681762695313</v>
      </c>
      <c r="N653" s="17">
        <v>42216</v>
      </c>
      <c r="O653" s="9">
        <v>83.528068542480469</v>
      </c>
      <c r="P653" s="9">
        <v>177.44601440429688</v>
      </c>
    </row>
    <row r="654" spans="1:16" x14ac:dyDescent="0.35">
      <c r="A654" s="17">
        <v>43403</v>
      </c>
      <c r="B654" s="9">
        <v>86.496711730957031</v>
      </c>
      <c r="N654" s="17">
        <v>42219</v>
      </c>
      <c r="O654" s="9">
        <v>83.614372253417969</v>
      </c>
      <c r="P654" s="9">
        <v>176.8475341796875</v>
      </c>
    </row>
    <row r="655" spans="1:16" x14ac:dyDescent="0.35">
      <c r="A655" s="17">
        <v>43404</v>
      </c>
      <c r="B655" s="9">
        <v>86.455322265625</v>
      </c>
      <c r="N655" s="17">
        <v>42220</v>
      </c>
      <c r="O655" s="9">
        <v>83.369842529296875</v>
      </c>
      <c r="P655" s="9">
        <v>176.50189208984375</v>
      </c>
    </row>
    <row r="656" spans="1:16" x14ac:dyDescent="0.35">
      <c r="A656" s="17">
        <v>43405</v>
      </c>
      <c r="B656" s="9">
        <v>86.673812866210938</v>
      </c>
      <c r="N656" s="17">
        <v>42221</v>
      </c>
      <c r="O656" s="9">
        <v>83.216949462890625</v>
      </c>
      <c r="P656" s="9">
        <v>177.08357238769531</v>
      </c>
    </row>
    <row r="657" spans="1:16" x14ac:dyDescent="0.35">
      <c r="A657" s="17">
        <v>43406</v>
      </c>
      <c r="B657" s="9">
        <v>86.416275024414063</v>
      </c>
      <c r="N657" s="17">
        <v>42222</v>
      </c>
      <c r="O657" s="9">
        <v>83.316352844238281</v>
      </c>
      <c r="P657" s="9">
        <v>175.63365173339844</v>
      </c>
    </row>
    <row r="658" spans="1:16" x14ac:dyDescent="0.35">
      <c r="A658" s="17">
        <v>43409</v>
      </c>
      <c r="B658" s="9">
        <v>86.474464416503906</v>
      </c>
      <c r="N658" s="17">
        <v>42223</v>
      </c>
      <c r="O658" s="9">
        <v>83.461585998535156</v>
      </c>
      <c r="P658" s="9">
        <v>175.29641723632813</v>
      </c>
    </row>
    <row r="659" spans="1:16" x14ac:dyDescent="0.35">
      <c r="A659" s="17">
        <v>43410</v>
      </c>
      <c r="B659" s="9">
        <v>86.482765197753906</v>
      </c>
      <c r="N659" s="17">
        <v>42226</v>
      </c>
      <c r="O659" s="9">
        <v>83.354583740234375</v>
      </c>
      <c r="P659" s="9">
        <v>177.50505065917969</v>
      </c>
    </row>
    <row r="660" spans="1:16" x14ac:dyDescent="0.35">
      <c r="A660" s="17">
        <v>43411</v>
      </c>
      <c r="B660" s="9">
        <v>86.557518005371094</v>
      </c>
      <c r="N660" s="17">
        <v>42227</v>
      </c>
      <c r="O660" s="9">
        <v>83.629676818847656</v>
      </c>
      <c r="P660" s="9">
        <v>175.90339660644531</v>
      </c>
    </row>
    <row r="661" spans="1:16" x14ac:dyDescent="0.35">
      <c r="A661" s="17">
        <v>43412</v>
      </c>
      <c r="B661" s="9">
        <v>86.399703979492188</v>
      </c>
      <c r="N661" s="17">
        <v>42228</v>
      </c>
      <c r="O661" s="9">
        <v>83.576202392578125</v>
      </c>
      <c r="P661" s="9">
        <v>176.11415100097656</v>
      </c>
    </row>
    <row r="662" spans="1:16" x14ac:dyDescent="0.35">
      <c r="A662" s="17">
        <v>43413</v>
      </c>
      <c r="B662" s="9">
        <v>86.507713317871094</v>
      </c>
      <c r="N662" s="17">
        <v>42229</v>
      </c>
      <c r="O662" s="9">
        <v>83.400390625</v>
      </c>
      <c r="P662" s="9">
        <v>175.89497375488281</v>
      </c>
    </row>
    <row r="663" spans="1:16" x14ac:dyDescent="0.35">
      <c r="A663" s="17">
        <v>43416</v>
      </c>
      <c r="B663" s="9">
        <v>86.648880004882813</v>
      </c>
      <c r="N663" s="17">
        <v>42230</v>
      </c>
      <c r="O663" s="9">
        <v>83.362205505371094</v>
      </c>
      <c r="P663" s="9">
        <v>176.53558349609375</v>
      </c>
    </row>
    <row r="664" spans="1:16" x14ac:dyDescent="0.35">
      <c r="A664" s="17">
        <v>43417</v>
      </c>
      <c r="B664" s="9">
        <v>86.682098388671875</v>
      </c>
      <c r="N664" s="17">
        <v>42233</v>
      </c>
      <c r="O664" s="9">
        <v>83.507415771484375</v>
      </c>
      <c r="P664" s="9">
        <v>177.52191162109375</v>
      </c>
    </row>
    <row r="665" spans="1:16" x14ac:dyDescent="0.35">
      <c r="A665" s="17">
        <v>43418</v>
      </c>
      <c r="B665" s="9">
        <v>86.690444946289063</v>
      </c>
      <c r="N665" s="17">
        <v>42234</v>
      </c>
      <c r="O665" s="9">
        <v>83.354583740234375</v>
      </c>
      <c r="P665" s="9">
        <v>177.00764465332031</v>
      </c>
    </row>
    <row r="666" spans="1:16" x14ac:dyDescent="0.35">
      <c r="A666" s="17">
        <v>43419</v>
      </c>
      <c r="B666" s="9">
        <v>86.7984619140625</v>
      </c>
      <c r="N666" s="17">
        <v>42235</v>
      </c>
      <c r="O666" s="9">
        <v>83.614372253417969</v>
      </c>
      <c r="P666" s="9">
        <v>175.60838317871094</v>
      </c>
    </row>
    <row r="667" spans="1:16" x14ac:dyDescent="0.35">
      <c r="A667" s="17">
        <v>43420</v>
      </c>
      <c r="B667" s="9">
        <v>86.93963623046875</v>
      </c>
      <c r="N667" s="17">
        <v>42236</v>
      </c>
      <c r="O667" s="9">
        <v>83.744377136230469</v>
      </c>
      <c r="P667" s="9">
        <v>171.94146728515625</v>
      </c>
    </row>
    <row r="668" spans="1:16" x14ac:dyDescent="0.35">
      <c r="A668" s="17">
        <v>43423</v>
      </c>
      <c r="B668" s="9">
        <v>86.93133544921875</v>
      </c>
      <c r="N668" s="17">
        <v>42237</v>
      </c>
      <c r="O668" s="9">
        <v>83.889549255371094</v>
      </c>
      <c r="P668" s="9">
        <v>166.76553344726563</v>
      </c>
    </row>
    <row r="669" spans="1:16" x14ac:dyDescent="0.35">
      <c r="A669" s="17">
        <v>43424</v>
      </c>
      <c r="B669" s="9">
        <v>86.898124694824219</v>
      </c>
      <c r="N669" s="17">
        <v>42240</v>
      </c>
      <c r="O669" s="9">
        <v>83.858978271484375</v>
      </c>
      <c r="P669" s="9">
        <v>159.74357604980469</v>
      </c>
    </row>
    <row r="670" spans="1:16" x14ac:dyDescent="0.35">
      <c r="A670" s="17">
        <v>43425</v>
      </c>
      <c r="B670" s="9">
        <v>86.956253051757813</v>
      </c>
      <c r="N670" s="17">
        <v>42241</v>
      </c>
      <c r="O670" s="9">
        <v>83.660293579101563</v>
      </c>
      <c r="P670" s="9">
        <v>157.86372375488281</v>
      </c>
    </row>
    <row r="671" spans="1:16" x14ac:dyDescent="0.35">
      <c r="A671" s="17">
        <v>43427</v>
      </c>
      <c r="B671" s="9">
        <v>86.93133544921875</v>
      </c>
      <c r="N671" s="17">
        <v>42242</v>
      </c>
      <c r="O671" s="9">
        <v>83.270477294921875</v>
      </c>
      <c r="P671" s="9">
        <v>163.92472839355469</v>
      </c>
    </row>
    <row r="672" spans="1:16" x14ac:dyDescent="0.35">
      <c r="A672" s="17">
        <v>43430</v>
      </c>
      <c r="B672" s="9">
        <v>86.914710998535156</v>
      </c>
      <c r="N672" s="17">
        <v>42243</v>
      </c>
      <c r="O672" s="9">
        <v>83.385116577148438</v>
      </c>
      <c r="P672" s="9">
        <v>167.97943115234375</v>
      </c>
    </row>
    <row r="673" spans="1:16" x14ac:dyDescent="0.35">
      <c r="A673" s="17">
        <v>43431</v>
      </c>
      <c r="B673" s="9">
        <v>86.93963623046875</v>
      </c>
      <c r="N673" s="17">
        <v>42244</v>
      </c>
      <c r="O673" s="9">
        <v>83.308692932128906</v>
      </c>
      <c r="P673" s="9">
        <v>167.98786926269531</v>
      </c>
    </row>
    <row r="674" spans="1:16" x14ac:dyDescent="0.35">
      <c r="A674" s="17">
        <v>43432</v>
      </c>
      <c r="B674" s="9">
        <v>87.105758666992188</v>
      </c>
      <c r="N674" s="17">
        <v>42247</v>
      </c>
      <c r="O674" s="9">
        <v>83.247535705566406</v>
      </c>
      <c r="P674" s="9">
        <v>166.63066101074219</v>
      </c>
    </row>
    <row r="675" spans="1:16" x14ac:dyDescent="0.35">
      <c r="A675" s="17">
        <v>43433</v>
      </c>
      <c r="B675" s="9">
        <v>87.147331237792969</v>
      </c>
      <c r="N675" s="17">
        <v>42248</v>
      </c>
      <c r="O675" s="9">
        <v>83.494155883789063</v>
      </c>
      <c r="P675" s="9">
        <v>161.65715026855469</v>
      </c>
    </row>
    <row r="676" spans="1:16" x14ac:dyDescent="0.35">
      <c r="A676" s="17">
        <v>43434</v>
      </c>
      <c r="B676" s="9">
        <v>87.122398376464844</v>
      </c>
      <c r="N676" s="17">
        <v>42249</v>
      </c>
      <c r="O676" s="9">
        <v>83.386947631835938</v>
      </c>
      <c r="P676" s="9">
        <v>164.72560119628906</v>
      </c>
    </row>
    <row r="677" spans="1:16" x14ac:dyDescent="0.35">
      <c r="A677" s="17">
        <v>43437</v>
      </c>
      <c r="B677" s="9">
        <v>87.264801025390625</v>
      </c>
      <c r="N677" s="17">
        <v>42250</v>
      </c>
      <c r="O677" s="9">
        <v>83.509506225585938</v>
      </c>
      <c r="P677" s="9">
        <v>164.84359741210938</v>
      </c>
    </row>
    <row r="678" spans="1:16" x14ac:dyDescent="0.35">
      <c r="A678" s="17">
        <v>43438</v>
      </c>
      <c r="B678" s="9">
        <v>87.497940063476563</v>
      </c>
      <c r="N678" s="17">
        <v>42251</v>
      </c>
      <c r="O678" s="9">
        <v>83.685623168945313</v>
      </c>
      <c r="P678" s="9">
        <v>162.34837341308594</v>
      </c>
    </row>
    <row r="679" spans="1:16" x14ac:dyDescent="0.35">
      <c r="A679" s="17">
        <v>43440</v>
      </c>
      <c r="B679" s="9">
        <v>87.714401245117188</v>
      </c>
      <c r="N679" s="17">
        <v>42255</v>
      </c>
      <c r="O679" s="9">
        <v>83.486503601074219</v>
      </c>
      <c r="P679" s="9">
        <v>166.42837524414063</v>
      </c>
    </row>
    <row r="680" spans="1:16" x14ac:dyDescent="0.35">
      <c r="A680" s="17">
        <v>43441</v>
      </c>
      <c r="B680" s="9">
        <v>87.83099365234375</v>
      </c>
      <c r="N680" s="17">
        <v>42256</v>
      </c>
      <c r="O680" s="9">
        <v>83.517143249511719</v>
      </c>
      <c r="P680" s="9">
        <v>164.202880859375</v>
      </c>
    </row>
    <row r="681" spans="1:16" x14ac:dyDescent="0.35">
      <c r="A681" s="17">
        <v>43444</v>
      </c>
      <c r="B681" s="9">
        <v>87.889312744140625</v>
      </c>
      <c r="N681" s="17">
        <v>42257</v>
      </c>
      <c r="O681" s="9">
        <v>83.425201416015625</v>
      </c>
      <c r="P681" s="9">
        <v>165.096435546875</v>
      </c>
    </row>
    <row r="682" spans="1:16" x14ac:dyDescent="0.35">
      <c r="A682" s="17">
        <v>43445</v>
      </c>
      <c r="B682" s="9">
        <v>87.914260864257813</v>
      </c>
      <c r="N682" s="17">
        <v>42258</v>
      </c>
      <c r="O682" s="9">
        <v>83.524803161621094</v>
      </c>
      <c r="P682" s="9">
        <v>165.84669494628906</v>
      </c>
    </row>
    <row r="683" spans="1:16" x14ac:dyDescent="0.35">
      <c r="A683" s="17">
        <v>43446</v>
      </c>
      <c r="B683" s="9">
        <v>87.84765625</v>
      </c>
      <c r="N683" s="17">
        <v>42261</v>
      </c>
      <c r="O683" s="9">
        <v>83.547752380371094</v>
      </c>
      <c r="P683" s="9">
        <v>165.23138427734375</v>
      </c>
    </row>
    <row r="684" spans="1:16" x14ac:dyDescent="0.35">
      <c r="A684" s="17">
        <v>43447</v>
      </c>
      <c r="B684" s="9">
        <v>87.87261962890625</v>
      </c>
      <c r="N684" s="17">
        <v>42262</v>
      </c>
      <c r="O684" s="9">
        <v>83.172508239746094</v>
      </c>
      <c r="P684" s="9">
        <v>167.296630859375</v>
      </c>
    </row>
    <row r="685" spans="1:16" x14ac:dyDescent="0.35">
      <c r="A685" s="17">
        <v>43448</v>
      </c>
      <c r="B685" s="9">
        <v>87.8975830078125</v>
      </c>
      <c r="N685" s="17">
        <v>42263</v>
      </c>
      <c r="O685" s="9">
        <v>83.103591918945313</v>
      </c>
      <c r="P685" s="9">
        <v>168.74649047851563</v>
      </c>
    </row>
    <row r="686" spans="1:16" x14ac:dyDescent="0.35">
      <c r="A686" s="17">
        <v>43451</v>
      </c>
      <c r="B686" s="9">
        <v>88.047508239746094</v>
      </c>
      <c r="N686" s="17">
        <v>42264</v>
      </c>
      <c r="O686" s="9">
        <v>83.624336242675781</v>
      </c>
      <c r="P686" s="9">
        <v>168.3671875</v>
      </c>
    </row>
    <row r="687" spans="1:16" x14ac:dyDescent="0.35">
      <c r="A687" s="17">
        <v>43452</v>
      </c>
      <c r="B687" s="9">
        <v>88.306167602539063</v>
      </c>
      <c r="N687" s="17">
        <v>42265</v>
      </c>
      <c r="O687" s="9">
        <v>83.69329833984375</v>
      </c>
      <c r="P687" s="9">
        <v>165.61581420898438</v>
      </c>
    </row>
    <row r="688" spans="1:16" x14ac:dyDescent="0.35">
      <c r="A688" s="17">
        <v>43453</v>
      </c>
      <c r="B688" s="9">
        <v>88.389564514160156</v>
      </c>
      <c r="N688" s="17">
        <v>42268</v>
      </c>
      <c r="O688" s="9">
        <v>83.471145629882813</v>
      </c>
      <c r="P688" s="9">
        <v>166.47166442871094</v>
      </c>
    </row>
    <row r="689" spans="1:16" x14ac:dyDescent="0.35">
      <c r="A689" s="17">
        <v>43454</v>
      </c>
      <c r="B689" s="9">
        <v>88.306167602539063</v>
      </c>
      <c r="N689" s="17">
        <v>42269</v>
      </c>
      <c r="O689" s="9">
        <v>83.670310974121094</v>
      </c>
      <c r="P689" s="9">
        <v>164.31089782714844</v>
      </c>
    </row>
    <row r="690" spans="1:16" x14ac:dyDescent="0.35">
      <c r="A690" s="17">
        <v>43455</v>
      </c>
      <c r="B690" s="9">
        <v>88.264419555664063</v>
      </c>
      <c r="N690" s="17">
        <v>42270</v>
      </c>
      <c r="O690" s="9">
        <v>83.601417541503906</v>
      </c>
      <c r="P690" s="9">
        <v>164.0482177734375</v>
      </c>
    </row>
    <row r="691" spans="1:16" x14ac:dyDescent="0.35">
      <c r="A691" s="17">
        <v>43458</v>
      </c>
      <c r="B691" s="9">
        <v>88.32281494140625</v>
      </c>
      <c r="N691" s="17">
        <v>42271</v>
      </c>
      <c r="O691" s="9">
        <v>83.708625793457031</v>
      </c>
      <c r="P691" s="9">
        <v>163.45504760742188</v>
      </c>
    </row>
    <row r="692" spans="1:16" x14ac:dyDescent="0.35">
      <c r="A692" s="17">
        <v>43460</v>
      </c>
      <c r="B692" s="9">
        <v>88.155967712402344</v>
      </c>
      <c r="N692" s="17">
        <v>42272</v>
      </c>
      <c r="O692" s="9">
        <v>83.563087463378906</v>
      </c>
      <c r="P692" s="9">
        <v>163.41265869140625</v>
      </c>
    </row>
    <row r="693" spans="1:16" x14ac:dyDescent="0.35">
      <c r="A693" s="17">
        <v>43461</v>
      </c>
      <c r="B693" s="9">
        <v>88.297843933105469</v>
      </c>
      <c r="N693" s="17">
        <v>42275</v>
      </c>
      <c r="O693" s="9">
        <v>83.762184143066406</v>
      </c>
      <c r="P693" s="9">
        <v>159.31158447265625</v>
      </c>
    </row>
    <row r="694" spans="1:16" x14ac:dyDescent="0.35">
      <c r="A694" s="17">
        <v>43462</v>
      </c>
      <c r="B694" s="9">
        <v>88.623199462890625</v>
      </c>
      <c r="N694" s="17">
        <v>42276</v>
      </c>
      <c r="O694" s="9">
        <v>83.892410278320313</v>
      </c>
      <c r="P694" s="9">
        <v>159.40470886230469</v>
      </c>
    </row>
    <row r="695" spans="1:16" x14ac:dyDescent="0.35">
      <c r="A695" s="17">
        <v>43465</v>
      </c>
      <c r="B695" s="9">
        <v>88.848442077636719</v>
      </c>
      <c r="N695" s="17">
        <v>42277</v>
      </c>
      <c r="O695" s="9">
        <v>83.923049926757813</v>
      </c>
      <c r="P695" s="9">
        <v>162.37896728515625</v>
      </c>
    </row>
    <row r="696" spans="1:16" x14ac:dyDescent="0.35">
      <c r="A696" s="17">
        <v>43467</v>
      </c>
      <c r="B696" s="9">
        <v>88.915260314941406</v>
      </c>
      <c r="N696" s="17">
        <v>42278</v>
      </c>
      <c r="O696" s="9">
        <v>83.988235473632813</v>
      </c>
      <c r="P696" s="9">
        <v>162.80258178710938</v>
      </c>
    </row>
    <row r="697" spans="1:16" x14ac:dyDescent="0.35">
      <c r="A697" s="17">
        <v>43468</v>
      </c>
      <c r="B697" s="9">
        <v>89.282333374023438</v>
      </c>
      <c r="N697" s="17">
        <v>42279</v>
      </c>
      <c r="O697" s="9">
        <v>84.241470336914063</v>
      </c>
      <c r="P697" s="9">
        <v>165.23455810546875</v>
      </c>
    </row>
    <row r="698" spans="1:16" x14ac:dyDescent="0.35">
      <c r="A698" s="17">
        <v>43469</v>
      </c>
      <c r="B698" s="9">
        <v>89.015296936035156</v>
      </c>
      <c r="N698" s="17">
        <v>42282</v>
      </c>
      <c r="O698" s="9">
        <v>83.9268798828125</v>
      </c>
      <c r="P698" s="9">
        <v>168.17485046386719</v>
      </c>
    </row>
    <row r="699" spans="1:16" x14ac:dyDescent="0.35">
      <c r="A699" s="17">
        <v>43472</v>
      </c>
      <c r="B699" s="9">
        <v>88.865142822265625</v>
      </c>
      <c r="N699" s="17">
        <v>42283</v>
      </c>
      <c r="O699" s="9">
        <v>84.134063720703125</v>
      </c>
      <c r="P699" s="9">
        <v>167.5986328125</v>
      </c>
    </row>
    <row r="700" spans="1:16" x14ac:dyDescent="0.35">
      <c r="A700" s="17">
        <v>43473</v>
      </c>
      <c r="B700" s="9">
        <v>88.798393249511719</v>
      </c>
      <c r="N700" s="17">
        <v>42284</v>
      </c>
      <c r="O700" s="9">
        <v>84.072639465332031</v>
      </c>
      <c r="P700" s="9">
        <v>168.97135925292969</v>
      </c>
    </row>
    <row r="701" spans="1:16" x14ac:dyDescent="0.35">
      <c r="A701" s="17">
        <v>43474</v>
      </c>
      <c r="B701" s="9">
        <v>88.873489379882813</v>
      </c>
      <c r="N701" s="17">
        <v>42285</v>
      </c>
      <c r="O701" s="9">
        <v>83.957565307617188</v>
      </c>
      <c r="P701" s="9">
        <v>170.49664306640625</v>
      </c>
    </row>
    <row r="702" spans="1:16" x14ac:dyDescent="0.35">
      <c r="A702" s="17">
        <v>43475</v>
      </c>
      <c r="B702" s="9">
        <v>88.773353576660156</v>
      </c>
      <c r="N702" s="17">
        <v>42286</v>
      </c>
      <c r="O702" s="9">
        <v>83.888519287109375</v>
      </c>
      <c r="P702" s="9">
        <v>170.59829711914063</v>
      </c>
    </row>
    <row r="703" spans="1:16" x14ac:dyDescent="0.35">
      <c r="A703" s="17">
        <v>43476</v>
      </c>
      <c r="B703" s="9">
        <v>88.898506164550781</v>
      </c>
      <c r="N703" s="17">
        <v>42289</v>
      </c>
      <c r="O703" s="9">
        <v>84.103340148925781</v>
      </c>
      <c r="P703" s="9">
        <v>170.75927734375</v>
      </c>
    </row>
    <row r="704" spans="1:16" x14ac:dyDescent="0.35">
      <c r="A704" s="17">
        <v>43479</v>
      </c>
      <c r="B704" s="9">
        <v>88.773353576660156</v>
      </c>
      <c r="N704" s="17">
        <v>42290</v>
      </c>
      <c r="O704" s="9">
        <v>84.111038208007813</v>
      </c>
      <c r="P704" s="9">
        <v>169.68315124511719</v>
      </c>
    </row>
    <row r="705" spans="1:16" x14ac:dyDescent="0.35">
      <c r="A705" s="17">
        <v>43480</v>
      </c>
      <c r="B705" s="9">
        <v>88.790069580078125</v>
      </c>
      <c r="N705" s="17">
        <v>42291</v>
      </c>
      <c r="O705" s="9">
        <v>84.42559814453125</v>
      </c>
      <c r="P705" s="9">
        <v>168.86965942382813</v>
      </c>
    </row>
    <row r="706" spans="1:16" x14ac:dyDescent="0.35">
      <c r="A706" s="17">
        <v>43481</v>
      </c>
      <c r="B706" s="9">
        <v>88.865142822265625</v>
      </c>
      <c r="N706" s="17">
        <v>42292</v>
      </c>
      <c r="O706" s="9">
        <v>84.310501098632813</v>
      </c>
      <c r="P706" s="9">
        <v>171.46258544921875</v>
      </c>
    </row>
    <row r="707" spans="1:16" x14ac:dyDescent="0.35">
      <c r="A707" s="17">
        <v>43482</v>
      </c>
      <c r="B707" s="9">
        <v>88.798393249511719</v>
      </c>
      <c r="N707" s="17">
        <v>42293</v>
      </c>
      <c r="O707" s="9">
        <v>84.226119995117188</v>
      </c>
      <c r="P707" s="9">
        <v>172.24217224121094</v>
      </c>
    </row>
    <row r="708" spans="1:16" x14ac:dyDescent="0.35">
      <c r="A708" s="17">
        <v>43483</v>
      </c>
      <c r="B708" s="9">
        <v>88.731643676757813</v>
      </c>
      <c r="N708" s="17">
        <v>42296</v>
      </c>
      <c r="O708" s="9">
        <v>84.310501098632813</v>
      </c>
      <c r="P708" s="9">
        <v>172.32688903808594</v>
      </c>
    </row>
    <row r="709" spans="1:16" x14ac:dyDescent="0.35">
      <c r="A709" s="17">
        <v>43487</v>
      </c>
      <c r="B709" s="9">
        <v>88.806724548339844</v>
      </c>
      <c r="N709" s="17">
        <v>42297</v>
      </c>
      <c r="O709" s="9">
        <v>84.141700744628906</v>
      </c>
      <c r="P709" s="9">
        <v>172.10658264160156</v>
      </c>
    </row>
    <row r="710" spans="1:16" x14ac:dyDescent="0.35">
      <c r="A710" s="17">
        <v>43488</v>
      </c>
      <c r="B710" s="9">
        <v>88.898506164550781</v>
      </c>
      <c r="N710" s="17">
        <v>42298</v>
      </c>
      <c r="O710" s="9">
        <v>84.3411865234375</v>
      </c>
      <c r="P710" s="9">
        <v>171.03889465332031</v>
      </c>
    </row>
    <row r="711" spans="1:16" x14ac:dyDescent="0.35">
      <c r="A711" s="17">
        <v>43489</v>
      </c>
      <c r="B711" s="9">
        <v>89.048736572265625</v>
      </c>
      <c r="N711" s="17">
        <v>42299</v>
      </c>
      <c r="O711" s="9">
        <v>84.356575012207031</v>
      </c>
      <c r="P711" s="9">
        <v>173.92842102050781</v>
      </c>
    </row>
    <row r="712" spans="1:16" x14ac:dyDescent="0.35">
      <c r="A712" s="17">
        <v>43490</v>
      </c>
      <c r="B712" s="9">
        <v>89.00701904296875</v>
      </c>
      <c r="N712" s="17">
        <v>42300</v>
      </c>
      <c r="O712" s="9">
        <v>84.210769653320313</v>
      </c>
      <c r="P712" s="9">
        <v>175.8349609375</v>
      </c>
    </row>
    <row r="713" spans="1:16" x14ac:dyDescent="0.35">
      <c r="A713" s="17">
        <v>43493</v>
      </c>
      <c r="B713" s="9">
        <v>88.956924438476563</v>
      </c>
      <c r="N713" s="17">
        <v>42303</v>
      </c>
      <c r="O713" s="9">
        <v>84.249130249023438</v>
      </c>
      <c r="P713" s="9">
        <v>175.40278625488281</v>
      </c>
    </row>
    <row r="714" spans="1:16" x14ac:dyDescent="0.35">
      <c r="A714" s="17">
        <v>43494</v>
      </c>
      <c r="B714" s="9">
        <v>89.190544128417969</v>
      </c>
      <c r="N714" s="17">
        <v>42304</v>
      </c>
      <c r="O714" s="9">
        <v>84.371917724609375</v>
      </c>
      <c r="P714" s="9">
        <v>175.06381225585938</v>
      </c>
    </row>
    <row r="715" spans="1:16" x14ac:dyDescent="0.35">
      <c r="A715" s="17">
        <v>43495</v>
      </c>
      <c r="B715" s="9">
        <v>89.390754699707031</v>
      </c>
      <c r="N715" s="17">
        <v>42305</v>
      </c>
      <c r="O715" s="9">
        <v>84.11871337890625</v>
      </c>
      <c r="P715" s="9">
        <v>177.05516052246094</v>
      </c>
    </row>
    <row r="716" spans="1:16" x14ac:dyDescent="0.35">
      <c r="A716" s="17">
        <v>43496</v>
      </c>
      <c r="B716" s="9">
        <v>89.657745361328125</v>
      </c>
      <c r="N716" s="17">
        <v>42306</v>
      </c>
      <c r="O716" s="9">
        <v>83.758094787597656</v>
      </c>
      <c r="P716" s="9">
        <v>176.95343017578125</v>
      </c>
    </row>
    <row r="717" spans="1:16" x14ac:dyDescent="0.35">
      <c r="A717" s="17">
        <v>43497</v>
      </c>
      <c r="B717" s="9">
        <v>89.472068786621094</v>
      </c>
      <c r="N717" s="17">
        <v>42307</v>
      </c>
      <c r="O717" s="9">
        <v>83.980560302734375</v>
      </c>
      <c r="P717" s="9">
        <v>176.19088745117188</v>
      </c>
    </row>
    <row r="718" spans="1:16" x14ac:dyDescent="0.35">
      <c r="A718" s="17">
        <v>43500</v>
      </c>
      <c r="B718" s="9">
        <v>89.396804809570313</v>
      </c>
      <c r="N718" s="17">
        <v>42310</v>
      </c>
      <c r="O718" s="9">
        <v>83.815292358398438</v>
      </c>
      <c r="P718" s="9">
        <v>178.27529907226563</v>
      </c>
    </row>
    <row r="719" spans="1:16" x14ac:dyDescent="0.35">
      <c r="A719" s="17">
        <v>43501</v>
      </c>
      <c r="B719" s="9">
        <v>89.589187622070313</v>
      </c>
      <c r="N719" s="17">
        <v>42311</v>
      </c>
      <c r="O719" s="9">
        <v>83.66156005859375</v>
      </c>
      <c r="P719" s="9">
        <v>178.79222106933594</v>
      </c>
    </row>
    <row r="720" spans="1:16" x14ac:dyDescent="0.35">
      <c r="A720" s="17">
        <v>43502</v>
      </c>
      <c r="B720" s="9">
        <v>89.539009094238281</v>
      </c>
      <c r="N720" s="17">
        <v>42312</v>
      </c>
      <c r="O720" s="9">
        <v>83.66156005859375</v>
      </c>
      <c r="P720" s="9">
        <v>178.24993896484375</v>
      </c>
    </row>
    <row r="721" spans="1:16" x14ac:dyDescent="0.35">
      <c r="A721" s="17">
        <v>43503</v>
      </c>
      <c r="B721" s="9">
        <v>89.580841064453125</v>
      </c>
      <c r="N721" s="17">
        <v>42313</v>
      </c>
      <c r="O721" s="9">
        <v>83.62310791015625</v>
      </c>
      <c r="P721" s="9">
        <v>178.07200622558594</v>
      </c>
    </row>
    <row r="722" spans="1:16" x14ac:dyDescent="0.35">
      <c r="A722" s="17">
        <v>43504</v>
      </c>
      <c r="B722" s="9">
        <v>89.781547546386719</v>
      </c>
      <c r="N722" s="17">
        <v>42314</v>
      </c>
      <c r="O722" s="9">
        <v>83.223297119140625</v>
      </c>
      <c r="P722" s="9">
        <v>177.97872924804688</v>
      </c>
    </row>
    <row r="723" spans="1:16" x14ac:dyDescent="0.35">
      <c r="A723" s="17">
        <v>43507</v>
      </c>
      <c r="B723" s="9">
        <v>89.689529418945313</v>
      </c>
      <c r="N723" s="17">
        <v>42317</v>
      </c>
      <c r="O723" s="9">
        <v>83.169502258300781</v>
      </c>
      <c r="P723" s="9">
        <v>176.31796264648438</v>
      </c>
    </row>
    <row r="724" spans="1:16" x14ac:dyDescent="0.35">
      <c r="A724" s="17">
        <v>43508</v>
      </c>
      <c r="B724" s="9">
        <v>89.706298828125</v>
      </c>
      <c r="N724" s="17">
        <v>42318</v>
      </c>
      <c r="O724" s="9">
        <v>83.323272705078125</v>
      </c>
      <c r="P724" s="9">
        <v>176.72467041015625</v>
      </c>
    </row>
    <row r="725" spans="1:16" x14ac:dyDescent="0.35">
      <c r="A725" s="17">
        <v>43509</v>
      </c>
      <c r="B725" s="9">
        <v>89.547340393066406</v>
      </c>
      <c r="N725" s="17">
        <v>42319</v>
      </c>
      <c r="O725" s="9">
        <v>83.215644836425781</v>
      </c>
      <c r="P725" s="9">
        <v>176.02983093261719</v>
      </c>
    </row>
    <row r="726" spans="1:16" x14ac:dyDescent="0.35">
      <c r="A726" s="17">
        <v>43510</v>
      </c>
      <c r="B726" s="9">
        <v>89.681182861328125</v>
      </c>
      <c r="N726" s="17">
        <v>42320</v>
      </c>
      <c r="O726" s="9">
        <v>83.292495727539063</v>
      </c>
      <c r="P726" s="9">
        <v>173.57246398925781</v>
      </c>
    </row>
    <row r="727" spans="1:16" x14ac:dyDescent="0.35">
      <c r="A727" s="17">
        <v>43511</v>
      </c>
      <c r="B727" s="9">
        <v>89.748115539550781</v>
      </c>
      <c r="N727" s="17">
        <v>42321</v>
      </c>
      <c r="O727" s="9">
        <v>83.453956604003906</v>
      </c>
      <c r="P727" s="9">
        <v>171.62356567382813</v>
      </c>
    </row>
    <row r="728" spans="1:16" x14ac:dyDescent="0.35">
      <c r="A728" s="17">
        <v>43515</v>
      </c>
      <c r="B728" s="9">
        <v>89.798316955566406</v>
      </c>
      <c r="N728" s="17">
        <v>42324</v>
      </c>
      <c r="O728" s="9">
        <v>83.523147583007813</v>
      </c>
      <c r="P728" s="9">
        <v>174.23344421386719</v>
      </c>
    </row>
    <row r="729" spans="1:16" x14ac:dyDescent="0.35">
      <c r="A729" s="17">
        <v>43516</v>
      </c>
      <c r="B729" s="9">
        <v>89.806655883789063</v>
      </c>
      <c r="N729" s="17">
        <v>42325</v>
      </c>
      <c r="O729" s="9">
        <v>83.584671020507813</v>
      </c>
      <c r="P729" s="9">
        <v>174.10630798339844</v>
      </c>
    </row>
    <row r="730" spans="1:16" x14ac:dyDescent="0.35">
      <c r="A730" s="17">
        <v>43517</v>
      </c>
      <c r="B730" s="9">
        <v>89.605888366699219</v>
      </c>
      <c r="N730" s="17">
        <v>42326</v>
      </c>
      <c r="O730" s="9">
        <v>83.523147583007813</v>
      </c>
      <c r="P730" s="9">
        <v>176.86874389648438</v>
      </c>
    </row>
    <row r="731" spans="1:16" x14ac:dyDescent="0.35">
      <c r="A731" s="17">
        <v>43518</v>
      </c>
      <c r="B731" s="9">
        <v>89.831756591796875</v>
      </c>
      <c r="N731" s="17">
        <v>42327</v>
      </c>
      <c r="O731" s="9">
        <v>83.561576843261719</v>
      </c>
      <c r="P731" s="9">
        <v>176.71617126464844</v>
      </c>
    </row>
    <row r="732" spans="1:16" x14ac:dyDescent="0.35">
      <c r="A732" s="17">
        <v>43521</v>
      </c>
      <c r="B732" s="9">
        <v>89.806655883789063</v>
      </c>
      <c r="N732" s="17">
        <v>42328</v>
      </c>
      <c r="O732" s="9">
        <v>83.507781982421875</v>
      </c>
      <c r="P732" s="9">
        <v>177.3602294921875</v>
      </c>
    </row>
    <row r="733" spans="1:16" x14ac:dyDescent="0.35">
      <c r="A733" s="17">
        <v>43522</v>
      </c>
      <c r="B733" s="9">
        <v>89.907051086425781</v>
      </c>
      <c r="N733" s="17">
        <v>42331</v>
      </c>
      <c r="O733" s="9">
        <v>83.530845642089844</v>
      </c>
      <c r="P733" s="9">
        <v>177.15679931640625</v>
      </c>
    </row>
    <row r="734" spans="1:16" x14ac:dyDescent="0.35">
      <c r="A734" s="17">
        <v>43523</v>
      </c>
      <c r="B734" s="9">
        <v>89.71466064453125</v>
      </c>
      <c r="N734" s="17">
        <v>42332</v>
      </c>
      <c r="O734" s="9">
        <v>83.607719421386719</v>
      </c>
      <c r="P734" s="9">
        <v>177.39408874511719</v>
      </c>
    </row>
    <row r="735" spans="1:16" x14ac:dyDescent="0.35">
      <c r="A735" s="17">
        <v>43524</v>
      </c>
      <c r="B735" s="9">
        <v>89.555709838867188</v>
      </c>
      <c r="N735" s="17">
        <v>42333</v>
      </c>
      <c r="O735" s="9">
        <v>83.646148681640625</v>
      </c>
      <c r="P735" s="9">
        <v>177.36866760253906</v>
      </c>
    </row>
    <row r="736" spans="1:16" x14ac:dyDescent="0.35">
      <c r="A736" s="17">
        <v>43525</v>
      </c>
      <c r="B736" s="9">
        <v>89.410682678222656</v>
      </c>
      <c r="N736" s="17">
        <v>42335</v>
      </c>
      <c r="O736" s="9">
        <v>83.62310791015625</v>
      </c>
      <c r="P736" s="9">
        <v>177.572021484375</v>
      </c>
    </row>
    <row r="737" spans="1:16" x14ac:dyDescent="0.35">
      <c r="A737" s="17">
        <v>43528</v>
      </c>
      <c r="B737" s="9">
        <v>89.519660949707031</v>
      </c>
      <c r="N737" s="17">
        <v>42338</v>
      </c>
      <c r="O737" s="9">
        <v>83.653846740722656</v>
      </c>
      <c r="P737" s="9">
        <v>176.83485412597656</v>
      </c>
    </row>
    <row r="738" spans="1:16" x14ac:dyDescent="0.35">
      <c r="A738" s="17">
        <v>43529</v>
      </c>
      <c r="B738" s="9">
        <v>89.578346252441406</v>
      </c>
      <c r="N738" s="17">
        <v>42339</v>
      </c>
      <c r="O738" s="9">
        <v>83.947006225585938</v>
      </c>
      <c r="P738" s="9">
        <v>178.52104187011719</v>
      </c>
    </row>
    <row r="739" spans="1:16" x14ac:dyDescent="0.35">
      <c r="A739" s="17">
        <v>43530</v>
      </c>
      <c r="B739" s="9">
        <v>89.712532043457031</v>
      </c>
      <c r="N739" s="17">
        <v>42340</v>
      </c>
      <c r="O739" s="9">
        <v>83.846687316894531</v>
      </c>
      <c r="P739" s="9">
        <v>176.69927978515625</v>
      </c>
    </row>
    <row r="740" spans="1:16" x14ac:dyDescent="0.35">
      <c r="A740" s="17">
        <v>43531</v>
      </c>
      <c r="B740" s="9">
        <v>89.964103698730469</v>
      </c>
      <c r="N740" s="17">
        <v>42341</v>
      </c>
      <c r="O740" s="9">
        <v>83.229545593261719</v>
      </c>
      <c r="P740" s="9">
        <v>174.22499084472656</v>
      </c>
    </row>
    <row r="741" spans="1:16" x14ac:dyDescent="0.35">
      <c r="A741" s="17">
        <v>43532</v>
      </c>
      <c r="B741" s="9">
        <v>90.081451416015625</v>
      </c>
      <c r="N741" s="17">
        <v>42342</v>
      </c>
      <c r="O741" s="9">
        <v>83.499588012695313</v>
      </c>
      <c r="P741" s="9">
        <v>177.62286376953125</v>
      </c>
    </row>
    <row r="742" spans="1:16" x14ac:dyDescent="0.35">
      <c r="A742" s="17">
        <v>43535</v>
      </c>
      <c r="B742" s="9">
        <v>90.089820861816406</v>
      </c>
      <c r="N742" s="17">
        <v>42345</v>
      </c>
      <c r="O742" s="9">
        <v>83.623001098632813</v>
      </c>
      <c r="P742" s="9">
        <v>176.5467529296875</v>
      </c>
    </row>
    <row r="743" spans="1:16" x14ac:dyDescent="0.35">
      <c r="A743" s="17">
        <v>43536</v>
      </c>
      <c r="B743" s="9">
        <v>90.257568359375</v>
      </c>
      <c r="N743" s="17">
        <v>42346</v>
      </c>
      <c r="O743" s="9">
        <v>83.653884887695313</v>
      </c>
      <c r="P743" s="9">
        <v>175.36042785644531</v>
      </c>
    </row>
    <row r="744" spans="1:16" x14ac:dyDescent="0.35">
      <c r="A744" s="17">
        <v>43537</v>
      </c>
      <c r="B744" s="9">
        <v>90.215629577636719</v>
      </c>
      <c r="N744" s="17">
        <v>42347</v>
      </c>
      <c r="O744" s="9">
        <v>83.653884887695313</v>
      </c>
      <c r="P744" s="9">
        <v>173.99610900878906</v>
      </c>
    </row>
    <row r="745" spans="1:16" x14ac:dyDescent="0.35">
      <c r="A745" s="17">
        <v>43538</v>
      </c>
      <c r="B745" s="9">
        <v>90.081451416015625</v>
      </c>
      <c r="N745" s="17">
        <v>42348</v>
      </c>
      <c r="O745" s="9">
        <v>83.638389587402344</v>
      </c>
      <c r="P745" s="9">
        <v>174.44526672363281</v>
      </c>
    </row>
    <row r="746" spans="1:16" x14ac:dyDescent="0.35">
      <c r="A746" s="17">
        <v>43539</v>
      </c>
      <c r="B746" s="9">
        <v>90.307876586914063</v>
      </c>
      <c r="N746" s="17">
        <v>42349</v>
      </c>
      <c r="O746" s="9">
        <v>83.846687316894531</v>
      </c>
      <c r="P746" s="9">
        <v>171.06434631347656</v>
      </c>
    </row>
    <row r="747" spans="1:16" x14ac:dyDescent="0.35">
      <c r="A747" s="17">
        <v>43542</v>
      </c>
      <c r="B747" s="9">
        <v>90.2911376953125</v>
      </c>
      <c r="N747" s="17">
        <v>42352</v>
      </c>
      <c r="O747" s="9">
        <v>83.453277587890625</v>
      </c>
      <c r="P747" s="9">
        <v>171.92861938476563</v>
      </c>
    </row>
    <row r="748" spans="1:16" x14ac:dyDescent="0.35">
      <c r="A748" s="17">
        <v>43543</v>
      </c>
      <c r="B748" s="9">
        <v>90.24078369140625</v>
      </c>
      <c r="N748" s="17">
        <v>42353</v>
      </c>
      <c r="O748" s="9">
        <v>83.460983276367188</v>
      </c>
      <c r="P748" s="9">
        <v>173.73347473144531</v>
      </c>
    </row>
    <row r="749" spans="1:16" x14ac:dyDescent="0.35">
      <c r="A749" s="17">
        <v>43544</v>
      </c>
      <c r="B749" s="9">
        <v>90.609733581542969</v>
      </c>
      <c r="N749" s="17">
        <v>42354</v>
      </c>
      <c r="O749" s="9">
        <v>83.314399719238281</v>
      </c>
      <c r="P749" s="9">
        <v>176.27557373046875</v>
      </c>
    </row>
    <row r="750" spans="1:16" x14ac:dyDescent="0.35">
      <c r="A750" s="17">
        <v>43545</v>
      </c>
      <c r="B750" s="9">
        <v>90.62652587890625</v>
      </c>
      <c r="N750" s="17">
        <v>42355</v>
      </c>
      <c r="O750" s="9">
        <v>83.430160522460938</v>
      </c>
      <c r="P750" s="9">
        <v>173.58949279785156</v>
      </c>
    </row>
    <row r="751" spans="1:16" x14ac:dyDescent="0.35">
      <c r="A751" s="17">
        <v>43546</v>
      </c>
      <c r="B751" s="9">
        <v>91.079322814941406</v>
      </c>
      <c r="N751" s="17">
        <v>42356</v>
      </c>
      <c r="O751" s="9">
        <v>83.607566833496094</v>
      </c>
      <c r="P751" s="9">
        <v>170.49696350097656</v>
      </c>
    </row>
    <row r="752" spans="1:16" x14ac:dyDescent="0.35">
      <c r="A752" s="17">
        <v>43549</v>
      </c>
      <c r="B752" s="9">
        <v>91.247024536132813</v>
      </c>
      <c r="N752" s="17">
        <v>42359</v>
      </c>
      <c r="O752" s="9">
        <v>83.530433654785156</v>
      </c>
      <c r="P752" s="9">
        <v>171.90342712402344</v>
      </c>
    </row>
    <row r="753" spans="1:16" x14ac:dyDescent="0.35">
      <c r="A753" s="17">
        <v>43550</v>
      </c>
      <c r="B753" s="9">
        <v>91.263778686523438</v>
      </c>
      <c r="N753" s="17">
        <v>42360</v>
      </c>
      <c r="O753" s="9">
        <v>83.468696594238281</v>
      </c>
      <c r="P753" s="9">
        <v>173.46328735351563</v>
      </c>
    </row>
    <row r="754" spans="1:16" x14ac:dyDescent="0.35">
      <c r="A754" s="17">
        <v>43551</v>
      </c>
      <c r="B754" s="9">
        <v>91.456619262695313</v>
      </c>
      <c r="N754" s="17">
        <v>42361</v>
      </c>
      <c r="O754" s="9">
        <v>83.453277587890625</v>
      </c>
      <c r="P754" s="9">
        <v>175.61137390136719</v>
      </c>
    </row>
    <row r="755" spans="1:16" x14ac:dyDescent="0.35">
      <c r="A755" s="17">
        <v>43552</v>
      </c>
      <c r="B755" s="9">
        <v>91.465019226074219</v>
      </c>
      <c r="N755" s="17">
        <v>42362</v>
      </c>
      <c r="O755" s="9">
        <v>83.493461608886719</v>
      </c>
      <c r="P755" s="9">
        <v>175.32154846191406</v>
      </c>
    </row>
    <row r="756" spans="1:16" x14ac:dyDescent="0.35">
      <c r="A756" s="17">
        <v>43553</v>
      </c>
      <c r="B756" s="9">
        <v>91.456619262695313</v>
      </c>
      <c r="N756" s="17">
        <v>42366</v>
      </c>
      <c r="O756" s="9">
        <v>83.493461608886719</v>
      </c>
      <c r="P756" s="9">
        <v>174.9208984375</v>
      </c>
    </row>
    <row r="757" spans="1:16" x14ac:dyDescent="0.35">
      <c r="A757" s="17">
        <v>43556</v>
      </c>
      <c r="B757" s="9">
        <v>91.038063049316406</v>
      </c>
      <c r="N757" s="17">
        <v>42367</v>
      </c>
      <c r="O757" s="9">
        <v>83.284759521484375</v>
      </c>
      <c r="P757" s="9">
        <v>176.78767395019531</v>
      </c>
    </row>
    <row r="758" spans="1:16" x14ac:dyDescent="0.35">
      <c r="A758" s="17">
        <v>43557</v>
      </c>
      <c r="B758" s="9">
        <v>91.138908386230469</v>
      </c>
      <c r="N758" s="17">
        <v>42368</v>
      </c>
      <c r="O758" s="9">
        <v>83.269287109375</v>
      </c>
      <c r="P758" s="9">
        <v>175.53463745117188</v>
      </c>
    </row>
    <row r="759" spans="1:16" x14ac:dyDescent="0.35">
      <c r="A759" s="17">
        <v>43558</v>
      </c>
      <c r="B759" s="9">
        <v>90.970863342285156</v>
      </c>
      <c r="N759" s="17">
        <v>42369</v>
      </c>
      <c r="O759" s="9">
        <v>83.493461608886719</v>
      </c>
      <c r="P759" s="9">
        <v>173.7786865234375</v>
      </c>
    </row>
    <row r="760" spans="1:16" x14ac:dyDescent="0.35">
      <c r="A760" s="17">
        <v>43559</v>
      </c>
      <c r="B760" s="9">
        <v>91.038063049316406</v>
      </c>
      <c r="N760" s="17">
        <v>42373</v>
      </c>
      <c r="O760" s="9">
        <v>83.462532043457031</v>
      </c>
      <c r="P760" s="9">
        <v>171.34934997558594</v>
      </c>
    </row>
    <row r="761" spans="1:16" x14ac:dyDescent="0.35">
      <c r="A761" s="17">
        <v>43560</v>
      </c>
      <c r="B761" s="9">
        <v>91.10528564453125</v>
      </c>
      <c r="N761" s="17">
        <v>42374</v>
      </c>
      <c r="O761" s="9">
        <v>83.501205444335938</v>
      </c>
      <c r="P761" s="9">
        <v>171.63912963867188</v>
      </c>
    </row>
    <row r="762" spans="1:16" x14ac:dyDescent="0.35">
      <c r="A762" s="17">
        <v>43563</v>
      </c>
      <c r="B762" s="9">
        <v>91.063247680664063</v>
      </c>
      <c r="N762" s="17">
        <v>42375</v>
      </c>
      <c r="O762" s="9">
        <v>83.818138122558594</v>
      </c>
      <c r="P762" s="9">
        <v>169.47407531738281</v>
      </c>
    </row>
    <row r="763" spans="1:16" x14ac:dyDescent="0.35">
      <c r="A763" s="17">
        <v>43564</v>
      </c>
      <c r="B763" s="9">
        <v>91.113716125488281</v>
      </c>
      <c r="N763" s="17">
        <v>42376</v>
      </c>
      <c r="O763" s="9">
        <v>83.810371398925781</v>
      </c>
      <c r="P763" s="9">
        <v>165.40809631347656</v>
      </c>
    </row>
    <row r="764" spans="1:16" x14ac:dyDescent="0.35">
      <c r="A764" s="17">
        <v>43565</v>
      </c>
      <c r="B764" s="9">
        <v>91.290237426757813</v>
      </c>
      <c r="N764" s="17">
        <v>42377</v>
      </c>
      <c r="O764" s="9">
        <v>83.995918273925781</v>
      </c>
      <c r="P764" s="9">
        <v>163.592529296875</v>
      </c>
    </row>
    <row r="765" spans="1:16" x14ac:dyDescent="0.35">
      <c r="A765" s="17">
        <v>43566</v>
      </c>
      <c r="B765" s="9">
        <v>91.180938720703125</v>
      </c>
      <c r="N765" s="17">
        <v>42380</v>
      </c>
      <c r="O765" s="9">
        <v>83.756317138671875</v>
      </c>
      <c r="P765" s="9">
        <v>163.75442504882813</v>
      </c>
    </row>
    <row r="766" spans="1:16" x14ac:dyDescent="0.35">
      <c r="A766" s="17">
        <v>43567</v>
      </c>
      <c r="B766" s="9">
        <v>91.004432678222656</v>
      </c>
      <c r="N766" s="17">
        <v>42381</v>
      </c>
      <c r="O766" s="9">
        <v>83.941818237304688</v>
      </c>
      <c r="P766" s="9">
        <v>165.07571411132813</v>
      </c>
    </row>
    <row r="767" spans="1:16" x14ac:dyDescent="0.35">
      <c r="A767" s="17">
        <v>43570</v>
      </c>
      <c r="B767" s="9">
        <v>90.987648010253906</v>
      </c>
      <c r="N767" s="17">
        <v>42382</v>
      </c>
      <c r="O767" s="9">
        <v>84.135078430175781</v>
      </c>
      <c r="P767" s="9">
        <v>160.95852661132813</v>
      </c>
    </row>
    <row r="768" spans="1:16" x14ac:dyDescent="0.35">
      <c r="A768" s="17">
        <v>43571</v>
      </c>
      <c r="B768" s="9">
        <v>90.827934265136719</v>
      </c>
      <c r="N768" s="17">
        <v>42383</v>
      </c>
      <c r="O768" s="9">
        <v>84.104141235351563</v>
      </c>
      <c r="P768" s="9">
        <v>163.60102844238281</v>
      </c>
    </row>
    <row r="769" spans="1:16" x14ac:dyDescent="0.35">
      <c r="A769" s="17">
        <v>43572</v>
      </c>
      <c r="B769" s="9">
        <v>90.819541931152344</v>
      </c>
      <c r="N769" s="17">
        <v>42384</v>
      </c>
      <c r="O769" s="9">
        <v>84.204635620117188</v>
      </c>
      <c r="P769" s="9">
        <v>160.08912658691406</v>
      </c>
    </row>
    <row r="770" spans="1:16" x14ac:dyDescent="0.35">
      <c r="A770" s="17">
        <v>43573</v>
      </c>
      <c r="B770" s="9">
        <v>90.93719482421875</v>
      </c>
      <c r="N770" s="17">
        <v>42388</v>
      </c>
      <c r="O770" s="9">
        <v>84.119606018066406</v>
      </c>
      <c r="P770" s="9">
        <v>160.30226135253906</v>
      </c>
    </row>
    <row r="771" spans="1:16" x14ac:dyDescent="0.35">
      <c r="A771" s="17">
        <v>43577</v>
      </c>
      <c r="B771" s="9">
        <v>90.827934265136719</v>
      </c>
      <c r="N771" s="17">
        <v>42389</v>
      </c>
      <c r="O771" s="9">
        <v>84.189163208007813</v>
      </c>
      <c r="P771" s="9">
        <v>158.24797058105469</v>
      </c>
    </row>
    <row r="772" spans="1:16" x14ac:dyDescent="0.35">
      <c r="A772" s="17">
        <v>43578</v>
      </c>
      <c r="B772" s="9">
        <v>90.987648010253906</v>
      </c>
      <c r="N772" s="17">
        <v>42390</v>
      </c>
      <c r="O772" s="9">
        <v>84.0732421875</v>
      </c>
      <c r="P772" s="9">
        <v>159.13447570800781</v>
      </c>
    </row>
    <row r="773" spans="1:16" x14ac:dyDescent="0.35">
      <c r="A773" s="17">
        <v>43579</v>
      </c>
      <c r="B773" s="9">
        <v>91.197723388671875</v>
      </c>
      <c r="N773" s="17">
        <v>42391</v>
      </c>
      <c r="O773" s="9">
        <v>84.135078430175781</v>
      </c>
      <c r="P773" s="9">
        <v>162.39913940429688</v>
      </c>
    </row>
    <row r="774" spans="1:16" x14ac:dyDescent="0.35">
      <c r="A774" s="17">
        <v>43580</v>
      </c>
      <c r="B774" s="9">
        <v>91.189361572265625</v>
      </c>
      <c r="N774" s="17">
        <v>42394</v>
      </c>
      <c r="O774" s="9">
        <v>84.088729858398438</v>
      </c>
      <c r="P774" s="9">
        <v>159.9442138671875</v>
      </c>
    </row>
    <row r="775" spans="1:16" x14ac:dyDescent="0.35">
      <c r="A775" s="17">
        <v>43581</v>
      </c>
      <c r="B775" s="9">
        <v>91.374252319335938</v>
      </c>
      <c r="N775" s="17">
        <v>42395</v>
      </c>
      <c r="O775" s="9">
        <v>84.196914672851563</v>
      </c>
      <c r="P775" s="9">
        <v>162.1263427734375</v>
      </c>
    </row>
    <row r="776" spans="1:16" x14ac:dyDescent="0.35">
      <c r="A776" s="17">
        <v>43584</v>
      </c>
      <c r="B776" s="9">
        <v>91.214576721191406</v>
      </c>
      <c r="N776" s="17">
        <v>42396</v>
      </c>
      <c r="O776" s="9">
        <v>84.212379455566406</v>
      </c>
      <c r="P776" s="9">
        <v>160.36187744140625</v>
      </c>
    </row>
    <row r="777" spans="1:16" x14ac:dyDescent="0.35">
      <c r="A777" s="17">
        <v>43585</v>
      </c>
      <c r="B777" s="9">
        <v>91.273422241210938</v>
      </c>
      <c r="N777" s="17">
        <v>42397</v>
      </c>
      <c r="O777" s="9">
        <v>84.281944274902344</v>
      </c>
      <c r="P777" s="9">
        <v>161.19725036621094</v>
      </c>
    </row>
    <row r="778" spans="1:16" x14ac:dyDescent="0.35">
      <c r="A778" s="17">
        <v>43586</v>
      </c>
      <c r="B778" s="9">
        <v>91.3323974609375</v>
      </c>
      <c r="N778" s="17">
        <v>42398</v>
      </c>
      <c r="O778" s="9">
        <v>84.529327392578125</v>
      </c>
      <c r="P778" s="9">
        <v>165.1268310546875</v>
      </c>
    </row>
    <row r="779" spans="1:16" x14ac:dyDescent="0.35">
      <c r="A779" s="17">
        <v>43587</v>
      </c>
      <c r="B779" s="9">
        <v>91.130165100097656</v>
      </c>
      <c r="N779" s="17">
        <v>42401</v>
      </c>
      <c r="O779" s="9">
        <v>84.427055358886719</v>
      </c>
      <c r="P779" s="9">
        <v>165.06715393066406</v>
      </c>
    </row>
    <row r="780" spans="1:16" x14ac:dyDescent="0.35">
      <c r="A780" s="17">
        <v>43588</v>
      </c>
      <c r="B780" s="9">
        <v>91.28179931640625</v>
      </c>
      <c r="N780" s="17">
        <v>42402</v>
      </c>
      <c r="O780" s="9">
        <v>84.682685852050781</v>
      </c>
      <c r="P780" s="9">
        <v>162.09226989746094</v>
      </c>
    </row>
    <row r="781" spans="1:16" x14ac:dyDescent="0.35">
      <c r="A781" s="17">
        <v>43591</v>
      </c>
      <c r="B781" s="9">
        <v>91.399772644042969</v>
      </c>
      <c r="N781" s="17">
        <v>42403</v>
      </c>
      <c r="O781" s="9">
        <v>84.6749267578125</v>
      </c>
      <c r="P781" s="9">
        <v>163.06405639648438</v>
      </c>
    </row>
    <row r="782" spans="1:16" x14ac:dyDescent="0.35">
      <c r="A782" s="17">
        <v>43592</v>
      </c>
      <c r="B782" s="9">
        <v>91.50933837890625</v>
      </c>
      <c r="N782" s="17">
        <v>42404</v>
      </c>
      <c r="O782" s="9">
        <v>84.760162353515625</v>
      </c>
      <c r="P782" s="9">
        <v>163.31973266601563</v>
      </c>
    </row>
    <row r="783" spans="1:16" x14ac:dyDescent="0.35">
      <c r="A783" s="17">
        <v>43593</v>
      </c>
      <c r="B783" s="9">
        <v>91.492469787597656</v>
      </c>
      <c r="N783" s="17">
        <v>42405</v>
      </c>
      <c r="O783" s="9">
        <v>84.682685852050781</v>
      </c>
      <c r="P783" s="9">
        <v>160.20848083496094</v>
      </c>
    </row>
    <row r="784" spans="1:16" x14ac:dyDescent="0.35">
      <c r="A784" s="17">
        <v>43594</v>
      </c>
      <c r="B784" s="9">
        <v>91.543045043945313</v>
      </c>
      <c r="N784" s="17">
        <v>42408</v>
      </c>
      <c r="O784" s="9">
        <v>85.008041381835938</v>
      </c>
      <c r="P784" s="9">
        <v>158.05189514160156</v>
      </c>
    </row>
    <row r="785" spans="1:16" x14ac:dyDescent="0.35">
      <c r="A785" s="17">
        <v>43595</v>
      </c>
      <c r="B785" s="9">
        <v>91.559883117675781</v>
      </c>
      <c r="N785" s="17">
        <v>42409</v>
      </c>
      <c r="O785" s="9">
        <v>85.000312805175781</v>
      </c>
      <c r="P785" s="9">
        <v>158.06044006347656</v>
      </c>
    </row>
    <row r="786" spans="1:16" x14ac:dyDescent="0.35">
      <c r="A786" s="17">
        <v>43598</v>
      </c>
      <c r="B786" s="9">
        <v>91.711517333984375</v>
      </c>
      <c r="N786" s="17">
        <v>42410</v>
      </c>
      <c r="O786" s="9">
        <v>85.209442138671875</v>
      </c>
      <c r="P786" s="9">
        <v>157.924072265625</v>
      </c>
    </row>
    <row r="787" spans="1:16" x14ac:dyDescent="0.35">
      <c r="A787" s="17">
        <v>43599</v>
      </c>
      <c r="B787" s="9">
        <v>91.787353515625</v>
      </c>
      <c r="N787" s="17">
        <v>42411</v>
      </c>
      <c r="O787" s="9">
        <v>85.263641357421875</v>
      </c>
      <c r="P787" s="9">
        <v>155.86981201171875</v>
      </c>
    </row>
    <row r="788" spans="1:16" x14ac:dyDescent="0.35">
      <c r="A788" s="17">
        <v>43600</v>
      </c>
      <c r="B788" s="9">
        <v>91.947433471679688</v>
      </c>
      <c r="N788" s="17">
        <v>42412</v>
      </c>
      <c r="O788" s="9">
        <v>85.031257629394531</v>
      </c>
      <c r="P788" s="9">
        <v>159.08329772949219</v>
      </c>
    </row>
    <row r="789" spans="1:16" x14ac:dyDescent="0.35">
      <c r="A789" s="17">
        <v>43601</v>
      </c>
      <c r="B789" s="9">
        <v>91.837905883789063</v>
      </c>
      <c r="N789" s="17">
        <v>42416</v>
      </c>
      <c r="O789" s="9">
        <v>84.822097778320313</v>
      </c>
      <c r="P789" s="9">
        <v>161.76835632324219</v>
      </c>
    </row>
    <row r="790" spans="1:16" x14ac:dyDescent="0.35">
      <c r="A790" s="17">
        <v>43602</v>
      </c>
      <c r="B790" s="9">
        <v>91.863151550292969</v>
      </c>
      <c r="N790" s="17">
        <v>42417</v>
      </c>
      <c r="O790" s="9">
        <v>84.775634765625</v>
      </c>
      <c r="P790" s="9">
        <v>164.41079711914063</v>
      </c>
    </row>
    <row r="791" spans="1:16" x14ac:dyDescent="0.35">
      <c r="A791" s="17">
        <v>43605</v>
      </c>
      <c r="B791" s="9">
        <v>91.736831665039063</v>
      </c>
      <c r="N791" s="17">
        <v>42418</v>
      </c>
      <c r="O791" s="9">
        <v>85.031257629394531</v>
      </c>
      <c r="P791" s="9">
        <v>163.7374267578125</v>
      </c>
    </row>
    <row r="792" spans="1:16" x14ac:dyDescent="0.35">
      <c r="A792" s="17">
        <v>43606</v>
      </c>
      <c r="B792" s="9">
        <v>91.7283935546875</v>
      </c>
      <c r="N792" s="17">
        <v>42419</v>
      </c>
      <c r="O792" s="9">
        <v>85.046798706054688</v>
      </c>
      <c r="P792" s="9">
        <v>163.66064453125</v>
      </c>
    </row>
    <row r="793" spans="1:16" x14ac:dyDescent="0.35">
      <c r="A793" s="17">
        <v>43607</v>
      </c>
      <c r="B793" s="9">
        <v>91.880035400390625</v>
      </c>
      <c r="N793" s="17">
        <v>42422</v>
      </c>
      <c r="O793" s="9">
        <v>85.069969177246094</v>
      </c>
      <c r="P793" s="9">
        <v>166.03034973144531</v>
      </c>
    </row>
    <row r="794" spans="1:16" x14ac:dyDescent="0.35">
      <c r="A794" s="17">
        <v>43608</v>
      </c>
      <c r="B794" s="9">
        <v>92.149673461914063</v>
      </c>
      <c r="N794" s="17">
        <v>42423</v>
      </c>
      <c r="O794" s="9">
        <v>85.08551025390625</v>
      </c>
      <c r="P794" s="9">
        <v>163.93348693847656</v>
      </c>
    </row>
    <row r="795" spans="1:16" x14ac:dyDescent="0.35">
      <c r="A795" s="17">
        <v>43609</v>
      </c>
      <c r="B795" s="9">
        <v>92.183334350585938</v>
      </c>
      <c r="N795" s="17">
        <v>42424</v>
      </c>
      <c r="O795" s="9">
        <v>85.116462707519531</v>
      </c>
      <c r="P795" s="9">
        <v>164.68357849121094</v>
      </c>
    </row>
    <row r="796" spans="1:16" x14ac:dyDescent="0.35">
      <c r="A796" s="17">
        <v>43613</v>
      </c>
      <c r="B796" s="9">
        <v>92.318161010742188</v>
      </c>
      <c r="N796" s="17">
        <v>42425</v>
      </c>
      <c r="O796" s="9">
        <v>85.333358764648438</v>
      </c>
      <c r="P796" s="9">
        <v>166.67816162109375</v>
      </c>
    </row>
    <row r="797" spans="1:16" x14ac:dyDescent="0.35">
      <c r="A797" s="17">
        <v>43614</v>
      </c>
      <c r="B797" s="9">
        <v>92.343421936035156</v>
      </c>
      <c r="N797" s="17">
        <v>42426</v>
      </c>
      <c r="O797" s="9">
        <v>85.178421020507813</v>
      </c>
      <c r="P797" s="9">
        <v>166.2945556640625</v>
      </c>
    </row>
    <row r="798" spans="1:16" x14ac:dyDescent="0.35">
      <c r="A798" s="17">
        <v>43615</v>
      </c>
      <c r="B798" s="9">
        <v>92.587799072265625</v>
      </c>
      <c r="N798" s="17">
        <v>42429</v>
      </c>
      <c r="O798" s="9">
        <v>85.279159545898438</v>
      </c>
      <c r="P798" s="9">
        <v>164.99043273925781</v>
      </c>
    </row>
    <row r="799" spans="1:16" x14ac:dyDescent="0.35">
      <c r="A799" s="17">
        <v>43616</v>
      </c>
      <c r="B799" s="9">
        <v>93.017471313476563</v>
      </c>
      <c r="N799" s="17">
        <v>42430</v>
      </c>
      <c r="O799" s="9">
        <v>85.023788452148438</v>
      </c>
      <c r="P799" s="9">
        <v>168.86885070800781</v>
      </c>
    </row>
    <row r="800" spans="1:16" x14ac:dyDescent="0.35">
      <c r="A800" s="17">
        <v>43619</v>
      </c>
      <c r="B800" s="9">
        <v>93.237075805664063</v>
      </c>
      <c r="N800" s="17">
        <v>42431</v>
      </c>
      <c r="O800" s="9">
        <v>84.9306640625</v>
      </c>
      <c r="P800" s="9">
        <v>169.62750244140625</v>
      </c>
    </row>
    <row r="801" spans="1:16" x14ac:dyDescent="0.35">
      <c r="A801" s="17">
        <v>43620</v>
      </c>
      <c r="B801" s="9">
        <v>93.152587890625</v>
      </c>
      <c r="N801" s="17">
        <v>42432</v>
      </c>
      <c r="O801" s="9">
        <v>85.031524658203125</v>
      </c>
      <c r="P801" s="9">
        <v>170.2923583984375</v>
      </c>
    </row>
    <row r="802" spans="1:16" x14ac:dyDescent="0.35">
      <c r="A802" s="17">
        <v>43621</v>
      </c>
      <c r="B802" s="9">
        <v>93.101913452148438</v>
      </c>
      <c r="N802" s="17">
        <v>42433</v>
      </c>
      <c r="O802" s="9">
        <v>84.899574279785156</v>
      </c>
      <c r="P802" s="9">
        <v>170.84642028808594</v>
      </c>
    </row>
    <row r="803" spans="1:16" x14ac:dyDescent="0.35">
      <c r="A803" s="17">
        <v>43622</v>
      </c>
      <c r="B803" s="9">
        <v>93.085014343261719</v>
      </c>
      <c r="N803" s="17">
        <v>42436</v>
      </c>
      <c r="O803" s="9">
        <v>84.876266479492188</v>
      </c>
      <c r="P803" s="9">
        <v>170.98280334472656</v>
      </c>
    </row>
    <row r="804" spans="1:16" x14ac:dyDescent="0.35">
      <c r="A804" s="17">
        <v>43623</v>
      </c>
      <c r="B804" s="9">
        <v>93.346832275390625</v>
      </c>
      <c r="N804" s="17">
        <v>42437</v>
      </c>
      <c r="O804" s="9">
        <v>85.085853576660156</v>
      </c>
      <c r="P804" s="9">
        <v>169.11602783203125</v>
      </c>
    </row>
    <row r="805" spans="1:16" x14ac:dyDescent="0.35">
      <c r="A805" s="17">
        <v>43626</v>
      </c>
      <c r="B805" s="9">
        <v>93.101913452148438</v>
      </c>
      <c r="N805" s="17">
        <v>42438</v>
      </c>
      <c r="O805" s="9">
        <v>85.047080993652344</v>
      </c>
      <c r="P805" s="9">
        <v>169.95140075683594</v>
      </c>
    </row>
    <row r="806" spans="1:16" x14ac:dyDescent="0.35">
      <c r="A806" s="17">
        <v>43627</v>
      </c>
      <c r="B806" s="9">
        <v>93.085014343261719</v>
      </c>
      <c r="N806" s="17">
        <v>42439</v>
      </c>
      <c r="O806" s="9">
        <v>85.085853576660156</v>
      </c>
      <c r="P806" s="9">
        <v>170.08779907226563</v>
      </c>
    </row>
    <row r="807" spans="1:16" x14ac:dyDescent="0.35">
      <c r="A807" s="17">
        <v>43628</v>
      </c>
      <c r="B807" s="9">
        <v>93.203254699707031</v>
      </c>
      <c r="N807" s="17">
        <v>42440</v>
      </c>
      <c r="O807" s="9">
        <v>84.9306640625</v>
      </c>
      <c r="P807" s="9">
        <v>172.83248901367188</v>
      </c>
    </row>
    <row r="808" spans="1:16" x14ac:dyDescent="0.35">
      <c r="A808" s="17">
        <v>43629</v>
      </c>
      <c r="B808" s="9">
        <v>93.405960083007813</v>
      </c>
      <c r="N808" s="17">
        <v>42443</v>
      </c>
      <c r="O808" s="9">
        <v>84.97723388671875</v>
      </c>
      <c r="P808" s="9">
        <v>172.61083984375</v>
      </c>
    </row>
    <row r="809" spans="1:16" x14ac:dyDescent="0.35">
      <c r="A809" s="17">
        <v>43630</v>
      </c>
      <c r="B809" s="9">
        <v>93.380592346191406</v>
      </c>
      <c r="N809" s="17">
        <v>42444</v>
      </c>
      <c r="O809" s="9">
        <v>84.899574279785156</v>
      </c>
      <c r="P809" s="9">
        <v>172.32958984375</v>
      </c>
    </row>
    <row r="810" spans="1:16" x14ac:dyDescent="0.35">
      <c r="A810" s="17">
        <v>43633</v>
      </c>
      <c r="B810" s="9">
        <v>93.355308532714844</v>
      </c>
      <c r="N810" s="17">
        <v>42445</v>
      </c>
      <c r="O810" s="9">
        <v>85.264419555664063</v>
      </c>
      <c r="P810" s="9">
        <v>173.32691955566406</v>
      </c>
    </row>
    <row r="811" spans="1:16" x14ac:dyDescent="0.35">
      <c r="A811" s="17">
        <v>43634</v>
      </c>
      <c r="B811" s="9">
        <v>93.608650207519531</v>
      </c>
      <c r="N811" s="17">
        <v>42446</v>
      </c>
      <c r="O811" s="9">
        <v>85.44293212890625</v>
      </c>
      <c r="P811" s="9">
        <v>174.42646789550781</v>
      </c>
    </row>
    <row r="812" spans="1:16" x14ac:dyDescent="0.35">
      <c r="A812" s="17">
        <v>43635</v>
      </c>
      <c r="B812" s="9">
        <v>93.929588317871094</v>
      </c>
      <c r="N812" s="17">
        <v>42447</v>
      </c>
      <c r="O812" s="9">
        <v>85.512779235839844</v>
      </c>
      <c r="P812" s="9">
        <v>175.1119384765625</v>
      </c>
    </row>
    <row r="813" spans="1:16" x14ac:dyDescent="0.35">
      <c r="A813" s="17">
        <v>43636</v>
      </c>
      <c r="B813" s="9">
        <v>94.090049743652344</v>
      </c>
      <c r="N813" s="17">
        <v>42450</v>
      </c>
      <c r="O813" s="9">
        <v>85.326507568359375</v>
      </c>
      <c r="P813" s="9">
        <v>175.36042785644531</v>
      </c>
    </row>
    <row r="814" spans="1:16" x14ac:dyDescent="0.35">
      <c r="A814" s="17">
        <v>43637</v>
      </c>
      <c r="B814" s="9">
        <v>93.845146179199219</v>
      </c>
      <c r="N814" s="17">
        <v>42451</v>
      </c>
      <c r="O814" s="9">
        <v>85.272171020507813</v>
      </c>
      <c r="P814" s="9">
        <v>175.26617431640625</v>
      </c>
    </row>
    <row r="815" spans="1:16" x14ac:dyDescent="0.35">
      <c r="A815" s="17">
        <v>43640</v>
      </c>
      <c r="B815" s="9">
        <v>94.013999938964844</v>
      </c>
      <c r="N815" s="17">
        <v>42452</v>
      </c>
      <c r="O815" s="9">
        <v>85.458457946777344</v>
      </c>
      <c r="P815" s="9">
        <v>174.10951232910156</v>
      </c>
    </row>
    <row r="816" spans="1:16" x14ac:dyDescent="0.35">
      <c r="A816" s="17">
        <v>43641</v>
      </c>
      <c r="B816" s="9">
        <v>94.030914306640625</v>
      </c>
      <c r="N816" s="17">
        <v>42453</v>
      </c>
      <c r="O816" s="9">
        <v>85.46624755859375</v>
      </c>
      <c r="P816" s="9">
        <v>174.03237915039063</v>
      </c>
    </row>
    <row r="817" spans="1:16" x14ac:dyDescent="0.35">
      <c r="A817" s="17">
        <v>43642</v>
      </c>
      <c r="B817" s="9">
        <v>93.81976318359375</v>
      </c>
      <c r="N817" s="17">
        <v>42457</v>
      </c>
      <c r="O817" s="9">
        <v>85.528312683105469</v>
      </c>
      <c r="P817" s="9">
        <v>174.13517761230469</v>
      </c>
    </row>
    <row r="818" spans="1:16" x14ac:dyDescent="0.35">
      <c r="A818" s="17">
        <v>43643</v>
      </c>
      <c r="B818" s="9">
        <v>94.081596374511719</v>
      </c>
      <c r="N818" s="17">
        <v>42458</v>
      </c>
      <c r="O818" s="9">
        <v>85.784461975097656</v>
      </c>
      <c r="P818" s="9">
        <v>175.74600219726563</v>
      </c>
    </row>
    <row r="819" spans="1:16" x14ac:dyDescent="0.35">
      <c r="A819" s="17">
        <v>43644</v>
      </c>
      <c r="B819" s="9">
        <v>94.039375305175781</v>
      </c>
      <c r="N819" s="17">
        <v>42459</v>
      </c>
      <c r="O819" s="9">
        <v>85.75341796875</v>
      </c>
      <c r="P819" s="9">
        <v>176.51712036132813</v>
      </c>
    </row>
    <row r="820" spans="1:16" x14ac:dyDescent="0.35">
      <c r="A820" s="17">
        <v>43647</v>
      </c>
      <c r="B820" s="9">
        <v>94.108818054199219</v>
      </c>
      <c r="N820" s="17">
        <v>42460</v>
      </c>
      <c r="O820" s="9">
        <v>86.025070190429688</v>
      </c>
      <c r="P820" s="9">
        <v>176.08866882324219</v>
      </c>
    </row>
    <row r="821" spans="1:16" x14ac:dyDescent="0.35">
      <c r="A821" s="17">
        <v>43648</v>
      </c>
      <c r="B821" s="9">
        <v>94.278076171875</v>
      </c>
      <c r="N821" s="17">
        <v>42461</v>
      </c>
      <c r="O821" s="9">
        <v>85.948867797851563</v>
      </c>
      <c r="P821" s="9">
        <v>177.2882080078125</v>
      </c>
    </row>
    <row r="822" spans="1:16" x14ac:dyDescent="0.35">
      <c r="A822" s="17">
        <v>43649</v>
      </c>
      <c r="B822" s="9">
        <v>94.430435180664063</v>
      </c>
      <c r="N822" s="17">
        <v>42464</v>
      </c>
      <c r="O822" s="9">
        <v>86.034400939941406</v>
      </c>
      <c r="P822" s="9">
        <v>176.71414184570313</v>
      </c>
    </row>
    <row r="823" spans="1:16" x14ac:dyDescent="0.35">
      <c r="A823" s="17">
        <v>43651</v>
      </c>
      <c r="B823" s="9">
        <v>94.032577514648438</v>
      </c>
      <c r="N823" s="17">
        <v>42465</v>
      </c>
      <c r="O823" s="9">
        <v>86.151023864746094</v>
      </c>
      <c r="P823" s="9">
        <v>174.94917297363281</v>
      </c>
    </row>
    <row r="824" spans="1:16" x14ac:dyDescent="0.35">
      <c r="A824" s="17">
        <v>43654</v>
      </c>
      <c r="B824" s="9">
        <v>93.9818115234375</v>
      </c>
      <c r="N824" s="17">
        <v>42466</v>
      </c>
      <c r="O824" s="9">
        <v>86.135528564453125</v>
      </c>
      <c r="P824" s="9">
        <v>176.85980224609375</v>
      </c>
    </row>
    <row r="825" spans="1:16" x14ac:dyDescent="0.35">
      <c r="A825" s="17">
        <v>43655</v>
      </c>
      <c r="B825" s="9">
        <v>93.956428527832031</v>
      </c>
      <c r="N825" s="17">
        <v>42467</v>
      </c>
      <c r="O825" s="9">
        <v>86.322174072265625</v>
      </c>
      <c r="P825" s="9">
        <v>174.74354553222656</v>
      </c>
    </row>
    <row r="826" spans="1:16" x14ac:dyDescent="0.35">
      <c r="A826" s="17">
        <v>43656</v>
      </c>
      <c r="B826" s="9">
        <v>94.024147033691406</v>
      </c>
      <c r="N826" s="17">
        <v>42468</v>
      </c>
      <c r="O826" s="9">
        <v>86.23663330078125</v>
      </c>
      <c r="P826" s="9">
        <v>175.21475219726563</v>
      </c>
    </row>
    <row r="827" spans="1:16" x14ac:dyDescent="0.35">
      <c r="A827" s="17">
        <v>43657</v>
      </c>
      <c r="B827" s="9">
        <v>93.677055358886719</v>
      </c>
      <c r="N827" s="17">
        <v>42471</v>
      </c>
      <c r="O827" s="9">
        <v>86.298820495605469</v>
      </c>
      <c r="P827" s="9">
        <v>174.80348205566406</v>
      </c>
    </row>
    <row r="828" spans="1:16" x14ac:dyDescent="0.35">
      <c r="A828" s="17">
        <v>43658</v>
      </c>
      <c r="B828" s="9">
        <v>93.778671264648438</v>
      </c>
      <c r="N828" s="17">
        <v>42472</v>
      </c>
      <c r="O828" s="9">
        <v>86.158821105957031</v>
      </c>
      <c r="P828" s="9">
        <v>176.431396484375</v>
      </c>
    </row>
    <row r="829" spans="1:16" x14ac:dyDescent="0.35">
      <c r="A829" s="17">
        <v>43661</v>
      </c>
      <c r="B829" s="9">
        <v>93.9140625</v>
      </c>
      <c r="N829" s="17">
        <v>42473</v>
      </c>
      <c r="O829" s="9">
        <v>86.197723388671875</v>
      </c>
      <c r="P829" s="9">
        <v>178.21351623535156</v>
      </c>
    </row>
    <row r="830" spans="1:16" x14ac:dyDescent="0.35">
      <c r="A830" s="17">
        <v>43662</v>
      </c>
      <c r="B830" s="9">
        <v>93.812507629394531</v>
      </c>
      <c r="N830" s="17">
        <v>42474</v>
      </c>
      <c r="O830" s="9">
        <v>86.049942016601563</v>
      </c>
      <c r="P830" s="9">
        <v>178.22209167480469</v>
      </c>
    </row>
    <row r="831" spans="1:16" x14ac:dyDescent="0.35">
      <c r="A831" s="17">
        <v>43663</v>
      </c>
      <c r="B831" s="9">
        <v>94.0579833984375</v>
      </c>
      <c r="N831" s="17">
        <v>42475</v>
      </c>
      <c r="O831" s="9">
        <v>86.291030883789063</v>
      </c>
      <c r="P831" s="9">
        <v>178.02507019042969</v>
      </c>
    </row>
    <row r="832" spans="1:16" x14ac:dyDescent="0.35">
      <c r="A832" s="17">
        <v>43664</v>
      </c>
      <c r="B832" s="9">
        <v>94.210342407226563</v>
      </c>
      <c r="N832" s="17">
        <v>42478</v>
      </c>
      <c r="O832" s="9">
        <v>86.283294677734375</v>
      </c>
      <c r="P832" s="9">
        <v>179.2760009765625</v>
      </c>
    </row>
    <row r="833" spans="1:16" x14ac:dyDescent="0.35">
      <c r="A833" s="17">
        <v>43665</v>
      </c>
      <c r="B833" s="9">
        <v>94.100334167480469</v>
      </c>
      <c r="N833" s="17">
        <v>42479</v>
      </c>
      <c r="O833" s="9">
        <v>86.2755126953125</v>
      </c>
      <c r="P833" s="9">
        <v>179.84144592285156</v>
      </c>
    </row>
    <row r="834" spans="1:16" x14ac:dyDescent="0.35">
      <c r="A834" s="17">
        <v>43668</v>
      </c>
      <c r="B834" s="9">
        <v>94.21881103515625</v>
      </c>
      <c r="N834" s="17">
        <v>42480</v>
      </c>
      <c r="O834" s="9">
        <v>86.065505981445313</v>
      </c>
      <c r="P834" s="9">
        <v>180.01278686523438</v>
      </c>
    </row>
    <row r="835" spans="1:16" x14ac:dyDescent="0.35">
      <c r="A835" s="17">
        <v>43669</v>
      </c>
      <c r="B835" s="9">
        <v>94.125747680664063</v>
      </c>
      <c r="N835" s="17">
        <v>42481</v>
      </c>
      <c r="O835" s="9">
        <v>85.948867797851563</v>
      </c>
      <c r="P835" s="9">
        <v>179.04461669921875</v>
      </c>
    </row>
    <row r="836" spans="1:16" x14ac:dyDescent="0.35">
      <c r="A836" s="17">
        <v>43670</v>
      </c>
      <c r="B836" s="9">
        <v>94.2611083984375</v>
      </c>
      <c r="N836" s="17">
        <v>42482</v>
      </c>
      <c r="O836" s="9">
        <v>85.956642150878906</v>
      </c>
      <c r="P836" s="9">
        <v>179.04461669921875</v>
      </c>
    </row>
    <row r="837" spans="1:16" x14ac:dyDescent="0.35">
      <c r="A837" s="17">
        <v>43671</v>
      </c>
      <c r="B837" s="9">
        <v>94.117263793945313</v>
      </c>
      <c r="N837" s="17">
        <v>42485</v>
      </c>
      <c r="O837" s="9">
        <v>85.863311767578125</v>
      </c>
      <c r="P837" s="9">
        <v>178.73623657226563</v>
      </c>
    </row>
    <row r="838" spans="1:16" x14ac:dyDescent="0.35">
      <c r="A838" s="17">
        <v>43672</v>
      </c>
      <c r="B838" s="9">
        <v>94.134208679199219</v>
      </c>
      <c r="N838" s="17">
        <v>42486</v>
      </c>
      <c r="O838" s="9">
        <v>85.824440002441406</v>
      </c>
      <c r="P838" s="9">
        <v>179.00178527832031</v>
      </c>
    </row>
    <row r="839" spans="1:16" x14ac:dyDescent="0.35">
      <c r="A839" s="17">
        <v>43675</v>
      </c>
      <c r="B839" s="9">
        <v>94.176483154296875</v>
      </c>
      <c r="N839" s="17">
        <v>42487</v>
      </c>
      <c r="O839" s="9">
        <v>86.081062316894531</v>
      </c>
      <c r="P839" s="9">
        <v>179.37022399902344</v>
      </c>
    </row>
    <row r="840" spans="1:16" x14ac:dyDescent="0.35">
      <c r="A840" s="17">
        <v>43676</v>
      </c>
      <c r="B840" s="9">
        <v>94.168022155761719</v>
      </c>
      <c r="N840" s="17">
        <v>42488</v>
      </c>
      <c r="O840" s="9">
        <v>86.252143859863281</v>
      </c>
      <c r="P840" s="9">
        <v>177.74229431152344</v>
      </c>
    </row>
    <row r="841" spans="1:16" x14ac:dyDescent="0.35">
      <c r="A841" s="17">
        <v>43677</v>
      </c>
      <c r="B841" s="9">
        <v>94.210342407226563</v>
      </c>
      <c r="N841" s="17">
        <v>42489</v>
      </c>
      <c r="O841" s="9">
        <v>86.244415283203125</v>
      </c>
      <c r="P841" s="9">
        <v>176.78268432617188</v>
      </c>
    </row>
    <row r="842" spans="1:16" x14ac:dyDescent="0.35">
      <c r="A842" s="17">
        <v>43678</v>
      </c>
      <c r="B842" s="9">
        <v>94.948516845703125</v>
      </c>
      <c r="N842" s="17">
        <v>42492</v>
      </c>
      <c r="O842" s="9">
        <v>86.185935974121094</v>
      </c>
      <c r="P842" s="9">
        <v>178.18785095214844</v>
      </c>
    </row>
    <row r="843" spans="1:16" x14ac:dyDescent="0.35">
      <c r="A843" s="17">
        <v>43679</v>
      </c>
      <c r="B843" s="9">
        <v>94.982437133789063</v>
      </c>
      <c r="N843" s="17">
        <v>42493</v>
      </c>
      <c r="O843" s="9">
        <v>86.341781616210938</v>
      </c>
      <c r="P843" s="9">
        <v>176.63702392578125</v>
      </c>
    </row>
    <row r="844" spans="1:16" x14ac:dyDescent="0.35">
      <c r="A844" s="17">
        <v>43682</v>
      </c>
      <c r="B844" s="9">
        <v>95.398155212402344</v>
      </c>
      <c r="N844" s="17">
        <v>42494</v>
      </c>
      <c r="O844" s="9">
        <v>86.380783081054688</v>
      </c>
      <c r="P844" s="9">
        <v>175.6517333984375</v>
      </c>
    </row>
    <row r="845" spans="1:16" x14ac:dyDescent="0.35">
      <c r="A845" s="17">
        <v>43683</v>
      </c>
      <c r="B845" s="9">
        <v>95.652702331542969</v>
      </c>
      <c r="N845" s="17">
        <v>42495</v>
      </c>
      <c r="O845" s="9">
        <v>86.598899841308594</v>
      </c>
      <c r="P845" s="9">
        <v>175.617431640625</v>
      </c>
    </row>
    <row r="846" spans="1:16" x14ac:dyDescent="0.35">
      <c r="A846" s="17">
        <v>43684</v>
      </c>
      <c r="B846" s="9">
        <v>95.601799011230469</v>
      </c>
      <c r="N846" s="17">
        <v>42496</v>
      </c>
      <c r="O846" s="9">
        <v>86.466476440429688</v>
      </c>
      <c r="P846" s="9">
        <v>176.26004028320313</v>
      </c>
    </row>
    <row r="847" spans="1:16" x14ac:dyDescent="0.35">
      <c r="A847" s="17">
        <v>43685</v>
      </c>
      <c r="B847" s="9">
        <v>95.695114135742188</v>
      </c>
      <c r="N847" s="17">
        <v>42499</v>
      </c>
      <c r="O847" s="9">
        <v>86.520980834960938</v>
      </c>
      <c r="P847" s="9">
        <v>176.40571594238281</v>
      </c>
    </row>
    <row r="848" spans="1:16" x14ac:dyDescent="0.35">
      <c r="A848" s="17">
        <v>43686</v>
      </c>
      <c r="B848" s="9">
        <v>95.567848205566406</v>
      </c>
      <c r="N848" s="17">
        <v>42500</v>
      </c>
      <c r="O848" s="9">
        <v>86.559967041015625</v>
      </c>
      <c r="P848" s="9">
        <v>178.59913635253906</v>
      </c>
    </row>
    <row r="849" spans="1:16" x14ac:dyDescent="0.35">
      <c r="A849" s="17">
        <v>43689</v>
      </c>
      <c r="B849" s="9">
        <v>95.915702819824219</v>
      </c>
      <c r="N849" s="17">
        <v>42501</v>
      </c>
      <c r="O849" s="9">
        <v>86.559967041015625</v>
      </c>
      <c r="P849" s="9">
        <v>176.92832946777344</v>
      </c>
    </row>
    <row r="850" spans="1:16" x14ac:dyDescent="0.35">
      <c r="A850" s="17">
        <v>43690</v>
      </c>
      <c r="B850" s="9">
        <v>95.779945373535156</v>
      </c>
      <c r="N850" s="17">
        <v>42502</v>
      </c>
      <c r="O850" s="9">
        <v>86.482048034667969</v>
      </c>
      <c r="P850" s="9">
        <v>176.97975158691406</v>
      </c>
    </row>
    <row r="851" spans="1:16" x14ac:dyDescent="0.35">
      <c r="A851" s="17">
        <v>43691</v>
      </c>
      <c r="B851" s="9">
        <v>96.076911926269531</v>
      </c>
      <c r="N851" s="17">
        <v>42503</v>
      </c>
      <c r="O851" s="9">
        <v>86.64569091796875</v>
      </c>
      <c r="P851" s="9">
        <v>175.4375</v>
      </c>
    </row>
    <row r="852" spans="1:16" x14ac:dyDescent="0.35">
      <c r="A852" s="17">
        <v>43692</v>
      </c>
      <c r="B852" s="9">
        <v>96.518135070800781</v>
      </c>
      <c r="N852" s="17">
        <v>42506</v>
      </c>
      <c r="O852" s="9">
        <v>86.497634887695313</v>
      </c>
      <c r="P852" s="9">
        <v>177.16830444335938</v>
      </c>
    </row>
    <row r="853" spans="1:16" x14ac:dyDescent="0.35">
      <c r="A853" s="17">
        <v>43693</v>
      </c>
      <c r="B853" s="9">
        <v>96.441726684570313</v>
      </c>
      <c r="N853" s="17">
        <v>42507</v>
      </c>
      <c r="O853" s="9">
        <v>86.380783081054688</v>
      </c>
      <c r="P853" s="9">
        <v>175.51466369628906</v>
      </c>
    </row>
    <row r="854" spans="1:16" x14ac:dyDescent="0.35">
      <c r="A854" s="17">
        <v>43696</v>
      </c>
      <c r="B854" s="9">
        <v>96.187225341796875</v>
      </c>
      <c r="N854" s="17">
        <v>42508</v>
      </c>
      <c r="O854" s="9">
        <v>86.022346496582031</v>
      </c>
      <c r="P854" s="9">
        <v>175.5660400390625</v>
      </c>
    </row>
    <row r="855" spans="1:16" x14ac:dyDescent="0.35">
      <c r="A855" s="17">
        <v>43697</v>
      </c>
      <c r="B855" s="9">
        <v>96.450218200683594</v>
      </c>
      <c r="N855" s="17">
        <v>42509</v>
      </c>
      <c r="O855" s="9">
        <v>86.076828002929688</v>
      </c>
      <c r="P855" s="9">
        <v>174.95768737792969</v>
      </c>
    </row>
    <row r="856" spans="1:16" x14ac:dyDescent="0.35">
      <c r="A856" s="17">
        <v>43698</v>
      </c>
      <c r="B856" s="9">
        <v>96.399322509765625</v>
      </c>
      <c r="N856" s="17">
        <v>42510</v>
      </c>
      <c r="O856" s="9">
        <v>86.131454467773438</v>
      </c>
      <c r="P856" s="9">
        <v>176.06301879882813</v>
      </c>
    </row>
    <row r="857" spans="1:16" x14ac:dyDescent="0.35">
      <c r="A857" s="17">
        <v>43699</v>
      </c>
      <c r="B857" s="9">
        <v>96.144783020019531</v>
      </c>
      <c r="N857" s="17">
        <v>42513</v>
      </c>
      <c r="O857" s="9">
        <v>86.115814208984375</v>
      </c>
      <c r="P857" s="9">
        <v>175.82308959960938</v>
      </c>
    </row>
    <row r="858" spans="1:16" x14ac:dyDescent="0.35">
      <c r="A858" s="17">
        <v>43700</v>
      </c>
      <c r="B858" s="9">
        <v>96.535072326660156</v>
      </c>
      <c r="N858" s="17">
        <v>42514</v>
      </c>
      <c r="O858" s="9">
        <v>86.069061279296875</v>
      </c>
      <c r="P858" s="9">
        <v>178.10215759277344</v>
      </c>
    </row>
    <row r="859" spans="1:16" x14ac:dyDescent="0.35">
      <c r="A859" s="17">
        <v>43703</v>
      </c>
      <c r="B859" s="9">
        <v>96.492660522460938</v>
      </c>
      <c r="N859" s="17">
        <v>42515</v>
      </c>
      <c r="O859" s="9">
        <v>86.08465576171875</v>
      </c>
      <c r="P859" s="9">
        <v>179.31024169921875</v>
      </c>
    </row>
    <row r="860" spans="1:16" x14ac:dyDescent="0.35">
      <c r="A860" s="17">
        <v>43704</v>
      </c>
      <c r="B860" s="9">
        <v>96.798095703125</v>
      </c>
      <c r="N860" s="17">
        <v>42516</v>
      </c>
      <c r="O860" s="9">
        <v>86.217140197753906</v>
      </c>
      <c r="P860" s="9">
        <v>179.3616943359375</v>
      </c>
    </row>
    <row r="861" spans="1:16" x14ac:dyDescent="0.35">
      <c r="A861" s="17">
        <v>43705</v>
      </c>
      <c r="B861" s="9">
        <v>96.80657958984375</v>
      </c>
      <c r="N861" s="17">
        <v>42517</v>
      </c>
      <c r="O861" s="9">
        <v>86.201530456542969</v>
      </c>
      <c r="P861" s="9">
        <v>180.1328125</v>
      </c>
    </row>
    <row r="862" spans="1:16" x14ac:dyDescent="0.35">
      <c r="A862" s="17">
        <v>43706</v>
      </c>
      <c r="B862" s="9">
        <v>96.7471923828125</v>
      </c>
      <c r="N862" s="17">
        <v>42521</v>
      </c>
      <c r="O862" s="9">
        <v>86.256050109863281</v>
      </c>
      <c r="P862" s="9">
        <v>179.79005432128906</v>
      </c>
    </row>
    <row r="863" spans="1:16" x14ac:dyDescent="0.35">
      <c r="A863" s="17">
        <v>43707</v>
      </c>
      <c r="B863" s="9">
        <v>96.83203125</v>
      </c>
      <c r="N863" s="17">
        <v>42522</v>
      </c>
      <c r="O863" s="9">
        <v>86.20770263671875</v>
      </c>
      <c r="P863" s="9">
        <v>180.15849304199219</v>
      </c>
    </row>
    <row r="864" spans="1:16" x14ac:dyDescent="0.35">
      <c r="A864" s="17">
        <v>43711</v>
      </c>
      <c r="B864" s="9">
        <v>96.809059143066406</v>
      </c>
      <c r="N864" s="17">
        <v>42523</v>
      </c>
      <c r="O864" s="9">
        <v>86.426307678222656</v>
      </c>
      <c r="P864" s="9">
        <v>180.70683288574219</v>
      </c>
    </row>
    <row r="865" spans="1:16" x14ac:dyDescent="0.35">
      <c r="A865" s="17">
        <v>43712</v>
      </c>
      <c r="B865" s="9">
        <v>96.979141235351563</v>
      </c>
      <c r="N865" s="17">
        <v>42524</v>
      </c>
      <c r="O865" s="9">
        <v>86.894699096679688</v>
      </c>
      <c r="P865" s="9">
        <v>180.16708374023438</v>
      </c>
    </row>
    <row r="866" spans="1:16" x14ac:dyDescent="0.35">
      <c r="A866" s="17">
        <v>43713</v>
      </c>
      <c r="B866" s="9">
        <v>96.562461853027344</v>
      </c>
      <c r="N866" s="17">
        <v>42527</v>
      </c>
      <c r="O866" s="9">
        <v>86.777618408203125</v>
      </c>
      <c r="P866" s="9">
        <v>181.08380126953125</v>
      </c>
    </row>
    <row r="867" spans="1:16" x14ac:dyDescent="0.35">
      <c r="A867" s="17">
        <v>43714</v>
      </c>
      <c r="B867" s="9">
        <v>96.66448974609375</v>
      </c>
      <c r="N867" s="17">
        <v>42528</v>
      </c>
      <c r="O867" s="9">
        <v>86.855667114257813</v>
      </c>
      <c r="P867" s="9">
        <v>181.36656188964844</v>
      </c>
    </row>
    <row r="868" spans="1:16" x14ac:dyDescent="0.35">
      <c r="A868" s="17">
        <v>43717</v>
      </c>
      <c r="B868" s="9">
        <v>96.256278991699219</v>
      </c>
      <c r="N868" s="17">
        <v>42529</v>
      </c>
      <c r="O868" s="9">
        <v>86.88690185546875</v>
      </c>
      <c r="P868" s="9">
        <v>181.95771789550781</v>
      </c>
    </row>
    <row r="869" spans="1:16" x14ac:dyDescent="0.35">
      <c r="A869" s="17">
        <v>43718</v>
      </c>
      <c r="B869" s="9">
        <v>95.737579345703125</v>
      </c>
      <c r="N869" s="17">
        <v>42530</v>
      </c>
      <c r="O869" s="9">
        <v>86.949378967285156</v>
      </c>
      <c r="P869" s="9">
        <v>181.70925903320313</v>
      </c>
    </row>
    <row r="870" spans="1:16" x14ac:dyDescent="0.35">
      <c r="A870" s="17">
        <v>43719</v>
      </c>
      <c r="B870" s="9">
        <v>95.754615783691406</v>
      </c>
      <c r="N870" s="17">
        <v>42531</v>
      </c>
      <c r="O870" s="9">
        <v>87.066482543945313</v>
      </c>
      <c r="P870" s="9">
        <v>179.98709106445313</v>
      </c>
    </row>
    <row r="871" spans="1:16" x14ac:dyDescent="0.35">
      <c r="A871" s="17">
        <v>43720</v>
      </c>
      <c r="B871" s="9">
        <v>95.601470947265625</v>
      </c>
      <c r="N871" s="17">
        <v>42534</v>
      </c>
      <c r="O871" s="9">
        <v>87.136726379394531</v>
      </c>
      <c r="P871" s="9">
        <v>178.59913635253906</v>
      </c>
    </row>
    <row r="872" spans="1:16" x14ac:dyDescent="0.35">
      <c r="A872" s="17">
        <v>43721</v>
      </c>
      <c r="B872" s="9">
        <v>95.03173828125</v>
      </c>
      <c r="N872" s="17">
        <v>42535</v>
      </c>
      <c r="O872" s="9">
        <v>87.097709655761719</v>
      </c>
      <c r="P872" s="9">
        <v>178.24786376953125</v>
      </c>
    </row>
    <row r="873" spans="1:16" x14ac:dyDescent="0.35">
      <c r="A873" s="17">
        <v>43724</v>
      </c>
      <c r="B873" s="9">
        <v>95.286834716796875</v>
      </c>
      <c r="N873" s="17">
        <v>42536</v>
      </c>
      <c r="O873" s="9">
        <v>87.285072326660156</v>
      </c>
      <c r="P873" s="9">
        <v>177.99937438964844</v>
      </c>
    </row>
    <row r="874" spans="1:16" x14ac:dyDescent="0.35">
      <c r="A874" s="17">
        <v>43725</v>
      </c>
      <c r="B874" s="9">
        <v>95.431434631347656</v>
      </c>
      <c r="N874" s="17">
        <v>42537</v>
      </c>
      <c r="O874" s="9">
        <v>87.339752197265625</v>
      </c>
      <c r="P874" s="9">
        <v>178.53056335449219</v>
      </c>
    </row>
    <row r="875" spans="1:16" x14ac:dyDescent="0.35">
      <c r="A875" s="17">
        <v>43726</v>
      </c>
      <c r="B875" s="9">
        <v>95.541969299316406</v>
      </c>
      <c r="N875" s="17">
        <v>42538</v>
      </c>
      <c r="O875" s="9">
        <v>87.277297973632813</v>
      </c>
      <c r="P875" s="9">
        <v>177.86563110351563</v>
      </c>
    </row>
    <row r="876" spans="1:16" x14ac:dyDescent="0.35">
      <c r="A876" s="17">
        <v>43727</v>
      </c>
      <c r="B876" s="9">
        <v>95.67803955078125</v>
      </c>
      <c r="N876" s="17">
        <v>42541</v>
      </c>
      <c r="O876" s="9">
        <v>87.035240173339844</v>
      </c>
      <c r="P876" s="9">
        <v>179.01116943359375</v>
      </c>
    </row>
    <row r="877" spans="1:16" x14ac:dyDescent="0.35">
      <c r="A877" s="17">
        <v>43728</v>
      </c>
      <c r="B877" s="9">
        <v>96.026702880859375</v>
      </c>
      <c r="N877" s="17">
        <v>42542</v>
      </c>
      <c r="O877" s="9">
        <v>86.972770690917969</v>
      </c>
      <c r="P877" s="9">
        <v>179.51925659179688</v>
      </c>
    </row>
    <row r="878" spans="1:16" x14ac:dyDescent="0.35">
      <c r="A878" s="17">
        <v>43731</v>
      </c>
      <c r="B878" s="9">
        <v>96.0692138671875</v>
      </c>
      <c r="N878" s="17">
        <v>42543</v>
      </c>
      <c r="O878" s="9">
        <v>87.027420043945313</v>
      </c>
      <c r="P878" s="9">
        <v>179.2264404296875</v>
      </c>
    </row>
    <row r="879" spans="1:16" x14ac:dyDescent="0.35">
      <c r="A879" s="17">
        <v>43732</v>
      </c>
      <c r="B879" s="9">
        <v>96.332832336425781</v>
      </c>
      <c r="N879" s="17">
        <v>42544</v>
      </c>
      <c r="O879" s="9">
        <v>86.879127502441406</v>
      </c>
      <c r="P879" s="9">
        <v>181.56044006347656</v>
      </c>
    </row>
    <row r="880" spans="1:16" x14ac:dyDescent="0.35">
      <c r="A880" s="17">
        <v>43733</v>
      </c>
      <c r="B880" s="9">
        <v>95.93316650390625</v>
      </c>
      <c r="N880" s="17">
        <v>42545</v>
      </c>
      <c r="O880" s="9">
        <v>87.347511291503906</v>
      </c>
      <c r="P880" s="9">
        <v>175.04080200195313</v>
      </c>
    </row>
    <row r="881" spans="1:16" x14ac:dyDescent="0.35">
      <c r="A881" s="17">
        <v>43734</v>
      </c>
      <c r="B881" s="9">
        <v>96.094772338867188</v>
      </c>
      <c r="N881" s="17">
        <v>42548</v>
      </c>
      <c r="O881" s="9">
        <v>87.698867797851563</v>
      </c>
      <c r="P881" s="9">
        <v>171.90579223632813</v>
      </c>
    </row>
    <row r="882" spans="1:16" x14ac:dyDescent="0.35">
      <c r="A882" s="17">
        <v>43735</v>
      </c>
      <c r="B882" s="9">
        <v>96.213760375976563</v>
      </c>
      <c r="N882" s="17">
        <v>42549</v>
      </c>
      <c r="O882" s="9">
        <v>87.808189392089844</v>
      </c>
      <c r="P882" s="9">
        <v>175.00631713867188</v>
      </c>
    </row>
    <row r="883" spans="1:16" x14ac:dyDescent="0.35">
      <c r="A883" s="17">
        <v>43738</v>
      </c>
      <c r="B883" s="9">
        <v>96.239295959472656</v>
      </c>
      <c r="N883" s="17">
        <v>42550</v>
      </c>
      <c r="O883" s="9">
        <v>87.745697021484375</v>
      </c>
      <c r="P883" s="9">
        <v>177.98625183105469</v>
      </c>
    </row>
    <row r="884" spans="1:16" x14ac:dyDescent="0.35">
      <c r="A884" s="17">
        <v>43739</v>
      </c>
      <c r="B884" s="9">
        <v>96.414024353027344</v>
      </c>
      <c r="N884" s="17">
        <v>42551</v>
      </c>
      <c r="O884" s="9">
        <v>87.925277709960938</v>
      </c>
      <c r="P884" s="9">
        <v>180.41497802734375</v>
      </c>
    </row>
    <row r="885" spans="1:16" x14ac:dyDescent="0.35">
      <c r="A885" s="17">
        <v>43740</v>
      </c>
      <c r="B885" s="9">
        <v>96.482162475585938</v>
      </c>
      <c r="N885" s="17">
        <v>42552</v>
      </c>
      <c r="O885" s="9">
        <v>88.114517211914063</v>
      </c>
      <c r="P885" s="9">
        <v>180.79391479492188</v>
      </c>
    </row>
    <row r="886" spans="1:16" x14ac:dyDescent="0.35">
      <c r="A886" s="17">
        <v>43741</v>
      </c>
      <c r="B886" s="9">
        <v>96.857254028320313</v>
      </c>
      <c r="N886" s="17">
        <v>42556</v>
      </c>
      <c r="O886" s="9">
        <v>88.349227905273438</v>
      </c>
      <c r="P886" s="9">
        <v>179.49346923828125</v>
      </c>
    </row>
    <row r="887" spans="1:16" x14ac:dyDescent="0.35">
      <c r="A887" s="17">
        <v>43742</v>
      </c>
      <c r="B887" s="9">
        <v>97.010627746582031</v>
      </c>
      <c r="N887" s="17">
        <v>42557</v>
      </c>
      <c r="O887" s="9">
        <v>88.51348876953125</v>
      </c>
      <c r="P887" s="9">
        <v>180.56999206542969</v>
      </c>
    </row>
    <row r="888" spans="1:16" x14ac:dyDescent="0.35">
      <c r="A888" s="17">
        <v>43745</v>
      </c>
      <c r="B888" s="9">
        <v>96.746391296386719</v>
      </c>
      <c r="N888" s="17">
        <v>42558</v>
      </c>
      <c r="O888" s="9">
        <v>88.450897216796875</v>
      </c>
      <c r="P888" s="9">
        <v>180.45803833007813</v>
      </c>
    </row>
    <row r="889" spans="1:16" x14ac:dyDescent="0.35">
      <c r="A889" s="17">
        <v>43746</v>
      </c>
      <c r="B889" s="9">
        <v>96.780502319335938</v>
      </c>
      <c r="N889" s="17">
        <v>42559</v>
      </c>
      <c r="O889" s="9">
        <v>88.583915710449219</v>
      </c>
      <c r="P889" s="9">
        <v>183.14511108398438</v>
      </c>
    </row>
    <row r="890" spans="1:16" x14ac:dyDescent="0.35">
      <c r="A890" s="17">
        <v>43747</v>
      </c>
      <c r="B890" s="9">
        <v>96.729362487792969</v>
      </c>
      <c r="N890" s="17">
        <v>42562</v>
      </c>
      <c r="O890" s="9">
        <v>88.349227905273438</v>
      </c>
      <c r="P890" s="9">
        <v>183.79107666015625</v>
      </c>
    </row>
    <row r="891" spans="1:16" x14ac:dyDescent="0.35">
      <c r="A891" s="17">
        <v>43748</v>
      </c>
      <c r="B891" s="9">
        <v>96.39697265625</v>
      </c>
      <c r="N891" s="17">
        <v>42563</v>
      </c>
      <c r="O891" s="9">
        <v>88.08331298828125</v>
      </c>
      <c r="P891" s="9">
        <v>185.12600708007813</v>
      </c>
    </row>
    <row r="892" spans="1:16" x14ac:dyDescent="0.35">
      <c r="A892" s="17">
        <v>43749</v>
      </c>
      <c r="B892" s="9">
        <v>96.081626892089844</v>
      </c>
      <c r="N892" s="17">
        <v>42564</v>
      </c>
      <c r="O892" s="9">
        <v>88.208442687988281</v>
      </c>
      <c r="P892" s="9">
        <v>185.10018920898438</v>
      </c>
    </row>
    <row r="893" spans="1:16" x14ac:dyDescent="0.35">
      <c r="A893" s="17">
        <v>43752</v>
      </c>
      <c r="B893" s="9">
        <v>96.2435302734375</v>
      </c>
      <c r="N893" s="17">
        <v>42565</v>
      </c>
      <c r="O893" s="9">
        <v>88.130210876464844</v>
      </c>
      <c r="P893" s="9">
        <v>186.13368225097656</v>
      </c>
    </row>
    <row r="894" spans="1:16" x14ac:dyDescent="0.35">
      <c r="A894" s="17">
        <v>43753</v>
      </c>
      <c r="B894" s="9">
        <v>95.928192138671875</v>
      </c>
      <c r="N894" s="17">
        <v>42566</v>
      </c>
      <c r="O894" s="9">
        <v>87.809486389160156</v>
      </c>
      <c r="P894" s="9">
        <v>185.88389587402344</v>
      </c>
    </row>
    <row r="895" spans="1:16" x14ac:dyDescent="0.35">
      <c r="A895" s="17">
        <v>43754</v>
      </c>
      <c r="B895" s="9">
        <v>96.098663330078125</v>
      </c>
      <c r="N895" s="17">
        <v>42569</v>
      </c>
      <c r="O895" s="9">
        <v>87.825149536132813</v>
      </c>
      <c r="P895" s="9">
        <v>186.38346862792969</v>
      </c>
    </row>
    <row r="896" spans="1:16" x14ac:dyDescent="0.35">
      <c r="A896" s="17">
        <v>43755</v>
      </c>
      <c r="B896" s="9">
        <v>96.073112487792969</v>
      </c>
      <c r="N896" s="17">
        <v>42570</v>
      </c>
      <c r="O896" s="9">
        <v>88.005058288574219</v>
      </c>
      <c r="P896" s="9">
        <v>186.1939697265625</v>
      </c>
    </row>
    <row r="897" spans="1:16" x14ac:dyDescent="0.35">
      <c r="A897" s="17">
        <v>43756</v>
      </c>
      <c r="B897" s="9">
        <v>96.141258239746094</v>
      </c>
      <c r="N897" s="17">
        <v>42571</v>
      </c>
      <c r="O897" s="9">
        <v>87.926841735839844</v>
      </c>
      <c r="P897" s="9">
        <v>186.96908569335938</v>
      </c>
    </row>
    <row r="898" spans="1:16" x14ac:dyDescent="0.35">
      <c r="A898" s="17">
        <v>43759</v>
      </c>
      <c r="B898" s="9">
        <v>95.877052307128906</v>
      </c>
      <c r="N898" s="17">
        <v>42572</v>
      </c>
      <c r="O898" s="9">
        <v>88.005058288574219</v>
      </c>
      <c r="P898" s="9">
        <v>186.26289367675781</v>
      </c>
    </row>
    <row r="899" spans="1:16" x14ac:dyDescent="0.35">
      <c r="A899" s="17">
        <v>43760</v>
      </c>
      <c r="B899" s="9">
        <v>96.021942138671875</v>
      </c>
      <c r="N899" s="17">
        <v>42573</v>
      </c>
      <c r="O899" s="9">
        <v>88.020706176757813</v>
      </c>
      <c r="P899" s="9">
        <v>187.09831237792969</v>
      </c>
    </row>
    <row r="900" spans="1:16" x14ac:dyDescent="0.35">
      <c r="A900" s="17">
        <v>43761</v>
      </c>
      <c r="B900" s="9">
        <v>96.098663330078125</v>
      </c>
      <c r="N900" s="17">
        <v>42576</v>
      </c>
      <c r="O900" s="9">
        <v>87.919044494628906</v>
      </c>
      <c r="P900" s="9">
        <v>186.59014892578125</v>
      </c>
    </row>
    <row r="901" spans="1:16" x14ac:dyDescent="0.35">
      <c r="A901" s="17">
        <v>43762</v>
      </c>
      <c r="B901" s="9">
        <v>96.12420654296875</v>
      </c>
      <c r="N901" s="17">
        <v>42577</v>
      </c>
      <c r="O901" s="9">
        <v>87.919044494628906</v>
      </c>
      <c r="P901" s="9">
        <v>186.67622375488281</v>
      </c>
    </row>
    <row r="902" spans="1:16" x14ac:dyDescent="0.35">
      <c r="A902" s="17">
        <v>43763</v>
      </c>
      <c r="B902" s="9">
        <v>95.987861633300781</v>
      </c>
      <c r="N902" s="17">
        <v>42578</v>
      </c>
      <c r="O902" s="9">
        <v>88.177131652832031</v>
      </c>
      <c r="P902" s="9">
        <v>186.47821044921875</v>
      </c>
    </row>
    <row r="903" spans="1:16" x14ac:dyDescent="0.35">
      <c r="A903" s="17">
        <v>43766</v>
      </c>
      <c r="B903" s="9">
        <v>95.783302307128906</v>
      </c>
      <c r="N903" s="17">
        <v>42579</v>
      </c>
      <c r="O903" s="9">
        <v>88.169326782226563</v>
      </c>
      <c r="P903" s="9">
        <v>186.69351196289063</v>
      </c>
    </row>
    <row r="904" spans="1:16" x14ac:dyDescent="0.35">
      <c r="A904" s="17">
        <v>43767</v>
      </c>
      <c r="B904" s="9">
        <v>95.791824340820313</v>
      </c>
      <c r="N904" s="17">
        <v>42580</v>
      </c>
      <c r="O904" s="9">
        <v>88.403938293457031</v>
      </c>
      <c r="P904" s="9">
        <v>186.99490356445313</v>
      </c>
    </row>
    <row r="905" spans="1:16" x14ac:dyDescent="0.35">
      <c r="A905" s="17">
        <v>43768</v>
      </c>
      <c r="B905" s="9">
        <v>96.0645751953125</v>
      </c>
      <c r="N905" s="17">
        <v>42583</v>
      </c>
      <c r="O905" s="9">
        <v>88.197906494140625</v>
      </c>
      <c r="P905" s="9">
        <v>186.83990478515625</v>
      </c>
    </row>
    <row r="906" spans="1:16" x14ac:dyDescent="0.35">
      <c r="A906" s="17">
        <v>43769</v>
      </c>
      <c r="B906" s="9">
        <v>96.439590454101563</v>
      </c>
      <c r="N906" s="17">
        <v>42584</v>
      </c>
      <c r="O906" s="9">
        <v>87.939224243164063</v>
      </c>
      <c r="P906" s="9">
        <v>185.64277648925781</v>
      </c>
    </row>
    <row r="907" spans="1:16" x14ac:dyDescent="0.35">
      <c r="A907" s="17">
        <v>43770</v>
      </c>
      <c r="B907" s="9">
        <v>96.466094970703125</v>
      </c>
      <c r="N907" s="17">
        <v>42585</v>
      </c>
      <c r="O907" s="9">
        <v>88.033309936523438</v>
      </c>
      <c r="P907" s="9">
        <v>186.18540954589844</v>
      </c>
    </row>
    <row r="908" spans="1:16" x14ac:dyDescent="0.35">
      <c r="A908" s="17">
        <v>43773</v>
      </c>
      <c r="B908" s="9">
        <v>96.226898193359375</v>
      </c>
      <c r="N908" s="17">
        <v>42586</v>
      </c>
      <c r="O908" s="9">
        <v>88.197906494140625</v>
      </c>
      <c r="P908" s="9">
        <v>186.38346862792969</v>
      </c>
    </row>
    <row r="909" spans="1:16" x14ac:dyDescent="0.35">
      <c r="A909" s="17">
        <v>43774</v>
      </c>
      <c r="B909" s="9">
        <v>95.868133544921875</v>
      </c>
      <c r="N909" s="17">
        <v>42587</v>
      </c>
      <c r="O909" s="9">
        <v>87.900123596191406</v>
      </c>
      <c r="P909" s="9">
        <v>187.90786743164063</v>
      </c>
    </row>
    <row r="910" spans="1:16" x14ac:dyDescent="0.35">
      <c r="A910" s="17">
        <v>43775</v>
      </c>
      <c r="B910" s="9">
        <v>96.013343811035156</v>
      </c>
      <c r="N910" s="17">
        <v>42590</v>
      </c>
      <c r="O910" s="9">
        <v>87.954948425292969</v>
      </c>
      <c r="P910" s="9">
        <v>187.79591369628906</v>
      </c>
    </row>
    <row r="911" spans="1:16" x14ac:dyDescent="0.35">
      <c r="A911" s="17">
        <v>43776</v>
      </c>
      <c r="B911" s="9">
        <v>95.56060791015625</v>
      </c>
      <c r="N911" s="17">
        <v>42591</v>
      </c>
      <c r="O911" s="9">
        <v>88.182182312011719</v>
      </c>
      <c r="P911" s="9">
        <v>187.90786743164063</v>
      </c>
    </row>
    <row r="912" spans="1:16" x14ac:dyDescent="0.35">
      <c r="A912" s="17">
        <v>43777</v>
      </c>
      <c r="B912" s="9">
        <v>95.509353637695313</v>
      </c>
      <c r="N912" s="17">
        <v>42592</v>
      </c>
      <c r="O912" s="9">
        <v>88.284088134765625</v>
      </c>
      <c r="P912" s="9">
        <v>187.44277954101563</v>
      </c>
    </row>
    <row r="913" spans="1:16" x14ac:dyDescent="0.35">
      <c r="A913" s="17">
        <v>43780</v>
      </c>
      <c r="B913" s="9">
        <v>95.52642822265625</v>
      </c>
      <c r="N913" s="17">
        <v>42593</v>
      </c>
      <c r="O913" s="9">
        <v>88.048973083496094</v>
      </c>
      <c r="P913" s="9">
        <v>188.31263732910156</v>
      </c>
    </row>
    <row r="914" spans="1:16" x14ac:dyDescent="0.35">
      <c r="A914" s="17">
        <v>43781</v>
      </c>
      <c r="B914" s="9">
        <v>95.628959655761719</v>
      </c>
      <c r="N914" s="17">
        <v>42594</v>
      </c>
      <c r="O914" s="9">
        <v>88.260528564453125</v>
      </c>
      <c r="P914" s="9">
        <v>188.14900207519531</v>
      </c>
    </row>
    <row r="915" spans="1:16" x14ac:dyDescent="0.35">
      <c r="A915" s="17">
        <v>43782</v>
      </c>
      <c r="B915" s="9">
        <v>95.799789428710938</v>
      </c>
      <c r="N915" s="17">
        <v>42597</v>
      </c>
      <c r="O915" s="9">
        <v>88.103858947753906</v>
      </c>
      <c r="P915" s="9">
        <v>188.69160461425781</v>
      </c>
    </row>
    <row r="916" spans="1:16" x14ac:dyDescent="0.35">
      <c r="A916" s="17">
        <v>43783</v>
      </c>
      <c r="B916" s="9">
        <v>96.073150634765625</v>
      </c>
      <c r="N916" s="17">
        <v>42598</v>
      </c>
      <c r="O916" s="9">
        <v>88.048973083496094</v>
      </c>
      <c r="P916" s="9">
        <v>187.71833801269531</v>
      </c>
    </row>
    <row r="917" spans="1:16" x14ac:dyDescent="0.35">
      <c r="A917" s="17">
        <v>43784</v>
      </c>
      <c r="B917" s="9">
        <v>96.021858215332031</v>
      </c>
      <c r="N917" s="17">
        <v>42599</v>
      </c>
      <c r="O917" s="9">
        <v>88.213554382324219</v>
      </c>
      <c r="P917" s="9">
        <v>188.071533203125</v>
      </c>
    </row>
    <row r="918" spans="1:16" x14ac:dyDescent="0.35">
      <c r="A918" s="17">
        <v>43787</v>
      </c>
      <c r="B918" s="9">
        <v>96.201255798339844</v>
      </c>
      <c r="N918" s="17">
        <v>42600</v>
      </c>
      <c r="O918" s="9">
        <v>88.33892822265625</v>
      </c>
      <c r="P918" s="9">
        <v>188.4935302734375</v>
      </c>
    </row>
    <row r="919" spans="1:16" x14ac:dyDescent="0.35">
      <c r="A919" s="17">
        <v>43788</v>
      </c>
      <c r="B919" s="9">
        <v>96.269615173339844</v>
      </c>
      <c r="N919" s="17">
        <v>42601</v>
      </c>
      <c r="O919" s="9">
        <v>88.143028259277344</v>
      </c>
      <c r="P919" s="9">
        <v>188.21788024902344</v>
      </c>
    </row>
    <row r="920" spans="1:16" x14ac:dyDescent="0.35">
      <c r="A920" s="17">
        <v>43789</v>
      </c>
      <c r="B920" s="9">
        <v>96.500244140625</v>
      </c>
      <c r="N920" s="17">
        <v>42604</v>
      </c>
      <c r="O920" s="9">
        <v>88.276237487792969</v>
      </c>
      <c r="P920" s="9">
        <v>188.20932006835938</v>
      </c>
    </row>
    <row r="921" spans="1:16" x14ac:dyDescent="0.35">
      <c r="A921" s="17">
        <v>43790</v>
      </c>
      <c r="B921" s="9">
        <v>96.363563537597656</v>
      </c>
      <c r="N921" s="17">
        <v>42605</v>
      </c>
      <c r="O921" s="9">
        <v>88.299758911132813</v>
      </c>
      <c r="P921" s="9">
        <v>188.58824157714844</v>
      </c>
    </row>
    <row r="922" spans="1:16" x14ac:dyDescent="0.35">
      <c r="A922" s="17">
        <v>43791</v>
      </c>
      <c r="B922" s="9">
        <v>96.414848327636719</v>
      </c>
      <c r="N922" s="17">
        <v>42606</v>
      </c>
      <c r="O922" s="9">
        <v>88.268409729003906</v>
      </c>
      <c r="P922" s="9">
        <v>187.62367248535156</v>
      </c>
    </row>
    <row r="923" spans="1:16" x14ac:dyDescent="0.35">
      <c r="A923" s="17">
        <v>43794</v>
      </c>
      <c r="B923" s="9">
        <v>96.5087890625</v>
      </c>
      <c r="N923" s="17">
        <v>42607</v>
      </c>
      <c r="O923" s="9">
        <v>88.174362182617188</v>
      </c>
      <c r="P923" s="9">
        <v>187.49449157714844</v>
      </c>
    </row>
    <row r="924" spans="1:16" x14ac:dyDescent="0.35">
      <c r="A924" s="17">
        <v>43795</v>
      </c>
      <c r="B924" s="9">
        <v>96.645454406738281</v>
      </c>
      <c r="N924" s="17">
        <v>42608</v>
      </c>
      <c r="O924" s="9">
        <v>88.033309936523438</v>
      </c>
      <c r="P924" s="9">
        <v>187.14138793945313</v>
      </c>
    </row>
    <row r="925" spans="1:16" x14ac:dyDescent="0.35">
      <c r="A925" s="17">
        <v>43796</v>
      </c>
      <c r="B925" s="9">
        <v>96.525886535644531</v>
      </c>
      <c r="N925" s="17">
        <v>42611</v>
      </c>
      <c r="O925" s="9">
        <v>88.276237487792969</v>
      </c>
      <c r="P925" s="9">
        <v>188.06291198730469</v>
      </c>
    </row>
    <row r="926" spans="1:16" x14ac:dyDescent="0.35">
      <c r="A926" s="17">
        <v>43798</v>
      </c>
      <c r="B926" s="9">
        <v>96.406303405761719</v>
      </c>
      <c r="N926" s="17">
        <v>42612</v>
      </c>
      <c r="O926" s="9">
        <v>88.229225158691406</v>
      </c>
      <c r="P926" s="9">
        <v>187.75283813476563</v>
      </c>
    </row>
    <row r="927" spans="1:16" x14ac:dyDescent="0.35">
      <c r="A927" s="17">
        <v>43801</v>
      </c>
      <c r="B927" s="9">
        <v>96.300102233886719</v>
      </c>
      <c r="N927" s="17">
        <v>42613</v>
      </c>
      <c r="O927" s="9">
        <v>88.213554382324219</v>
      </c>
      <c r="P927" s="9">
        <v>187.21888732910156</v>
      </c>
    </row>
    <row r="928" spans="1:16" x14ac:dyDescent="0.35">
      <c r="A928" s="17">
        <v>43802</v>
      </c>
      <c r="B928" s="9">
        <v>96.736740112304688</v>
      </c>
      <c r="N928" s="17">
        <v>42614</v>
      </c>
      <c r="O928" s="9">
        <v>88.29046630859375</v>
      </c>
      <c r="P928" s="9">
        <v>187.22744750976563</v>
      </c>
    </row>
    <row r="929" spans="1:16" x14ac:dyDescent="0.35">
      <c r="A929" s="17">
        <v>43803</v>
      </c>
      <c r="B929" s="9">
        <v>96.574043273925781</v>
      </c>
      <c r="N929" s="17">
        <v>42615</v>
      </c>
      <c r="O929" s="9">
        <v>88.172683715820313</v>
      </c>
      <c r="P929" s="9">
        <v>188.071533203125</v>
      </c>
    </row>
    <row r="930" spans="1:16" x14ac:dyDescent="0.35">
      <c r="A930" s="17">
        <v>43804</v>
      </c>
      <c r="B930" s="9">
        <v>96.462806701660156</v>
      </c>
      <c r="N930" s="17">
        <v>42619</v>
      </c>
      <c r="O930" s="9">
        <v>88.361160278320313</v>
      </c>
      <c r="P930" s="9">
        <v>188.63993835449219</v>
      </c>
    </row>
    <row r="931" spans="1:16" x14ac:dyDescent="0.35">
      <c r="A931" s="17">
        <v>43805</v>
      </c>
      <c r="B931" s="9">
        <v>96.325798034667969</v>
      </c>
      <c r="N931" s="17">
        <v>42620</v>
      </c>
      <c r="O931" s="9">
        <v>88.408271789550781</v>
      </c>
      <c r="P931" s="9">
        <v>188.62272644042969</v>
      </c>
    </row>
    <row r="932" spans="1:16" x14ac:dyDescent="0.35">
      <c r="A932" s="17">
        <v>43808</v>
      </c>
      <c r="B932" s="9">
        <v>96.377151489257813</v>
      </c>
      <c r="N932" s="17">
        <v>42621</v>
      </c>
      <c r="O932" s="9">
        <v>88.102043151855469</v>
      </c>
      <c r="P932" s="9">
        <v>188.19209289550781</v>
      </c>
    </row>
    <row r="933" spans="1:16" x14ac:dyDescent="0.35">
      <c r="A933" s="17">
        <v>43809</v>
      </c>
      <c r="B933" s="9">
        <v>96.342910766601563</v>
      </c>
      <c r="N933" s="17">
        <v>42622</v>
      </c>
      <c r="O933" s="9">
        <v>87.717399597167969</v>
      </c>
      <c r="P933" s="9">
        <v>183.68772888183594</v>
      </c>
    </row>
    <row r="934" spans="1:16" x14ac:dyDescent="0.35">
      <c r="A934" s="17">
        <v>43810</v>
      </c>
      <c r="B934" s="9">
        <v>96.599761962890625</v>
      </c>
      <c r="N934" s="17">
        <v>42625</v>
      </c>
      <c r="O934" s="9">
        <v>87.788055419921875</v>
      </c>
      <c r="P934" s="9">
        <v>186.32318115234375</v>
      </c>
    </row>
    <row r="935" spans="1:16" x14ac:dyDescent="0.35">
      <c r="A935" s="17">
        <v>43811</v>
      </c>
      <c r="B935" s="9">
        <v>96.188819885253906</v>
      </c>
      <c r="N935" s="17">
        <v>42626</v>
      </c>
      <c r="O935" s="9">
        <v>87.544662475585938</v>
      </c>
      <c r="P935" s="9">
        <v>183.6446533203125</v>
      </c>
    </row>
    <row r="936" spans="1:16" x14ac:dyDescent="0.35">
      <c r="A936" s="17">
        <v>43812</v>
      </c>
      <c r="B936" s="9">
        <v>96.574043273925781</v>
      </c>
      <c r="N936" s="17">
        <v>42627</v>
      </c>
      <c r="O936" s="9">
        <v>87.654563903808594</v>
      </c>
      <c r="P936" s="9">
        <v>183.57571411132813</v>
      </c>
    </row>
    <row r="937" spans="1:16" x14ac:dyDescent="0.35">
      <c r="A937" s="17">
        <v>43815</v>
      </c>
      <c r="B937" s="9">
        <v>96.377151489257813</v>
      </c>
      <c r="N937" s="17">
        <v>42628</v>
      </c>
      <c r="O937" s="9">
        <v>87.709518432617188</v>
      </c>
      <c r="P937" s="9">
        <v>185.41024780273438</v>
      </c>
    </row>
    <row r="938" spans="1:16" x14ac:dyDescent="0.35">
      <c r="A938" s="17">
        <v>43816</v>
      </c>
      <c r="B938" s="9">
        <v>96.385719299316406</v>
      </c>
      <c r="N938" s="17">
        <v>42629</v>
      </c>
      <c r="O938" s="9">
        <v>87.7723388671875</v>
      </c>
      <c r="P938" s="9">
        <v>184.69351196289063</v>
      </c>
    </row>
    <row r="939" spans="1:16" x14ac:dyDescent="0.35">
      <c r="A939" s="17">
        <v>43817</v>
      </c>
      <c r="B939" s="9">
        <v>96.197380065917969</v>
      </c>
      <c r="N939" s="17">
        <v>42632</v>
      </c>
      <c r="O939" s="9">
        <v>87.701652526855469</v>
      </c>
      <c r="P939" s="9">
        <v>184.72811889648438</v>
      </c>
    </row>
    <row r="940" spans="1:16" x14ac:dyDescent="0.35">
      <c r="A940" s="17">
        <v>43818</v>
      </c>
      <c r="B940" s="9">
        <v>96.301162719726563</v>
      </c>
      <c r="N940" s="17">
        <v>42633</v>
      </c>
      <c r="O940" s="9">
        <v>87.733078002929688</v>
      </c>
      <c r="P940" s="9">
        <v>184.73677062988281</v>
      </c>
    </row>
    <row r="941" spans="1:16" x14ac:dyDescent="0.35">
      <c r="A941" s="17">
        <v>43819</v>
      </c>
      <c r="B941" s="9">
        <v>96.318344116210938</v>
      </c>
      <c r="N941" s="17">
        <v>42634</v>
      </c>
      <c r="O941" s="9">
        <v>87.952903747558594</v>
      </c>
      <c r="P941" s="9">
        <v>186.81422424316406</v>
      </c>
    </row>
    <row r="942" spans="1:16" x14ac:dyDescent="0.35">
      <c r="A942" s="17">
        <v>43822</v>
      </c>
      <c r="B942" s="9">
        <v>96.249717712402344</v>
      </c>
      <c r="N942" s="17">
        <v>42635</v>
      </c>
      <c r="O942" s="9">
        <v>88.13348388671875</v>
      </c>
      <c r="P942" s="9">
        <v>187.99142456054688</v>
      </c>
    </row>
    <row r="943" spans="1:16" x14ac:dyDescent="0.35">
      <c r="A943" s="17">
        <v>43823</v>
      </c>
      <c r="B943" s="9">
        <v>96.3697509765625</v>
      </c>
      <c r="N943" s="17">
        <v>42636</v>
      </c>
      <c r="O943" s="9">
        <v>88.10992431640625</v>
      </c>
      <c r="P943" s="9">
        <v>186.96136474609375</v>
      </c>
    </row>
    <row r="944" spans="1:16" x14ac:dyDescent="0.35">
      <c r="A944" s="17">
        <v>43825</v>
      </c>
      <c r="B944" s="9">
        <v>96.455528259277344</v>
      </c>
      <c r="N944" s="17">
        <v>42639</v>
      </c>
      <c r="O944" s="9">
        <v>88.219810485839844</v>
      </c>
      <c r="P944" s="9">
        <v>185.44659423828125</v>
      </c>
    </row>
    <row r="945" spans="1:16" x14ac:dyDescent="0.35">
      <c r="A945" s="17">
        <v>43826</v>
      </c>
      <c r="B945" s="9">
        <v>96.584175109863281</v>
      </c>
      <c r="N945" s="17">
        <v>42640</v>
      </c>
      <c r="O945" s="9">
        <v>88.329765319824219</v>
      </c>
      <c r="P945" s="9">
        <v>186.59782409667969</v>
      </c>
    </row>
    <row r="946" spans="1:16" x14ac:dyDescent="0.35">
      <c r="A946" s="17">
        <v>43829</v>
      </c>
      <c r="B946" s="9">
        <v>96.584175109863281</v>
      </c>
      <c r="N946" s="17">
        <v>42641</v>
      </c>
      <c r="O946" s="9">
        <v>88.353294372558594</v>
      </c>
      <c r="P946" s="9">
        <v>187.52397155761719</v>
      </c>
    </row>
    <row r="947" spans="1:16" x14ac:dyDescent="0.35">
      <c r="A947" s="17">
        <v>43830</v>
      </c>
      <c r="B947" s="9">
        <v>96.361190795898438</v>
      </c>
      <c r="N947" s="17">
        <v>42642</v>
      </c>
      <c r="O947" s="9">
        <v>88.353294372558594</v>
      </c>
      <c r="P947" s="9">
        <v>185.82737731933594</v>
      </c>
    </row>
    <row r="948" spans="1:16" x14ac:dyDescent="0.35">
      <c r="A948" s="17">
        <v>43832</v>
      </c>
      <c r="B948" s="9">
        <v>96.626991271972656</v>
      </c>
      <c r="N948" s="17">
        <v>42643</v>
      </c>
      <c r="O948" s="9">
        <v>88.259048461914063</v>
      </c>
      <c r="P948" s="9">
        <v>187.22976684570313</v>
      </c>
    </row>
    <row r="949" spans="1:16" x14ac:dyDescent="0.35">
      <c r="A949" s="17">
        <v>43833</v>
      </c>
      <c r="B949" s="9">
        <v>96.910011291503906</v>
      </c>
      <c r="N949" s="17">
        <v>42646</v>
      </c>
      <c r="O949" s="9">
        <v>88.159164428710938</v>
      </c>
      <c r="P949" s="9">
        <v>186.7796630859375</v>
      </c>
    </row>
    <row r="950" spans="1:16" x14ac:dyDescent="0.35">
      <c r="A950" s="17">
        <v>43836</v>
      </c>
      <c r="B950" s="9">
        <v>96.832817077636719</v>
      </c>
      <c r="N950" s="17">
        <v>42647</v>
      </c>
      <c r="O950" s="9">
        <v>87.86029052734375</v>
      </c>
      <c r="P950" s="9">
        <v>185.82737731933594</v>
      </c>
    </row>
    <row r="951" spans="1:16" x14ac:dyDescent="0.35">
      <c r="A951" s="17">
        <v>43837</v>
      </c>
      <c r="B951" s="9">
        <v>96.729904174804688</v>
      </c>
      <c r="N951" s="17">
        <v>42648</v>
      </c>
      <c r="O951" s="9">
        <v>87.742347717285156</v>
      </c>
      <c r="P951" s="9">
        <v>186.64976501464844</v>
      </c>
    </row>
    <row r="952" spans="1:16" x14ac:dyDescent="0.35">
      <c r="A952" s="17">
        <v>43838</v>
      </c>
      <c r="B952" s="9">
        <v>96.618446350097656</v>
      </c>
      <c r="N952" s="17">
        <v>42649</v>
      </c>
      <c r="O952" s="9">
        <v>87.742347717285156</v>
      </c>
      <c r="P952" s="9">
        <v>186.7796630859375</v>
      </c>
    </row>
    <row r="953" spans="1:16" x14ac:dyDescent="0.35">
      <c r="A953" s="17">
        <v>43839</v>
      </c>
      <c r="B953" s="9">
        <v>96.721343994140625</v>
      </c>
      <c r="N953" s="17">
        <v>42650</v>
      </c>
      <c r="O953" s="9">
        <v>87.758087158203125</v>
      </c>
      <c r="P953" s="9">
        <v>186.13906860351563</v>
      </c>
    </row>
    <row r="954" spans="1:16" x14ac:dyDescent="0.35">
      <c r="A954" s="17">
        <v>43840</v>
      </c>
      <c r="B954" s="9">
        <v>96.88427734375</v>
      </c>
      <c r="N954" s="17">
        <v>42653</v>
      </c>
      <c r="O954" s="9">
        <v>87.718788146972656</v>
      </c>
      <c r="P954" s="9">
        <v>187.10856628417969</v>
      </c>
    </row>
    <row r="955" spans="1:16" x14ac:dyDescent="0.35">
      <c r="A955" s="17">
        <v>43843</v>
      </c>
      <c r="B955" s="9">
        <v>96.824272155761719</v>
      </c>
      <c r="N955" s="17">
        <v>42654</v>
      </c>
      <c r="O955" s="9">
        <v>87.585052490234375</v>
      </c>
      <c r="P955" s="9">
        <v>184.74542236328125</v>
      </c>
    </row>
    <row r="956" spans="1:16" x14ac:dyDescent="0.35">
      <c r="A956" s="17">
        <v>43844</v>
      </c>
      <c r="B956" s="9">
        <v>96.910011291503906</v>
      </c>
      <c r="N956" s="17">
        <v>42655</v>
      </c>
      <c r="O956" s="9">
        <v>87.616523742675781</v>
      </c>
      <c r="P956" s="9">
        <v>184.98780822753906</v>
      </c>
    </row>
    <row r="957" spans="1:16" x14ac:dyDescent="0.35">
      <c r="A957" s="17">
        <v>43845</v>
      </c>
      <c r="B957" s="9">
        <v>97.055778503417969</v>
      </c>
      <c r="N957" s="17">
        <v>42656</v>
      </c>
      <c r="O957" s="9">
        <v>87.742347717285156</v>
      </c>
      <c r="P957" s="9">
        <v>184.38185119628906</v>
      </c>
    </row>
    <row r="958" spans="1:16" x14ac:dyDescent="0.35">
      <c r="A958" s="17">
        <v>43846</v>
      </c>
      <c r="B958" s="9">
        <v>97.055778503417969</v>
      </c>
      <c r="N958" s="17">
        <v>42657</v>
      </c>
      <c r="O958" s="9">
        <v>87.592903137207031</v>
      </c>
      <c r="P958" s="9">
        <v>184.47711181640625</v>
      </c>
    </row>
    <row r="959" spans="1:16" x14ac:dyDescent="0.35">
      <c r="A959" s="17">
        <v>43847</v>
      </c>
      <c r="B959" s="9">
        <v>96.9443359375</v>
      </c>
      <c r="N959" s="17">
        <v>42660</v>
      </c>
      <c r="O959" s="9">
        <v>87.742347717285156</v>
      </c>
      <c r="P959" s="9">
        <v>183.83657836914063</v>
      </c>
    </row>
    <row r="960" spans="1:16" x14ac:dyDescent="0.35">
      <c r="A960" s="17">
        <v>43851</v>
      </c>
      <c r="B960" s="9">
        <v>97.218711853027344</v>
      </c>
      <c r="N960" s="17">
        <v>42661</v>
      </c>
      <c r="O960" s="9">
        <v>87.883956909179688</v>
      </c>
      <c r="P960" s="9">
        <v>184.98780822753906</v>
      </c>
    </row>
    <row r="961" spans="1:16" x14ac:dyDescent="0.35">
      <c r="A961" s="17">
        <v>43852</v>
      </c>
      <c r="B961" s="9">
        <v>97.270195007324219</v>
      </c>
      <c r="N961" s="17">
        <v>42662</v>
      </c>
      <c r="O961" s="9">
        <v>87.931129455566406</v>
      </c>
      <c r="P961" s="9">
        <v>185.48121643066406</v>
      </c>
    </row>
    <row r="962" spans="1:16" x14ac:dyDescent="0.35">
      <c r="A962" s="17">
        <v>43853</v>
      </c>
      <c r="B962" s="9">
        <v>97.398818969726563</v>
      </c>
      <c r="N962" s="17">
        <v>42663</v>
      </c>
      <c r="O962" s="9">
        <v>87.899635314941406</v>
      </c>
      <c r="P962" s="9">
        <v>185.13496398925781</v>
      </c>
    </row>
    <row r="963" spans="1:16" x14ac:dyDescent="0.35">
      <c r="A963" s="17">
        <v>43854</v>
      </c>
      <c r="B963" s="9">
        <v>97.578872680664063</v>
      </c>
      <c r="N963" s="17">
        <v>42664</v>
      </c>
      <c r="O963" s="9">
        <v>87.954734802246094</v>
      </c>
      <c r="P963" s="9">
        <v>185.22149658203125</v>
      </c>
    </row>
    <row r="964" spans="1:16" x14ac:dyDescent="0.35">
      <c r="A964" s="17">
        <v>43857</v>
      </c>
      <c r="B964" s="9">
        <v>97.8790283203125</v>
      </c>
      <c r="N964" s="17">
        <v>42667</v>
      </c>
      <c r="O964" s="9">
        <v>87.821022033691406</v>
      </c>
      <c r="P964" s="9">
        <v>186.00921630859375</v>
      </c>
    </row>
    <row r="965" spans="1:16" x14ac:dyDescent="0.35">
      <c r="A965" s="17">
        <v>43858</v>
      </c>
      <c r="B965" s="9">
        <v>97.793266296386719</v>
      </c>
      <c r="N965" s="17">
        <v>42668</v>
      </c>
      <c r="O965" s="9">
        <v>87.821022033691406</v>
      </c>
      <c r="P965" s="9">
        <v>185.38597106933594</v>
      </c>
    </row>
    <row r="966" spans="1:16" x14ac:dyDescent="0.35">
      <c r="A966" s="17">
        <v>43859</v>
      </c>
      <c r="B966" s="9">
        <v>98.016212463378906</v>
      </c>
      <c r="N966" s="17">
        <v>42669</v>
      </c>
      <c r="O966" s="9">
        <v>87.64794921875</v>
      </c>
      <c r="P966" s="9">
        <v>185.0137939453125</v>
      </c>
    </row>
    <row r="967" spans="1:16" x14ac:dyDescent="0.35">
      <c r="A967" s="17">
        <v>43860</v>
      </c>
      <c r="B967" s="9">
        <v>98.024795532226563</v>
      </c>
      <c r="N967" s="17">
        <v>42670</v>
      </c>
      <c r="O967" s="9">
        <v>87.427764892578125</v>
      </c>
      <c r="P967" s="9">
        <v>184.52040100097656</v>
      </c>
    </row>
    <row r="968" spans="1:16" x14ac:dyDescent="0.35">
      <c r="A968" s="17">
        <v>43861</v>
      </c>
      <c r="B968" s="9">
        <v>98.316360473632813</v>
      </c>
      <c r="N968" s="17">
        <v>42671</v>
      </c>
      <c r="O968" s="9">
        <v>87.427764892578125</v>
      </c>
      <c r="P968" s="9">
        <v>183.97505187988281</v>
      </c>
    </row>
    <row r="969" spans="1:16" x14ac:dyDescent="0.35">
      <c r="A969" s="17">
        <v>43864</v>
      </c>
      <c r="B969" s="9">
        <v>98.284561157226563</v>
      </c>
      <c r="N969" s="17">
        <v>42674</v>
      </c>
      <c r="O969" s="9">
        <v>87.537841796875</v>
      </c>
      <c r="P969" s="9">
        <v>183.98374938964844</v>
      </c>
    </row>
    <row r="970" spans="1:16" x14ac:dyDescent="0.35">
      <c r="A970" s="17">
        <v>43865</v>
      </c>
      <c r="B970" s="9">
        <v>97.958045959472656</v>
      </c>
      <c r="N970" s="17">
        <v>42675</v>
      </c>
      <c r="O970" s="9">
        <v>87.490554809570313</v>
      </c>
      <c r="P970" s="9">
        <v>182.65071105957031</v>
      </c>
    </row>
    <row r="971" spans="1:16" x14ac:dyDescent="0.35">
      <c r="A971" s="17">
        <v>43866</v>
      </c>
      <c r="B971" s="9">
        <v>97.811912536621094</v>
      </c>
      <c r="N971" s="17">
        <v>42676</v>
      </c>
      <c r="O971" s="9">
        <v>87.593017578125</v>
      </c>
      <c r="P971" s="9">
        <v>181.55143737792969</v>
      </c>
    </row>
    <row r="972" spans="1:16" x14ac:dyDescent="0.35">
      <c r="A972" s="17">
        <v>43867</v>
      </c>
      <c r="B972" s="9">
        <v>97.8720703125</v>
      </c>
      <c r="N972" s="17">
        <v>42677</v>
      </c>
      <c r="O972" s="9">
        <v>87.474838256835938</v>
      </c>
      <c r="P972" s="9">
        <v>180.72036743164063</v>
      </c>
    </row>
    <row r="973" spans="1:16" x14ac:dyDescent="0.35">
      <c r="A973" s="17">
        <v>43868</v>
      </c>
      <c r="B973" s="9">
        <v>98.155670166015625</v>
      </c>
      <c r="N973" s="17">
        <v>42678</v>
      </c>
      <c r="O973" s="9">
        <v>87.656059265136719</v>
      </c>
      <c r="P973" s="9">
        <v>180.52128601074219</v>
      </c>
    </row>
    <row r="974" spans="1:16" x14ac:dyDescent="0.35">
      <c r="A974" s="17">
        <v>43871</v>
      </c>
      <c r="B974" s="9">
        <v>98.267387390136719</v>
      </c>
      <c r="N974" s="17">
        <v>42681</v>
      </c>
      <c r="O974" s="9">
        <v>87.553596496582031</v>
      </c>
      <c r="P974" s="9">
        <v>184.50303649902344</v>
      </c>
    </row>
    <row r="975" spans="1:16" x14ac:dyDescent="0.35">
      <c r="A975" s="17">
        <v>43872</v>
      </c>
      <c r="B975" s="9">
        <v>98.147071838378906</v>
      </c>
      <c r="N975" s="17">
        <v>42682</v>
      </c>
      <c r="O975" s="9">
        <v>87.411796569824219</v>
      </c>
      <c r="P975" s="9">
        <v>185.33404541015625</v>
      </c>
    </row>
    <row r="976" spans="1:16" x14ac:dyDescent="0.35">
      <c r="A976" s="17">
        <v>43873</v>
      </c>
      <c r="B976" s="9">
        <v>98.043968200683594</v>
      </c>
      <c r="N976" s="17">
        <v>42683</v>
      </c>
      <c r="O976" s="9">
        <v>86.600189208984375</v>
      </c>
      <c r="P976" s="9">
        <v>187.29899597167969</v>
      </c>
    </row>
    <row r="977" spans="1:16" x14ac:dyDescent="0.35">
      <c r="A977" s="17">
        <v>43874</v>
      </c>
      <c r="B977" s="9">
        <v>98.112663269042969</v>
      </c>
      <c r="N977" s="17">
        <v>42684</v>
      </c>
      <c r="O977" s="9">
        <v>86.245552062988281</v>
      </c>
      <c r="P977" s="9">
        <v>187.76638793945313</v>
      </c>
    </row>
    <row r="978" spans="1:16" x14ac:dyDescent="0.35">
      <c r="A978" s="17">
        <v>43875</v>
      </c>
      <c r="B978" s="9">
        <v>98.215835571289063</v>
      </c>
      <c r="N978" s="17">
        <v>42685</v>
      </c>
      <c r="O978" s="9">
        <v>86.08795166015625</v>
      </c>
      <c r="P978" s="9">
        <v>187.33357238769531</v>
      </c>
    </row>
    <row r="979" spans="1:16" x14ac:dyDescent="0.35">
      <c r="A979" s="17">
        <v>43879</v>
      </c>
      <c r="B979" s="9">
        <v>98.344703674316406</v>
      </c>
      <c r="N979" s="17">
        <v>42688</v>
      </c>
      <c r="O979" s="9">
        <v>85.741233825683594</v>
      </c>
      <c r="P979" s="9">
        <v>187.48074340820313</v>
      </c>
    </row>
    <row r="980" spans="1:16" x14ac:dyDescent="0.35">
      <c r="A980" s="17">
        <v>43880</v>
      </c>
      <c r="B980" s="9">
        <v>98.318923950195313</v>
      </c>
      <c r="N980" s="17">
        <v>42689</v>
      </c>
      <c r="O980" s="9">
        <v>85.804275512695313</v>
      </c>
      <c r="P980" s="9">
        <v>188.94361877441406</v>
      </c>
    </row>
    <row r="981" spans="1:16" x14ac:dyDescent="0.35">
      <c r="A981" s="17">
        <v>43881</v>
      </c>
      <c r="B981" s="9">
        <v>98.542373657226563</v>
      </c>
      <c r="N981" s="17">
        <v>42690</v>
      </c>
      <c r="O981" s="9">
        <v>85.993377685546875</v>
      </c>
      <c r="P981" s="9">
        <v>188.58869934082031</v>
      </c>
    </row>
    <row r="982" spans="1:16" x14ac:dyDescent="0.35">
      <c r="A982" s="17">
        <v>43882</v>
      </c>
      <c r="B982" s="9">
        <v>98.740028381347656</v>
      </c>
      <c r="N982" s="17">
        <v>42691</v>
      </c>
      <c r="O982" s="9">
        <v>85.670356750488281</v>
      </c>
      <c r="P982" s="9">
        <v>189.55818176269531</v>
      </c>
    </row>
    <row r="983" spans="1:16" x14ac:dyDescent="0.35">
      <c r="A983" s="17">
        <v>43885</v>
      </c>
      <c r="B983" s="9">
        <v>99.057991027832031</v>
      </c>
      <c r="N983" s="17">
        <v>42692</v>
      </c>
      <c r="O983" s="9">
        <v>85.394538879394531</v>
      </c>
      <c r="P983" s="9">
        <v>189.134033203125</v>
      </c>
    </row>
    <row r="984" spans="1:16" x14ac:dyDescent="0.35">
      <c r="A984" s="17">
        <v>43886</v>
      </c>
      <c r="B984" s="9">
        <v>99.229835510253906</v>
      </c>
      <c r="N984" s="17">
        <v>42695</v>
      </c>
      <c r="O984" s="9">
        <v>85.465461730957031</v>
      </c>
      <c r="P984" s="9">
        <v>190.56228637695313</v>
      </c>
    </row>
    <row r="985" spans="1:16" x14ac:dyDescent="0.35">
      <c r="A985" s="17">
        <v>43887</v>
      </c>
      <c r="B985" s="9">
        <v>99.126762390136719</v>
      </c>
      <c r="N985" s="17">
        <v>42696</v>
      </c>
      <c r="O985" s="9">
        <v>85.544227600097656</v>
      </c>
      <c r="P985" s="9">
        <v>190.93449401855469</v>
      </c>
    </row>
    <row r="986" spans="1:16" x14ac:dyDescent="0.35">
      <c r="A986" s="17">
        <v>43888</v>
      </c>
      <c r="B986" s="9">
        <v>99.143928527832031</v>
      </c>
      <c r="N986" s="17">
        <v>42697</v>
      </c>
      <c r="O986" s="9">
        <v>85.244796752929688</v>
      </c>
      <c r="P986" s="9">
        <v>191.03839111328125</v>
      </c>
    </row>
    <row r="987" spans="1:16" x14ac:dyDescent="0.35">
      <c r="A987" s="17">
        <v>43889</v>
      </c>
      <c r="B987" s="9">
        <v>99.8743896484375</v>
      </c>
      <c r="N987" s="17">
        <v>42699</v>
      </c>
      <c r="O987" s="9">
        <v>85.236946105957031</v>
      </c>
      <c r="P987" s="9">
        <v>191.74812316894531</v>
      </c>
    </row>
    <row r="988" spans="1:16" x14ac:dyDescent="0.35">
      <c r="A988" s="17">
        <v>43892</v>
      </c>
      <c r="B988" s="9">
        <v>99.839073181152344</v>
      </c>
      <c r="N988" s="17">
        <v>42702</v>
      </c>
      <c r="O988" s="9">
        <v>85.536354064941406</v>
      </c>
      <c r="P988" s="9">
        <v>190.84794616699219</v>
      </c>
    </row>
    <row r="989" spans="1:16" x14ac:dyDescent="0.35">
      <c r="A989" s="17">
        <v>43893</v>
      </c>
      <c r="B989" s="9">
        <v>100.51935577392578</v>
      </c>
      <c r="N989" s="17">
        <v>42703</v>
      </c>
      <c r="O989" s="9">
        <v>85.630928039550781</v>
      </c>
      <c r="P989" s="9">
        <v>191.22013854980469</v>
      </c>
    </row>
    <row r="990" spans="1:16" x14ac:dyDescent="0.35">
      <c r="A990" s="17">
        <v>43894</v>
      </c>
      <c r="B990" s="9">
        <v>100.44185638427734</v>
      </c>
      <c r="N990" s="17">
        <v>42704</v>
      </c>
      <c r="O990" s="9">
        <v>85.2921142578125</v>
      </c>
      <c r="P990" s="9">
        <v>190.76136779785156</v>
      </c>
    </row>
    <row r="991" spans="1:16" x14ac:dyDescent="0.35">
      <c r="A991" s="17">
        <v>43895</v>
      </c>
      <c r="B991" s="9">
        <v>100.75186157226563</v>
      </c>
      <c r="N991" s="17">
        <v>42705</v>
      </c>
      <c r="O991" s="9">
        <v>85.011039733886719</v>
      </c>
      <c r="P991" s="9">
        <v>190.06019592285156</v>
      </c>
    </row>
    <row r="992" spans="1:16" x14ac:dyDescent="0.35">
      <c r="A992" s="17">
        <v>43896</v>
      </c>
      <c r="B992" s="9">
        <v>101.49244689941406</v>
      </c>
      <c r="N992" s="17">
        <v>42706</v>
      </c>
      <c r="O992" s="9">
        <v>85.279464721679688</v>
      </c>
      <c r="P992" s="9">
        <v>190.15544128417969</v>
      </c>
    </row>
    <row r="993" spans="1:16" x14ac:dyDescent="0.35">
      <c r="A993" s="17">
        <v>43899</v>
      </c>
      <c r="B993" s="9">
        <v>101.36326599121094</v>
      </c>
      <c r="N993" s="17">
        <v>42709</v>
      </c>
      <c r="O993" s="9">
        <v>85.350509643554688</v>
      </c>
      <c r="P993" s="9">
        <v>191.29811096191406</v>
      </c>
    </row>
    <row r="994" spans="1:16" x14ac:dyDescent="0.35">
      <c r="A994" s="17">
        <v>43900</v>
      </c>
      <c r="B994" s="9">
        <v>100.21794891357422</v>
      </c>
      <c r="N994" s="17">
        <v>42710</v>
      </c>
      <c r="O994" s="9">
        <v>85.334693908691406</v>
      </c>
      <c r="P994" s="9">
        <v>191.90399169921875</v>
      </c>
    </row>
    <row r="995" spans="1:16" x14ac:dyDescent="0.35">
      <c r="A995" s="17">
        <v>43901</v>
      </c>
      <c r="B995" s="9">
        <v>98.788505554199219</v>
      </c>
      <c r="N995" s="17">
        <v>42711</v>
      </c>
      <c r="O995" s="9">
        <v>85.555793762207031</v>
      </c>
      <c r="P995" s="9">
        <v>194.41424560546875</v>
      </c>
    </row>
    <row r="996" spans="1:16" x14ac:dyDescent="0.35">
      <c r="A996" s="17">
        <v>43902</v>
      </c>
      <c r="B996" s="9">
        <v>94.835922241210938</v>
      </c>
      <c r="N996" s="17">
        <v>42712</v>
      </c>
      <c r="O996" s="9">
        <v>85.397895812988281</v>
      </c>
      <c r="P996" s="9">
        <v>194.89027404785156</v>
      </c>
    </row>
    <row r="997" spans="1:16" x14ac:dyDescent="0.35">
      <c r="A997" s="17">
        <v>43903</v>
      </c>
      <c r="B997" s="9">
        <v>96.325675964355469</v>
      </c>
      <c r="N997" s="17">
        <v>42713</v>
      </c>
      <c r="O997" s="9">
        <v>85.137367248535156</v>
      </c>
      <c r="P997" s="9">
        <v>196.06753540039063</v>
      </c>
    </row>
    <row r="998" spans="1:16" x14ac:dyDescent="0.35">
      <c r="A998" s="17">
        <v>43906</v>
      </c>
      <c r="B998" s="9">
        <v>97.935958862304688</v>
      </c>
      <c r="N998" s="17">
        <v>42716</v>
      </c>
      <c r="O998" s="9">
        <v>85.058403015136719</v>
      </c>
      <c r="P998" s="9">
        <v>195.84245300292969</v>
      </c>
    </row>
    <row r="999" spans="1:16" x14ac:dyDescent="0.35">
      <c r="A999" s="17">
        <v>43907</v>
      </c>
      <c r="B999" s="9">
        <v>95.404251098632813</v>
      </c>
      <c r="N999" s="17">
        <v>42717</v>
      </c>
      <c r="O999" s="9">
        <v>85.168952941894531</v>
      </c>
      <c r="P999" s="9">
        <v>197.1495361328125</v>
      </c>
    </row>
    <row r="1000" spans="1:16" x14ac:dyDescent="0.35">
      <c r="A1000" s="17">
        <v>43908</v>
      </c>
      <c r="B1000" s="9">
        <v>91.770278930664063</v>
      </c>
      <c r="N1000" s="17">
        <v>42718</v>
      </c>
      <c r="O1000" s="9">
        <v>84.703102111816406</v>
      </c>
      <c r="P1000" s="9">
        <v>195.52220153808594</v>
      </c>
    </row>
    <row r="1001" spans="1:16" x14ac:dyDescent="0.35">
      <c r="A1001" s="17">
        <v>43909</v>
      </c>
      <c r="B1001" s="9">
        <v>93.819770812988281</v>
      </c>
      <c r="N1001" s="17">
        <v>42719</v>
      </c>
      <c r="O1001" s="9">
        <v>84.600517272949219</v>
      </c>
      <c r="P1001" s="9">
        <v>196.32719421386719</v>
      </c>
    </row>
    <row r="1002" spans="1:16" x14ac:dyDescent="0.35">
      <c r="A1002" s="17">
        <v>43910</v>
      </c>
      <c r="B1002" s="9">
        <v>94.749786376953125</v>
      </c>
      <c r="N1002" s="17">
        <v>42720</v>
      </c>
      <c r="O1002" s="9">
        <v>84.655792236328125</v>
      </c>
      <c r="P1002" s="9">
        <v>195.94322204589844</v>
      </c>
    </row>
    <row r="1003" spans="1:16" x14ac:dyDescent="0.35">
      <c r="A1003" s="17">
        <v>43913</v>
      </c>
      <c r="B1003" s="9">
        <v>96.997352600097656</v>
      </c>
      <c r="N1003" s="17">
        <v>42723</v>
      </c>
      <c r="O1003" s="9">
        <v>84.876846313476563</v>
      </c>
      <c r="P1003" s="9">
        <v>196.36985778808594</v>
      </c>
    </row>
    <row r="1004" spans="1:16" x14ac:dyDescent="0.35">
      <c r="A1004" s="17">
        <v>43914</v>
      </c>
      <c r="B1004" s="9">
        <v>97.798187255859375</v>
      </c>
      <c r="N1004" s="17">
        <v>42724</v>
      </c>
      <c r="O1004" s="9">
        <v>84.7978515625</v>
      </c>
      <c r="P1004" s="9">
        <v>197.12742614746094</v>
      </c>
    </row>
    <row r="1005" spans="1:16" x14ac:dyDescent="0.35">
      <c r="A1005" s="17">
        <v>43915</v>
      </c>
      <c r="B1005" s="9">
        <v>98.797126770019531</v>
      </c>
      <c r="N1005" s="17">
        <v>42725</v>
      </c>
      <c r="O1005" s="9">
        <v>84.979476928710938</v>
      </c>
      <c r="P1005" s="9">
        <v>196.57884216308594</v>
      </c>
    </row>
    <row r="1006" spans="1:16" x14ac:dyDescent="0.35">
      <c r="A1006" s="17">
        <v>43916</v>
      </c>
      <c r="B1006" s="9">
        <v>99.098503112792969</v>
      </c>
      <c r="N1006" s="17">
        <v>42726</v>
      </c>
      <c r="O1006" s="9">
        <v>84.978660583496094</v>
      </c>
      <c r="P1006" s="9">
        <v>196.2392578125</v>
      </c>
    </row>
    <row r="1007" spans="1:16" x14ac:dyDescent="0.35">
      <c r="A1007" s="17">
        <v>43917</v>
      </c>
      <c r="B1007" s="9">
        <v>99.520454406738281</v>
      </c>
      <c r="N1007" s="17">
        <v>42727</v>
      </c>
      <c r="O1007" s="9">
        <v>85.002449035644531</v>
      </c>
      <c r="P1007" s="9">
        <v>196.52659606933594</v>
      </c>
    </row>
    <row r="1008" spans="1:16" x14ac:dyDescent="0.35">
      <c r="A1008" s="17">
        <v>43920</v>
      </c>
      <c r="B1008" s="9">
        <v>99.615150451660156</v>
      </c>
      <c r="N1008" s="17">
        <v>42731</v>
      </c>
      <c r="O1008" s="9">
        <v>84.939079284667969</v>
      </c>
      <c r="P1008" s="9">
        <v>197.01420593261719</v>
      </c>
    </row>
    <row r="1009" spans="1:16" x14ac:dyDescent="0.35">
      <c r="A1009" s="17">
        <v>43921</v>
      </c>
      <c r="B1009" s="9">
        <v>99.348220825195313</v>
      </c>
      <c r="N1009" s="17">
        <v>42732</v>
      </c>
      <c r="O1009" s="9">
        <v>85.0736083984375</v>
      </c>
      <c r="P1009" s="9">
        <v>195.38594055175781</v>
      </c>
    </row>
    <row r="1010" spans="1:16" x14ac:dyDescent="0.35">
      <c r="A1010" s="17">
        <v>43922</v>
      </c>
      <c r="B1010" s="9">
        <v>99.010787963867188</v>
      </c>
      <c r="N1010" s="17">
        <v>42733</v>
      </c>
      <c r="O1010" s="9">
        <v>85.334754943847656</v>
      </c>
      <c r="P1010" s="9">
        <v>195.34242248535156</v>
      </c>
    </row>
    <row r="1011" spans="1:16" x14ac:dyDescent="0.35">
      <c r="A1011" s="17">
        <v>43923</v>
      </c>
      <c r="B1011" s="9">
        <v>99.157493591308594</v>
      </c>
      <c r="N1011" s="17">
        <v>42734</v>
      </c>
      <c r="O1011" s="9">
        <v>85.508796691894531</v>
      </c>
      <c r="P1011" s="9">
        <v>194.62840270996094</v>
      </c>
    </row>
    <row r="1012" spans="1:16" x14ac:dyDescent="0.35">
      <c r="A1012" s="17">
        <v>43924</v>
      </c>
      <c r="B1012" s="9">
        <v>99.226554870605469</v>
      </c>
      <c r="N1012" s="17">
        <v>42738</v>
      </c>
      <c r="O1012" s="9">
        <v>85.595893859863281</v>
      </c>
      <c r="P1012" s="9">
        <v>196.11735534667969</v>
      </c>
    </row>
    <row r="1013" spans="1:16" x14ac:dyDescent="0.35">
      <c r="A1013" s="17">
        <v>43927</v>
      </c>
      <c r="B1013" s="9">
        <v>99.7098388671875</v>
      </c>
      <c r="N1013" s="17">
        <v>42739</v>
      </c>
      <c r="O1013" s="9">
        <v>85.619667053222656</v>
      </c>
      <c r="P1013" s="9">
        <v>197.28402709960938</v>
      </c>
    </row>
    <row r="1014" spans="1:16" x14ac:dyDescent="0.35">
      <c r="A1014" s="17">
        <v>43928</v>
      </c>
      <c r="B1014" s="9">
        <v>99.847900390625</v>
      </c>
      <c r="N1014" s="17">
        <v>42740</v>
      </c>
      <c r="O1014" s="9">
        <v>85.975692749023438</v>
      </c>
      <c r="P1014" s="9">
        <v>197.12742614746094</v>
      </c>
    </row>
    <row r="1015" spans="1:16" x14ac:dyDescent="0.35">
      <c r="A1015" s="17">
        <v>43929</v>
      </c>
      <c r="B1015" s="9">
        <v>99.942825317382813</v>
      </c>
      <c r="N1015" s="17">
        <v>42741</v>
      </c>
      <c r="O1015" s="9">
        <v>85.690864562988281</v>
      </c>
      <c r="P1015" s="9">
        <v>197.83262634277344</v>
      </c>
    </row>
    <row r="1016" spans="1:16" x14ac:dyDescent="0.35">
      <c r="A1016" s="17">
        <v>43930</v>
      </c>
      <c r="B1016" s="9">
        <v>101.18551635742188</v>
      </c>
      <c r="N1016" s="17">
        <v>42744</v>
      </c>
      <c r="O1016" s="9">
        <v>85.833244323730469</v>
      </c>
      <c r="P1016" s="9">
        <v>197.17959594726563</v>
      </c>
    </row>
    <row r="1017" spans="1:16" x14ac:dyDescent="0.35">
      <c r="A1017" s="17">
        <v>43934</v>
      </c>
      <c r="B1017" s="9">
        <v>100.71087646484375</v>
      </c>
      <c r="N1017" s="17">
        <v>42745</v>
      </c>
      <c r="O1017" s="9">
        <v>85.809555053710938</v>
      </c>
      <c r="P1017" s="9">
        <v>197.17959594726563</v>
      </c>
    </row>
    <row r="1018" spans="1:16" x14ac:dyDescent="0.35">
      <c r="A1018" s="17">
        <v>43935</v>
      </c>
      <c r="B1018" s="9">
        <v>100.76264953613281</v>
      </c>
      <c r="N1018" s="17">
        <v>42746</v>
      </c>
      <c r="O1018" s="9">
        <v>85.912399291992188</v>
      </c>
      <c r="P1018" s="9">
        <v>197.73686218261719</v>
      </c>
    </row>
    <row r="1019" spans="1:16" x14ac:dyDescent="0.35">
      <c r="A1019" s="17">
        <v>43936</v>
      </c>
      <c r="B1019" s="9">
        <v>101.17688751220703</v>
      </c>
      <c r="N1019" s="17">
        <v>42747</v>
      </c>
      <c r="O1019" s="9">
        <v>85.944038391113281</v>
      </c>
      <c r="P1019" s="9">
        <v>197.24057006835938</v>
      </c>
    </row>
    <row r="1020" spans="1:16" x14ac:dyDescent="0.35">
      <c r="A1020" s="17">
        <v>43937</v>
      </c>
      <c r="B1020" s="9">
        <v>101.30635833740234</v>
      </c>
      <c r="N1020" s="17">
        <v>42748</v>
      </c>
      <c r="O1020" s="9">
        <v>85.793708801269531</v>
      </c>
      <c r="P1020" s="9">
        <v>197.69334411621094</v>
      </c>
    </row>
    <row r="1021" spans="1:16" x14ac:dyDescent="0.35">
      <c r="A1021" s="17">
        <v>43938</v>
      </c>
      <c r="B1021" s="9">
        <v>101.18551635742188</v>
      </c>
      <c r="N1021" s="17">
        <v>42752</v>
      </c>
      <c r="O1021" s="9">
        <v>86.086524963378906</v>
      </c>
      <c r="P1021" s="9">
        <v>196.99674987792969</v>
      </c>
    </row>
    <row r="1022" spans="1:16" x14ac:dyDescent="0.35">
      <c r="A1022" s="17">
        <v>43941</v>
      </c>
      <c r="B1022" s="9">
        <v>101.03882598876953</v>
      </c>
      <c r="N1022" s="17">
        <v>42753</v>
      </c>
      <c r="O1022" s="9">
        <v>85.714576721191406</v>
      </c>
      <c r="P1022" s="9">
        <v>197.43211364746094</v>
      </c>
    </row>
    <row r="1023" spans="1:16" x14ac:dyDescent="0.35">
      <c r="A1023" s="17">
        <v>43942</v>
      </c>
      <c r="B1023" s="9">
        <v>101.09059906005859</v>
      </c>
      <c r="N1023" s="17">
        <v>42754</v>
      </c>
      <c r="O1023" s="9">
        <v>85.493049621582031</v>
      </c>
      <c r="P1023" s="9">
        <v>196.70077514648438</v>
      </c>
    </row>
    <row r="1024" spans="1:16" x14ac:dyDescent="0.35">
      <c r="A1024" s="17">
        <v>43943</v>
      </c>
      <c r="B1024" s="9">
        <v>101.09059906005859</v>
      </c>
      <c r="N1024" s="17">
        <v>42755</v>
      </c>
      <c r="O1024" s="9">
        <v>85.524658203125</v>
      </c>
      <c r="P1024" s="9">
        <v>197.42341613769531</v>
      </c>
    </row>
    <row r="1025" spans="1:16" x14ac:dyDescent="0.35">
      <c r="A1025" s="17">
        <v>43944</v>
      </c>
      <c r="B1025" s="9">
        <v>101.33223724365234</v>
      </c>
      <c r="N1025" s="17">
        <v>42758</v>
      </c>
      <c r="O1025" s="9">
        <v>85.762107849121094</v>
      </c>
      <c r="P1025" s="9">
        <v>196.90969848632813</v>
      </c>
    </row>
    <row r="1026" spans="1:16" x14ac:dyDescent="0.35">
      <c r="A1026" s="17">
        <v>43945</v>
      </c>
      <c r="B1026" s="9">
        <v>101.28044891357422</v>
      </c>
      <c r="N1026" s="17">
        <v>42759</v>
      </c>
      <c r="O1026" s="9">
        <v>85.627578735351563</v>
      </c>
      <c r="P1026" s="9">
        <v>198.17225646972656</v>
      </c>
    </row>
    <row r="1027" spans="1:16" x14ac:dyDescent="0.35">
      <c r="A1027" s="17">
        <v>43948</v>
      </c>
      <c r="B1027" s="9">
        <v>100.81443786621094</v>
      </c>
      <c r="N1027" s="17">
        <v>42760</v>
      </c>
      <c r="O1027" s="9">
        <v>85.398078918457031</v>
      </c>
      <c r="P1027" s="9">
        <v>199.88749694824219</v>
      </c>
    </row>
    <row r="1028" spans="1:16" x14ac:dyDescent="0.35">
      <c r="A1028" s="17">
        <v>43949</v>
      </c>
      <c r="B1028" s="9">
        <v>101.21144866943359</v>
      </c>
      <c r="N1028" s="17">
        <v>42761</v>
      </c>
      <c r="O1028" s="9">
        <v>85.453437805175781</v>
      </c>
      <c r="P1028" s="9">
        <v>199.67851257324219</v>
      </c>
    </row>
    <row r="1029" spans="1:16" x14ac:dyDescent="0.35">
      <c r="A1029" s="17">
        <v>43950</v>
      </c>
      <c r="B1029" s="9">
        <v>101.28044891357422</v>
      </c>
      <c r="N1029" s="17">
        <v>42762</v>
      </c>
      <c r="O1029" s="9">
        <v>85.524658203125</v>
      </c>
      <c r="P1029" s="9">
        <v>199.36506652832031</v>
      </c>
    </row>
    <row r="1030" spans="1:16" x14ac:dyDescent="0.35">
      <c r="A1030" s="17">
        <v>43951</v>
      </c>
      <c r="B1030" s="9">
        <v>101.05609130859375</v>
      </c>
      <c r="N1030" s="17">
        <v>42765</v>
      </c>
      <c r="O1030" s="9">
        <v>85.485130310058594</v>
      </c>
      <c r="P1030" s="9">
        <v>198.12869262695313</v>
      </c>
    </row>
    <row r="1031" spans="1:16" x14ac:dyDescent="0.35">
      <c r="A1031" s="17">
        <v>43952</v>
      </c>
      <c r="B1031" s="9">
        <v>101.06124114990234</v>
      </c>
      <c r="N1031" s="17">
        <v>42766</v>
      </c>
      <c r="O1031" s="9">
        <v>85.690864562988281</v>
      </c>
      <c r="P1031" s="9">
        <v>198.11128234863281</v>
      </c>
    </row>
    <row r="1032" spans="1:16" x14ac:dyDescent="0.35">
      <c r="A1032" s="17">
        <v>43955</v>
      </c>
      <c r="B1032" s="9">
        <v>101.14774322509766</v>
      </c>
      <c r="N1032" s="17">
        <v>42767</v>
      </c>
      <c r="O1032" s="9">
        <v>85.570289611816406</v>
      </c>
      <c r="P1032" s="9">
        <v>198.18965148925781</v>
      </c>
    </row>
    <row r="1033" spans="1:16" x14ac:dyDescent="0.35">
      <c r="A1033" s="17">
        <v>43956</v>
      </c>
      <c r="B1033" s="9">
        <v>101.06992340087891</v>
      </c>
      <c r="N1033" s="17">
        <v>42768</v>
      </c>
      <c r="O1033" s="9">
        <v>85.617874145507813</v>
      </c>
      <c r="P1033" s="9">
        <v>198.32023620605469</v>
      </c>
    </row>
    <row r="1034" spans="1:16" x14ac:dyDescent="0.35">
      <c r="A1034" s="17">
        <v>43957</v>
      </c>
      <c r="B1034" s="9">
        <v>100.66346740722656</v>
      </c>
      <c r="N1034" s="17">
        <v>42769</v>
      </c>
      <c r="O1034" s="9">
        <v>85.641654968261719</v>
      </c>
      <c r="P1034" s="9">
        <v>199.68728637695313</v>
      </c>
    </row>
    <row r="1035" spans="1:16" x14ac:dyDescent="0.35">
      <c r="A1035" s="17">
        <v>43958</v>
      </c>
      <c r="B1035" s="9">
        <v>100.97476959228516</v>
      </c>
      <c r="N1035" s="17">
        <v>42772</v>
      </c>
      <c r="O1035" s="9">
        <v>85.887481689453125</v>
      </c>
      <c r="P1035" s="9">
        <v>199.33026123046875</v>
      </c>
    </row>
    <row r="1036" spans="1:16" x14ac:dyDescent="0.35">
      <c r="A1036" s="17">
        <v>43959</v>
      </c>
      <c r="B1036" s="9">
        <v>100.70671844482422</v>
      </c>
      <c r="N1036" s="17">
        <v>42773</v>
      </c>
      <c r="O1036" s="9">
        <v>85.974693298339844</v>
      </c>
      <c r="P1036" s="9">
        <v>199.33897399902344</v>
      </c>
    </row>
    <row r="1037" spans="1:16" x14ac:dyDescent="0.35">
      <c r="A1037" s="17">
        <v>43962</v>
      </c>
      <c r="B1037" s="9">
        <v>100.40411376953125</v>
      </c>
      <c r="N1037" s="17">
        <v>42774</v>
      </c>
      <c r="O1037" s="9">
        <v>86.220481872558594</v>
      </c>
      <c r="P1037" s="9">
        <v>199.60018920898438</v>
      </c>
    </row>
    <row r="1038" spans="1:16" x14ac:dyDescent="0.35">
      <c r="A1038" s="17">
        <v>43963</v>
      </c>
      <c r="B1038" s="9">
        <v>100.66346740722656</v>
      </c>
      <c r="N1038" s="17">
        <v>42775</v>
      </c>
      <c r="O1038" s="9">
        <v>86.01434326171875</v>
      </c>
      <c r="P1038" s="9">
        <v>200.78434753417969</v>
      </c>
    </row>
    <row r="1039" spans="1:16" x14ac:dyDescent="0.35">
      <c r="A1039" s="17">
        <v>43964</v>
      </c>
      <c r="B1039" s="9">
        <v>100.82779693603516</v>
      </c>
      <c r="N1039" s="17">
        <v>42776</v>
      </c>
      <c r="O1039" s="9">
        <v>85.998481750488281</v>
      </c>
      <c r="P1039" s="9">
        <v>201.57669067382813</v>
      </c>
    </row>
    <row r="1040" spans="1:16" x14ac:dyDescent="0.35">
      <c r="A1040" s="17">
        <v>43965</v>
      </c>
      <c r="B1040" s="9">
        <v>101.13910675048828</v>
      </c>
      <c r="N1040" s="17">
        <v>42779</v>
      </c>
      <c r="O1040" s="9">
        <v>85.871597290039063</v>
      </c>
      <c r="P1040" s="9">
        <v>202.67376708984375</v>
      </c>
    </row>
    <row r="1041" spans="1:16" x14ac:dyDescent="0.35">
      <c r="A1041" s="17">
        <v>43966</v>
      </c>
      <c r="B1041" s="9">
        <v>101.19963073730469</v>
      </c>
      <c r="N1041" s="17">
        <v>42780</v>
      </c>
      <c r="O1041" s="9">
        <v>85.68133544921875</v>
      </c>
      <c r="P1041" s="9">
        <v>203.4835205078125</v>
      </c>
    </row>
    <row r="1042" spans="1:16" x14ac:dyDescent="0.35">
      <c r="A1042" s="17">
        <v>43969</v>
      </c>
      <c r="B1042" s="9">
        <v>101.0526123046875</v>
      </c>
      <c r="N1042" s="17">
        <v>42781</v>
      </c>
      <c r="O1042" s="9">
        <v>85.546554565429688</v>
      </c>
      <c r="P1042" s="9">
        <v>204.54576110839844</v>
      </c>
    </row>
    <row r="1043" spans="1:16" x14ac:dyDescent="0.35">
      <c r="A1043" s="17">
        <v>43970</v>
      </c>
      <c r="B1043" s="9">
        <v>101.1650390625</v>
      </c>
      <c r="N1043" s="17">
        <v>42782</v>
      </c>
      <c r="O1043" s="9">
        <v>85.728874206542969</v>
      </c>
      <c r="P1043" s="9">
        <v>204.37162780761719</v>
      </c>
    </row>
    <row r="1044" spans="1:16" x14ac:dyDescent="0.35">
      <c r="A1044" s="17">
        <v>43971</v>
      </c>
      <c r="B1044" s="9">
        <v>101.4244384765625</v>
      </c>
      <c r="N1044" s="17">
        <v>42783</v>
      </c>
      <c r="O1044" s="9">
        <v>85.919197082519531</v>
      </c>
      <c r="P1044" s="9">
        <v>204.69377136230469</v>
      </c>
    </row>
    <row r="1045" spans="1:16" x14ac:dyDescent="0.35">
      <c r="A1045" s="17">
        <v>43972</v>
      </c>
      <c r="B1045" s="9">
        <v>101.50228118896484</v>
      </c>
      <c r="N1045" s="17">
        <v>42787</v>
      </c>
      <c r="O1045" s="9">
        <v>85.9112548828125</v>
      </c>
      <c r="P1045" s="9">
        <v>205.91276550292969</v>
      </c>
    </row>
    <row r="1046" spans="1:16" x14ac:dyDescent="0.35">
      <c r="A1046" s="17">
        <v>43973</v>
      </c>
      <c r="B1046" s="9">
        <v>101.55419158935547</v>
      </c>
      <c r="N1046" s="17">
        <v>42788</v>
      </c>
      <c r="O1046" s="9">
        <v>85.966796875</v>
      </c>
      <c r="P1046" s="9">
        <v>205.72993469238281</v>
      </c>
    </row>
    <row r="1047" spans="1:16" x14ac:dyDescent="0.35">
      <c r="A1047" s="17">
        <v>43977</v>
      </c>
      <c r="B1047" s="9">
        <v>101.38987731933594</v>
      </c>
      <c r="N1047" s="17">
        <v>42789</v>
      </c>
      <c r="O1047" s="9">
        <v>86.109519958496094</v>
      </c>
      <c r="P1047" s="9">
        <v>205.86923217773438</v>
      </c>
    </row>
    <row r="1048" spans="1:16" x14ac:dyDescent="0.35">
      <c r="A1048" s="17">
        <v>43978</v>
      </c>
      <c r="B1048" s="9">
        <v>101.53687286376953</v>
      </c>
      <c r="N1048" s="17">
        <v>42790</v>
      </c>
      <c r="O1048" s="9">
        <v>86.4266357421875</v>
      </c>
      <c r="P1048" s="9">
        <v>206.13044738769531</v>
      </c>
    </row>
    <row r="1049" spans="1:16" x14ac:dyDescent="0.35">
      <c r="A1049" s="17">
        <v>43979</v>
      </c>
      <c r="B1049" s="9">
        <v>101.46767425537109</v>
      </c>
      <c r="N1049" s="17">
        <v>42793</v>
      </c>
      <c r="O1049" s="9">
        <v>86.268104553222656</v>
      </c>
      <c r="P1049" s="9">
        <v>206.45260620117188</v>
      </c>
    </row>
    <row r="1050" spans="1:16" x14ac:dyDescent="0.35">
      <c r="A1050" s="17">
        <v>43980</v>
      </c>
      <c r="B1050" s="9">
        <v>101.73574829101563</v>
      </c>
      <c r="N1050" s="17">
        <v>42794</v>
      </c>
      <c r="O1050" s="9">
        <v>86.244285583496094</v>
      </c>
      <c r="P1050" s="9">
        <v>205.89535522460938</v>
      </c>
    </row>
    <row r="1051" spans="1:16" x14ac:dyDescent="0.35">
      <c r="A1051" s="17">
        <v>43983</v>
      </c>
      <c r="B1051" s="9">
        <v>101.67858123779297</v>
      </c>
      <c r="N1051" s="17">
        <v>42795</v>
      </c>
      <c r="O1051" s="9">
        <v>85.839096069335938</v>
      </c>
      <c r="P1051" s="9">
        <v>208.77742004394531</v>
      </c>
    </row>
    <row r="1052" spans="1:16" x14ac:dyDescent="0.35">
      <c r="A1052" s="17">
        <v>43984</v>
      </c>
      <c r="B1052" s="9">
        <v>101.76520538330078</v>
      </c>
      <c r="N1052" s="17">
        <v>42796</v>
      </c>
      <c r="O1052" s="9">
        <v>85.680191040039063</v>
      </c>
      <c r="P1052" s="9">
        <v>207.46263122558594</v>
      </c>
    </row>
    <row r="1053" spans="1:16" x14ac:dyDescent="0.35">
      <c r="A1053" s="17">
        <v>43985</v>
      </c>
      <c r="B1053" s="9">
        <v>101.51397705078125</v>
      </c>
      <c r="N1053" s="17">
        <v>42797</v>
      </c>
      <c r="O1053" s="9">
        <v>85.74371337890625</v>
      </c>
      <c r="P1053" s="9">
        <v>207.59320068359375</v>
      </c>
    </row>
    <row r="1054" spans="1:16" x14ac:dyDescent="0.35">
      <c r="A1054" s="17">
        <v>43986</v>
      </c>
      <c r="B1054" s="9">
        <v>101.21076202392578</v>
      </c>
      <c r="N1054" s="17">
        <v>42800</v>
      </c>
      <c r="O1054" s="9">
        <v>85.70404052734375</v>
      </c>
      <c r="P1054" s="9">
        <v>206.97508239746094</v>
      </c>
    </row>
    <row r="1055" spans="1:16" x14ac:dyDescent="0.35">
      <c r="A1055" s="17">
        <v>43987</v>
      </c>
      <c r="B1055" s="9">
        <v>101.27143096923828</v>
      </c>
      <c r="N1055" s="17">
        <v>42801</v>
      </c>
      <c r="O1055" s="9">
        <v>85.592796325683594</v>
      </c>
      <c r="P1055" s="9">
        <v>206.35687255859375</v>
      </c>
    </row>
    <row r="1056" spans="1:16" x14ac:dyDescent="0.35">
      <c r="A1056" s="17">
        <v>43990</v>
      </c>
      <c r="B1056" s="9">
        <v>101.38404846191406</v>
      </c>
      <c r="N1056" s="17">
        <v>42802</v>
      </c>
      <c r="O1056" s="9">
        <v>85.386215209960938</v>
      </c>
      <c r="P1056" s="9">
        <v>205.97372436523438</v>
      </c>
    </row>
    <row r="1057" spans="1:16" x14ac:dyDescent="0.35">
      <c r="A1057" s="17">
        <v>43991</v>
      </c>
      <c r="B1057" s="9">
        <v>101.51397705078125</v>
      </c>
      <c r="N1057" s="17">
        <v>42803</v>
      </c>
      <c r="O1057" s="9">
        <v>85.124046325683594</v>
      </c>
      <c r="P1057" s="9">
        <v>206.23495483398438</v>
      </c>
    </row>
    <row r="1058" spans="1:16" x14ac:dyDescent="0.35">
      <c r="A1058" s="17">
        <v>43992</v>
      </c>
      <c r="B1058" s="9">
        <v>101.92982482910156</v>
      </c>
      <c r="N1058" s="17">
        <v>42804</v>
      </c>
      <c r="O1058" s="9">
        <v>85.251129150390625</v>
      </c>
      <c r="P1058" s="9">
        <v>206.95767211914063</v>
      </c>
    </row>
    <row r="1059" spans="1:16" x14ac:dyDescent="0.35">
      <c r="A1059" s="17">
        <v>43993</v>
      </c>
      <c r="B1059" s="9">
        <v>101.75655364990234</v>
      </c>
      <c r="N1059" s="17">
        <v>42807</v>
      </c>
      <c r="O1059" s="9">
        <v>85.108177185058594</v>
      </c>
      <c r="P1059" s="9">
        <v>207.06210327148438</v>
      </c>
    </row>
    <row r="1060" spans="1:16" x14ac:dyDescent="0.35">
      <c r="A1060" s="17">
        <v>43994</v>
      </c>
      <c r="B1060" s="9">
        <v>101.86054229736328</v>
      </c>
      <c r="N1060" s="17">
        <v>42808</v>
      </c>
      <c r="O1060" s="9">
        <v>85.139945983886719</v>
      </c>
      <c r="P1060" s="9">
        <v>206.26972961425781</v>
      </c>
    </row>
    <row r="1061" spans="1:16" x14ac:dyDescent="0.35">
      <c r="A1061" s="17">
        <v>43997</v>
      </c>
      <c r="B1061" s="9">
        <v>102.1983642578125</v>
      </c>
      <c r="N1061" s="17">
        <v>42809</v>
      </c>
      <c r="O1061" s="9">
        <v>85.632499694824219</v>
      </c>
      <c r="P1061" s="9">
        <v>208.05473327636719</v>
      </c>
    </row>
    <row r="1062" spans="1:16" x14ac:dyDescent="0.35">
      <c r="A1062" s="17">
        <v>43998</v>
      </c>
      <c r="B1062" s="9">
        <v>101.99911499023438</v>
      </c>
      <c r="N1062" s="17">
        <v>42810</v>
      </c>
      <c r="O1062" s="9">
        <v>85.53717041015625</v>
      </c>
      <c r="P1062" s="9">
        <v>207.64547729492188</v>
      </c>
    </row>
    <row r="1063" spans="1:16" x14ac:dyDescent="0.35">
      <c r="A1063" s="17">
        <v>43999</v>
      </c>
      <c r="B1063" s="9">
        <v>101.91249084472656</v>
      </c>
      <c r="N1063" s="17">
        <v>42811</v>
      </c>
      <c r="O1063" s="9">
        <v>85.719940185546875</v>
      </c>
      <c r="P1063" s="9">
        <v>207.28082275390625</v>
      </c>
    </row>
    <row r="1064" spans="1:16" x14ac:dyDescent="0.35">
      <c r="A1064" s="17">
        <v>44000</v>
      </c>
      <c r="B1064" s="9">
        <v>102.01641845703125</v>
      </c>
      <c r="N1064" s="17">
        <v>42814</v>
      </c>
      <c r="O1064" s="9">
        <v>85.847038269042969</v>
      </c>
      <c r="P1064" s="9">
        <v>207.053466796875</v>
      </c>
    </row>
    <row r="1065" spans="1:16" x14ac:dyDescent="0.35">
      <c r="A1065" s="17">
        <v>44001</v>
      </c>
      <c r="B1065" s="9">
        <v>102.05110931396484</v>
      </c>
      <c r="N1065" s="17">
        <v>42815</v>
      </c>
      <c r="O1065" s="9">
        <v>86.021827697753906</v>
      </c>
      <c r="P1065" s="9">
        <v>204.39498901367188</v>
      </c>
    </row>
    <row r="1066" spans="1:16" x14ac:dyDescent="0.35">
      <c r="A1066" s="17">
        <v>44004</v>
      </c>
      <c r="B1066" s="9">
        <v>102.02509307861328</v>
      </c>
      <c r="N1066" s="17">
        <v>42816</v>
      </c>
      <c r="O1066" s="9">
        <v>86.141036987304688</v>
      </c>
      <c r="P1066" s="9">
        <v>204.87596130371094</v>
      </c>
    </row>
    <row r="1067" spans="1:16" x14ac:dyDescent="0.35">
      <c r="A1067" s="17">
        <v>44005</v>
      </c>
      <c r="B1067" s="9">
        <v>102.00778961181641</v>
      </c>
      <c r="N1067" s="17">
        <v>42817</v>
      </c>
      <c r="O1067" s="9">
        <v>86.164840698242188</v>
      </c>
      <c r="P1067" s="9">
        <v>204.6573486328125</v>
      </c>
    </row>
    <row r="1068" spans="1:16" x14ac:dyDescent="0.35">
      <c r="A1068" s="17">
        <v>44006</v>
      </c>
      <c r="B1068" s="9">
        <v>101.99044799804688</v>
      </c>
      <c r="N1068" s="17">
        <v>42818</v>
      </c>
      <c r="O1068" s="9">
        <v>86.093330383300781</v>
      </c>
      <c r="P1068" s="9">
        <v>204.50869750976563</v>
      </c>
    </row>
    <row r="1069" spans="1:16" x14ac:dyDescent="0.35">
      <c r="A1069" s="17">
        <v>44007</v>
      </c>
      <c r="B1069" s="9">
        <v>102.11175537109375</v>
      </c>
      <c r="N1069" s="17">
        <v>42821</v>
      </c>
      <c r="O1069" s="9">
        <v>86.2999267578125</v>
      </c>
      <c r="P1069" s="9">
        <v>204.298828125</v>
      </c>
    </row>
    <row r="1070" spans="1:16" x14ac:dyDescent="0.35">
      <c r="A1070" s="17">
        <v>44008</v>
      </c>
      <c r="B1070" s="9">
        <v>102.23301696777344</v>
      </c>
      <c r="N1070" s="17">
        <v>42822</v>
      </c>
      <c r="O1070" s="9">
        <v>86.101287841796875</v>
      </c>
      <c r="P1070" s="9">
        <v>205.78543090820313</v>
      </c>
    </row>
    <row r="1071" spans="1:16" x14ac:dyDescent="0.35">
      <c r="A1071" s="17">
        <v>44011</v>
      </c>
      <c r="B1071" s="9">
        <v>102.31967926025391</v>
      </c>
      <c r="N1071" s="17">
        <v>42823</v>
      </c>
      <c r="O1071" s="9">
        <v>86.291946411132813</v>
      </c>
      <c r="P1071" s="9">
        <v>205.97785949707031</v>
      </c>
    </row>
    <row r="1072" spans="1:16" x14ac:dyDescent="0.35">
      <c r="A1072" s="17">
        <v>44012</v>
      </c>
      <c r="B1072" s="9">
        <v>102.40628051757813</v>
      </c>
      <c r="N1072" s="17">
        <v>42824</v>
      </c>
      <c r="O1072" s="9">
        <v>86.133056640625</v>
      </c>
      <c r="P1072" s="9">
        <v>206.63369750976563</v>
      </c>
    </row>
    <row r="1073" spans="1:16" x14ac:dyDescent="0.35">
      <c r="A1073" s="17">
        <v>44013</v>
      </c>
      <c r="B1073" s="9">
        <v>102.46095275878906</v>
      </c>
      <c r="N1073" s="17">
        <v>42825</v>
      </c>
      <c r="O1073" s="9">
        <v>86.196601867675781</v>
      </c>
      <c r="P1073" s="9">
        <v>206.1527099609375</v>
      </c>
    </row>
    <row r="1074" spans="1:16" x14ac:dyDescent="0.35">
      <c r="A1074" s="17">
        <v>44014</v>
      </c>
      <c r="B1074" s="9">
        <v>102.58248901367188</v>
      </c>
      <c r="N1074" s="17">
        <v>42828</v>
      </c>
      <c r="O1074" s="9">
        <v>86.51666259765625</v>
      </c>
      <c r="P1074" s="9">
        <v>205.79415893554688</v>
      </c>
    </row>
    <row r="1075" spans="1:16" x14ac:dyDescent="0.35">
      <c r="A1075" s="17">
        <v>44018</v>
      </c>
      <c r="B1075" s="9">
        <v>102.57379150390625</v>
      </c>
      <c r="N1075" s="17">
        <v>42829</v>
      </c>
      <c r="O1075" s="9">
        <v>86.437049865722656</v>
      </c>
      <c r="P1075" s="9">
        <v>205.92536926269531</v>
      </c>
    </row>
    <row r="1076" spans="1:16" x14ac:dyDescent="0.35">
      <c r="A1076" s="17">
        <v>44019</v>
      </c>
      <c r="B1076" s="9">
        <v>102.73001098632813</v>
      </c>
      <c r="N1076" s="17">
        <v>42830</v>
      </c>
      <c r="O1076" s="9">
        <v>86.532638549804688</v>
      </c>
      <c r="P1076" s="9">
        <v>205.31321716308594</v>
      </c>
    </row>
    <row r="1077" spans="1:16" x14ac:dyDescent="0.35">
      <c r="A1077" s="17">
        <v>44020</v>
      </c>
      <c r="B1077" s="9">
        <v>102.69532012939453</v>
      </c>
      <c r="N1077" s="17">
        <v>42831</v>
      </c>
      <c r="O1077" s="9">
        <v>86.524635314941406</v>
      </c>
      <c r="P1077" s="9">
        <v>205.89039611816406</v>
      </c>
    </row>
    <row r="1078" spans="1:16" x14ac:dyDescent="0.35">
      <c r="A1078" s="17">
        <v>44021</v>
      </c>
      <c r="B1078" s="9">
        <v>102.96439361572266</v>
      </c>
      <c r="N1078" s="17">
        <v>42832</v>
      </c>
      <c r="O1078" s="9">
        <v>86.333580017089844</v>
      </c>
      <c r="P1078" s="9">
        <v>205.68049621582031</v>
      </c>
    </row>
    <row r="1079" spans="1:16" x14ac:dyDescent="0.35">
      <c r="A1079" s="17">
        <v>44022</v>
      </c>
      <c r="B1079" s="9">
        <v>102.84284210205078</v>
      </c>
      <c r="N1079" s="17">
        <v>42835</v>
      </c>
      <c r="O1079" s="9">
        <v>86.44500732421875</v>
      </c>
      <c r="P1079" s="9">
        <v>205.80288696289063</v>
      </c>
    </row>
    <row r="1080" spans="1:16" x14ac:dyDescent="0.35">
      <c r="A1080" s="17">
        <v>44025</v>
      </c>
      <c r="B1080" s="9">
        <v>102.83419036865234</v>
      </c>
      <c r="N1080" s="17">
        <v>42836</v>
      </c>
      <c r="O1080" s="9">
        <v>86.691825866699219</v>
      </c>
      <c r="P1080" s="9">
        <v>205.55807495117188</v>
      </c>
    </row>
    <row r="1081" spans="1:16" x14ac:dyDescent="0.35">
      <c r="A1081" s="17">
        <v>44026</v>
      </c>
      <c r="B1081" s="9">
        <v>102.99906921386719</v>
      </c>
      <c r="N1081" s="17">
        <v>42837</v>
      </c>
      <c r="O1081" s="9">
        <v>86.882888793945313</v>
      </c>
      <c r="P1081" s="9">
        <v>204.6573486328125</v>
      </c>
    </row>
    <row r="1082" spans="1:16" x14ac:dyDescent="0.35">
      <c r="A1082" s="17">
        <v>44027</v>
      </c>
      <c r="B1082" s="9">
        <v>103.00775146484375</v>
      </c>
      <c r="N1082" s="17">
        <v>42838</v>
      </c>
      <c r="O1082" s="9">
        <v>86.994338989257813</v>
      </c>
      <c r="P1082" s="9">
        <v>203.32809448242188</v>
      </c>
    </row>
    <row r="1083" spans="1:16" x14ac:dyDescent="0.35">
      <c r="A1083" s="17">
        <v>44028</v>
      </c>
      <c r="B1083" s="9">
        <v>103.07721710205078</v>
      </c>
      <c r="N1083" s="17">
        <v>42842</v>
      </c>
      <c r="O1083" s="9">
        <v>86.946617126464844</v>
      </c>
      <c r="P1083" s="9">
        <v>205.129638671875</v>
      </c>
    </row>
    <row r="1084" spans="1:16" x14ac:dyDescent="0.35">
      <c r="A1084" s="17">
        <v>44029</v>
      </c>
      <c r="B1084" s="9">
        <v>103.18137359619141</v>
      </c>
      <c r="N1084" s="17">
        <v>42843</v>
      </c>
      <c r="O1084" s="9">
        <v>87.296905517578125</v>
      </c>
      <c r="P1084" s="9">
        <v>204.51747131347656</v>
      </c>
    </row>
    <row r="1085" spans="1:16" x14ac:dyDescent="0.35">
      <c r="A1085" s="17">
        <v>44032</v>
      </c>
      <c r="B1085" s="9">
        <v>103.29418182373047</v>
      </c>
      <c r="N1085" s="17">
        <v>42844</v>
      </c>
      <c r="O1085" s="9">
        <v>87.161521911621094</v>
      </c>
      <c r="P1085" s="9">
        <v>204.14138793945313</v>
      </c>
    </row>
    <row r="1086" spans="1:16" x14ac:dyDescent="0.35">
      <c r="A1086" s="17">
        <v>44033</v>
      </c>
      <c r="B1086" s="9">
        <v>103.35493469238281</v>
      </c>
      <c r="N1086" s="17">
        <v>42845</v>
      </c>
      <c r="O1086" s="9">
        <v>87.026222229003906</v>
      </c>
      <c r="P1086" s="9">
        <v>205.80288696289063</v>
      </c>
    </row>
    <row r="1087" spans="1:16" x14ac:dyDescent="0.35">
      <c r="A1087" s="17">
        <v>44034</v>
      </c>
      <c r="B1087" s="9">
        <v>103.4417724609375</v>
      </c>
      <c r="N1087" s="17">
        <v>42846</v>
      </c>
      <c r="O1087" s="9">
        <v>87.050086975097656</v>
      </c>
      <c r="P1087" s="9">
        <v>205.14706420898438</v>
      </c>
    </row>
    <row r="1088" spans="1:16" x14ac:dyDescent="0.35">
      <c r="A1088" s="17">
        <v>44035</v>
      </c>
      <c r="B1088" s="9">
        <v>103.56325531005859</v>
      </c>
      <c r="N1088" s="17">
        <v>42849</v>
      </c>
      <c r="O1088" s="9">
        <v>86.922714233398438</v>
      </c>
      <c r="P1088" s="9">
        <v>207.40322875976563</v>
      </c>
    </row>
    <row r="1089" spans="1:16" x14ac:dyDescent="0.35">
      <c r="A1089" s="17">
        <v>44036</v>
      </c>
      <c r="B1089" s="9">
        <v>103.52853393554688</v>
      </c>
      <c r="N1089" s="17">
        <v>42850</v>
      </c>
      <c r="O1089" s="9">
        <v>86.6361083984375</v>
      </c>
      <c r="P1089" s="9">
        <v>208.61007690429688</v>
      </c>
    </row>
    <row r="1090" spans="1:16" x14ac:dyDescent="0.35">
      <c r="A1090" s="17">
        <v>44039</v>
      </c>
      <c r="B1090" s="9">
        <v>103.45911407470703</v>
      </c>
      <c r="N1090" s="17">
        <v>42851</v>
      </c>
      <c r="O1090" s="9">
        <v>86.747573852539063</v>
      </c>
      <c r="P1090" s="9">
        <v>208.4788818359375</v>
      </c>
    </row>
    <row r="1091" spans="1:16" x14ac:dyDescent="0.35">
      <c r="A1091" s="17">
        <v>44040</v>
      </c>
      <c r="B1091" s="9">
        <v>103.52853393554688</v>
      </c>
      <c r="N1091" s="17">
        <v>42852</v>
      </c>
      <c r="O1091" s="9">
        <v>86.827178955078125</v>
      </c>
      <c r="P1091" s="9">
        <v>208.65377807617188</v>
      </c>
    </row>
    <row r="1092" spans="1:16" x14ac:dyDescent="0.35">
      <c r="A1092" s="17">
        <v>44041</v>
      </c>
      <c r="B1092" s="9">
        <v>103.65003204345703</v>
      </c>
      <c r="N1092" s="17">
        <v>42853</v>
      </c>
      <c r="O1092" s="9">
        <v>86.9783935546875</v>
      </c>
      <c r="P1092" s="9">
        <v>208.19903564453125</v>
      </c>
    </row>
    <row r="1093" spans="1:16" x14ac:dyDescent="0.35">
      <c r="A1093" s="17">
        <v>44042</v>
      </c>
      <c r="B1093" s="9">
        <v>103.72815704345703</v>
      </c>
      <c r="N1093" s="17">
        <v>42856</v>
      </c>
      <c r="O1093" s="9">
        <v>86.754226684570313</v>
      </c>
      <c r="P1093" s="9">
        <v>208.72372436523438</v>
      </c>
    </row>
    <row r="1094" spans="1:16" x14ac:dyDescent="0.35">
      <c r="A1094" s="17">
        <v>44043</v>
      </c>
      <c r="B1094" s="9">
        <v>103.77155303955078</v>
      </c>
      <c r="N1094" s="17">
        <v>42857</v>
      </c>
      <c r="O1094" s="9">
        <v>86.873939514160156</v>
      </c>
      <c r="P1094" s="9">
        <v>208.80242919921875</v>
      </c>
    </row>
    <row r="1095" spans="1:16" x14ac:dyDescent="0.35">
      <c r="A1095" s="17">
        <v>44046</v>
      </c>
      <c r="B1095" s="9">
        <v>103.81244659423828</v>
      </c>
      <c r="N1095" s="17">
        <v>42858</v>
      </c>
      <c r="O1095" s="9">
        <v>86.7861328125</v>
      </c>
      <c r="P1095" s="9">
        <v>208.548828125</v>
      </c>
    </row>
    <row r="1096" spans="1:16" x14ac:dyDescent="0.35">
      <c r="A1096" s="17">
        <v>44047</v>
      </c>
      <c r="B1096" s="9">
        <v>104.01239013671875</v>
      </c>
      <c r="N1096" s="17">
        <v>42859</v>
      </c>
      <c r="O1096" s="9">
        <v>86.714340209960938</v>
      </c>
      <c r="P1096" s="9">
        <v>208.79365539550781</v>
      </c>
    </row>
    <row r="1097" spans="1:16" x14ac:dyDescent="0.35">
      <c r="A1097" s="17">
        <v>44048</v>
      </c>
      <c r="B1097" s="9">
        <v>103.81244659423828</v>
      </c>
      <c r="N1097" s="17">
        <v>42860</v>
      </c>
      <c r="O1097" s="9">
        <v>86.730293273925781</v>
      </c>
      <c r="P1097" s="9">
        <v>209.61567687988281</v>
      </c>
    </row>
    <row r="1098" spans="1:16" x14ac:dyDescent="0.35">
      <c r="A1098" s="17">
        <v>44049</v>
      </c>
      <c r="B1098" s="9">
        <v>103.96023559570313</v>
      </c>
      <c r="N1098" s="17">
        <v>42863</v>
      </c>
      <c r="O1098" s="9">
        <v>86.562728881835938</v>
      </c>
      <c r="P1098" s="9">
        <v>209.58073425292969</v>
      </c>
    </row>
    <row r="1099" spans="1:16" x14ac:dyDescent="0.35">
      <c r="A1099" s="17">
        <v>44050</v>
      </c>
      <c r="B1099" s="9">
        <v>103.83848571777344</v>
      </c>
      <c r="N1099" s="17">
        <v>42864</v>
      </c>
      <c r="O1099" s="9">
        <v>86.570716857910156</v>
      </c>
      <c r="P1099" s="9">
        <v>209.38841247558594</v>
      </c>
    </row>
    <row r="1100" spans="1:16" x14ac:dyDescent="0.35">
      <c r="A1100" s="17">
        <v>44053</v>
      </c>
      <c r="B1100" s="9">
        <v>103.74287414550781</v>
      </c>
      <c r="N1100" s="17">
        <v>42865</v>
      </c>
      <c r="O1100" s="9">
        <v>86.594650268554688</v>
      </c>
      <c r="P1100" s="9">
        <v>209.76435852050781</v>
      </c>
    </row>
    <row r="1101" spans="1:16" x14ac:dyDescent="0.35">
      <c r="A1101" s="17">
        <v>44054</v>
      </c>
      <c r="B1101" s="9">
        <v>103.45595550537109</v>
      </c>
      <c r="N1101" s="17">
        <v>42866</v>
      </c>
      <c r="O1101" s="9">
        <v>86.586685180664063</v>
      </c>
      <c r="P1101" s="9">
        <v>209.33587646484375</v>
      </c>
    </row>
    <row r="1102" spans="1:16" x14ac:dyDescent="0.35">
      <c r="A1102" s="17">
        <v>44055</v>
      </c>
      <c r="B1102" s="9">
        <v>103.24729919433594</v>
      </c>
      <c r="N1102" s="17">
        <v>42867</v>
      </c>
      <c r="O1102" s="9">
        <v>86.905807495117188</v>
      </c>
      <c r="P1102" s="9">
        <v>208.98602294921875</v>
      </c>
    </row>
    <row r="1103" spans="1:16" x14ac:dyDescent="0.35">
      <c r="A1103" s="17">
        <v>44056</v>
      </c>
      <c r="B1103" s="9">
        <v>102.86471557617188</v>
      </c>
      <c r="N1103" s="17">
        <v>42870</v>
      </c>
      <c r="O1103" s="9">
        <v>86.873939514160156</v>
      </c>
      <c r="P1103" s="9">
        <v>210.14041137695313</v>
      </c>
    </row>
    <row r="1104" spans="1:16" x14ac:dyDescent="0.35">
      <c r="A1104" s="17">
        <v>44057</v>
      </c>
      <c r="B1104" s="9">
        <v>102.76910400390625</v>
      </c>
      <c r="N1104" s="17">
        <v>42871</v>
      </c>
      <c r="O1104" s="9">
        <v>86.985595703125</v>
      </c>
      <c r="P1104" s="9">
        <v>209.94801330566406</v>
      </c>
    </row>
    <row r="1105" spans="1:16" x14ac:dyDescent="0.35">
      <c r="A1105" s="17">
        <v>44060</v>
      </c>
      <c r="B1105" s="9">
        <v>102.90818786621094</v>
      </c>
      <c r="N1105" s="17">
        <v>42872</v>
      </c>
      <c r="O1105" s="9">
        <v>87.43243408203125</v>
      </c>
      <c r="P1105" s="9">
        <v>206.22270202636719</v>
      </c>
    </row>
    <row r="1106" spans="1:16" x14ac:dyDescent="0.35">
      <c r="A1106" s="17">
        <v>44061</v>
      </c>
      <c r="B1106" s="9">
        <v>103.05600738525391</v>
      </c>
      <c r="N1106" s="17">
        <v>42873</v>
      </c>
      <c r="O1106" s="9">
        <v>87.384567260742188</v>
      </c>
      <c r="P1106" s="9">
        <v>207.053466796875</v>
      </c>
    </row>
    <row r="1107" spans="1:16" x14ac:dyDescent="0.35">
      <c r="A1107" s="17">
        <v>44062</v>
      </c>
      <c r="B1107" s="9">
        <v>102.89948272705078</v>
      </c>
      <c r="N1107" s="17">
        <v>42874</v>
      </c>
      <c r="O1107" s="9">
        <v>87.384567260742188</v>
      </c>
      <c r="P1107" s="9">
        <v>208.40017700195313</v>
      </c>
    </row>
    <row r="1108" spans="1:16" x14ac:dyDescent="0.35">
      <c r="A1108" s="17">
        <v>44063</v>
      </c>
      <c r="B1108" s="9">
        <v>103.08206176757813</v>
      </c>
      <c r="N1108" s="17">
        <v>42877</v>
      </c>
      <c r="O1108" s="9">
        <v>87.328704833984375</v>
      </c>
      <c r="P1108" s="9">
        <v>209.45829772949219</v>
      </c>
    </row>
    <row r="1109" spans="1:16" x14ac:dyDescent="0.35">
      <c r="A1109" s="17">
        <v>44064</v>
      </c>
      <c r="B1109" s="9">
        <v>103.18641662597656</v>
      </c>
      <c r="N1109" s="17">
        <v>42878</v>
      </c>
      <c r="O1109" s="9">
        <v>87.1611328125</v>
      </c>
      <c r="P1109" s="9">
        <v>209.92179870605469</v>
      </c>
    </row>
    <row r="1110" spans="1:16" x14ac:dyDescent="0.35">
      <c r="A1110" s="17">
        <v>44067</v>
      </c>
      <c r="B1110" s="9">
        <v>103.14295196533203</v>
      </c>
      <c r="N1110" s="17">
        <v>42879</v>
      </c>
      <c r="O1110" s="9">
        <v>87.312728881835938</v>
      </c>
      <c r="P1110" s="9">
        <v>210.4114990234375</v>
      </c>
    </row>
    <row r="1111" spans="1:16" x14ac:dyDescent="0.35">
      <c r="A1111" s="17">
        <v>44068</v>
      </c>
      <c r="B1111" s="9">
        <v>102.92556762695313</v>
      </c>
      <c r="N1111" s="17">
        <v>42880</v>
      </c>
      <c r="O1111" s="9">
        <v>87.352630615234375</v>
      </c>
      <c r="P1111" s="9">
        <v>211.41719055175781</v>
      </c>
    </row>
    <row r="1112" spans="1:16" x14ac:dyDescent="0.35">
      <c r="A1112" s="17">
        <v>44069</v>
      </c>
      <c r="B1112" s="9">
        <v>102.90818786621094</v>
      </c>
      <c r="N1112" s="17">
        <v>42881</v>
      </c>
      <c r="O1112" s="9">
        <v>87.32073974609375</v>
      </c>
      <c r="P1112" s="9">
        <v>211.37348937988281</v>
      </c>
    </row>
    <row r="1113" spans="1:16" x14ac:dyDescent="0.35">
      <c r="A1113" s="17">
        <v>44070</v>
      </c>
      <c r="B1113" s="9">
        <v>102.55174255371094</v>
      </c>
      <c r="N1113" s="17">
        <v>42885</v>
      </c>
      <c r="O1113" s="9">
        <v>87.488304138183594</v>
      </c>
      <c r="P1113" s="9">
        <v>211.18977355957031</v>
      </c>
    </row>
    <row r="1114" spans="1:16" x14ac:dyDescent="0.35">
      <c r="A1114" s="17">
        <v>44071</v>
      </c>
      <c r="B1114" s="9">
        <v>102.69085693359375</v>
      </c>
      <c r="N1114" s="17">
        <v>42886</v>
      </c>
      <c r="O1114" s="9">
        <v>87.5760498046875</v>
      </c>
      <c r="P1114" s="9">
        <v>211.13731384277344</v>
      </c>
    </row>
    <row r="1115" spans="1:16" x14ac:dyDescent="0.35">
      <c r="A1115" s="17">
        <v>44074</v>
      </c>
      <c r="B1115" s="9">
        <v>102.91689300537109</v>
      </c>
      <c r="N1115" s="17">
        <v>42887</v>
      </c>
      <c r="O1115" s="9">
        <v>87.536064147949219</v>
      </c>
      <c r="P1115" s="9">
        <v>212.81634521484375</v>
      </c>
    </row>
    <row r="1116" spans="1:16" x14ac:dyDescent="0.35">
      <c r="A1116" s="17">
        <v>44075</v>
      </c>
      <c r="B1116" s="9">
        <v>103.13023376464844</v>
      </c>
      <c r="N1116" s="17">
        <v>42888</v>
      </c>
      <c r="O1116" s="9">
        <v>87.823921203613281</v>
      </c>
      <c r="P1116" s="9">
        <v>213.52470397949219</v>
      </c>
    </row>
    <row r="1117" spans="1:16" x14ac:dyDescent="0.35">
      <c r="A1117" s="17">
        <v>44076</v>
      </c>
      <c r="B1117" s="9">
        <v>103.33927154541016</v>
      </c>
      <c r="N1117" s="17">
        <v>42891</v>
      </c>
      <c r="O1117" s="9">
        <v>87.687957763671875</v>
      </c>
      <c r="P1117" s="9">
        <v>213.3673095703125</v>
      </c>
    </row>
    <row r="1118" spans="1:16" x14ac:dyDescent="0.35">
      <c r="A1118" s="17">
        <v>44077</v>
      </c>
      <c r="B1118" s="9">
        <v>103.36540222167969</v>
      </c>
      <c r="N1118" s="17">
        <v>42892</v>
      </c>
      <c r="O1118" s="9">
        <v>87.8638916015625</v>
      </c>
      <c r="P1118" s="9">
        <v>212.68519592285156</v>
      </c>
    </row>
    <row r="1119" spans="1:16" x14ac:dyDescent="0.35">
      <c r="A1119" s="17">
        <v>44078</v>
      </c>
      <c r="B1119" s="9">
        <v>102.85153961181641</v>
      </c>
      <c r="N1119" s="17">
        <v>42893</v>
      </c>
      <c r="O1119" s="9">
        <v>87.759941101074219</v>
      </c>
      <c r="P1119" s="9">
        <v>213.07875061035156</v>
      </c>
    </row>
    <row r="1120" spans="1:16" x14ac:dyDescent="0.35">
      <c r="A1120" s="17">
        <v>44082</v>
      </c>
      <c r="B1120" s="9">
        <v>102.96477508544922</v>
      </c>
      <c r="N1120" s="17">
        <v>42894</v>
      </c>
      <c r="O1120" s="9">
        <v>87.672004699707031</v>
      </c>
      <c r="P1120" s="9">
        <v>213.18363952636719</v>
      </c>
    </row>
    <row r="1121" spans="1:16" x14ac:dyDescent="0.35">
      <c r="A1121" s="17">
        <v>44083</v>
      </c>
      <c r="B1121" s="9">
        <v>102.95609283447266</v>
      </c>
      <c r="N1121" s="17">
        <v>42895</v>
      </c>
      <c r="O1121" s="9">
        <v>87.600028991699219</v>
      </c>
      <c r="P1121" s="9">
        <v>212.86009216308594</v>
      </c>
    </row>
    <row r="1122" spans="1:16" x14ac:dyDescent="0.35">
      <c r="A1122" s="17">
        <v>44084</v>
      </c>
      <c r="B1122" s="9">
        <v>102.96477508544922</v>
      </c>
      <c r="N1122" s="17">
        <v>42898</v>
      </c>
      <c r="O1122" s="9">
        <v>87.600028991699219</v>
      </c>
      <c r="P1122" s="9">
        <v>212.81634521484375</v>
      </c>
    </row>
    <row r="1123" spans="1:16" x14ac:dyDescent="0.35">
      <c r="A1123" s="17">
        <v>44085</v>
      </c>
      <c r="B1123" s="9">
        <v>103.08670043945313</v>
      </c>
      <c r="N1123" s="17">
        <v>42899</v>
      </c>
      <c r="O1123" s="9">
        <v>87.624008178710938</v>
      </c>
      <c r="P1123" s="9">
        <v>213.85700988769531</v>
      </c>
    </row>
    <row r="1124" spans="1:16" x14ac:dyDescent="0.35">
      <c r="A1124" s="17">
        <v>44088</v>
      </c>
      <c r="B1124" s="9">
        <v>103.09540557861328</v>
      </c>
      <c r="N1124" s="17">
        <v>42900</v>
      </c>
      <c r="O1124" s="9">
        <v>87.903877258300781</v>
      </c>
      <c r="P1124" s="9">
        <v>213.58592224121094</v>
      </c>
    </row>
    <row r="1125" spans="1:16" x14ac:dyDescent="0.35">
      <c r="A1125" s="17">
        <v>44089</v>
      </c>
      <c r="B1125" s="9">
        <v>103.10411071777344</v>
      </c>
      <c r="N1125" s="17">
        <v>42901</v>
      </c>
      <c r="O1125" s="9">
        <v>87.847908020019531</v>
      </c>
      <c r="P1125" s="9">
        <v>213.17489624023438</v>
      </c>
    </row>
    <row r="1126" spans="1:16" x14ac:dyDescent="0.35">
      <c r="A1126" s="17">
        <v>44090</v>
      </c>
      <c r="B1126" s="9">
        <v>103.0518798828125</v>
      </c>
      <c r="N1126" s="17">
        <v>42902</v>
      </c>
      <c r="O1126" s="9">
        <v>87.903877258300781</v>
      </c>
      <c r="P1126" s="9">
        <v>213.221435546875</v>
      </c>
    </row>
    <row r="1127" spans="1:16" x14ac:dyDescent="0.35">
      <c r="A1127" s="17">
        <v>44091</v>
      </c>
      <c r="B1127" s="9">
        <v>103.07801055908203</v>
      </c>
      <c r="N1127" s="17">
        <v>42905</v>
      </c>
      <c r="O1127" s="9">
        <v>87.783927917480469</v>
      </c>
      <c r="P1127" s="9">
        <v>214.99659729003906</v>
      </c>
    </row>
    <row r="1128" spans="1:16" x14ac:dyDescent="0.35">
      <c r="A1128" s="17">
        <v>44092</v>
      </c>
      <c r="B1128" s="9">
        <v>102.95609283447266</v>
      </c>
      <c r="N1128" s="17">
        <v>42906</v>
      </c>
      <c r="O1128" s="9">
        <v>87.919845581054688</v>
      </c>
      <c r="P1128" s="9">
        <v>213.54661560058594</v>
      </c>
    </row>
    <row r="1129" spans="1:16" x14ac:dyDescent="0.35">
      <c r="A1129" s="17">
        <v>44095</v>
      </c>
      <c r="B1129" s="9">
        <v>102.97347259521484</v>
      </c>
      <c r="N1129" s="17">
        <v>42907</v>
      </c>
      <c r="O1129" s="9">
        <v>87.935844421386719</v>
      </c>
      <c r="P1129" s="9">
        <v>213.493896484375</v>
      </c>
    </row>
    <row r="1130" spans="1:16" x14ac:dyDescent="0.35">
      <c r="A1130" s="17">
        <v>44096</v>
      </c>
      <c r="B1130" s="9">
        <v>103.0518798828125</v>
      </c>
      <c r="N1130" s="17">
        <v>42908</v>
      </c>
      <c r="O1130" s="9">
        <v>87.975822448730469</v>
      </c>
      <c r="P1130" s="9">
        <v>213.39723205566406</v>
      </c>
    </row>
    <row r="1131" spans="1:16" x14ac:dyDescent="0.35">
      <c r="A1131" s="17">
        <v>44097</v>
      </c>
      <c r="B1131" s="9">
        <v>102.83415222167969</v>
      </c>
      <c r="N1131" s="17">
        <v>42909</v>
      </c>
      <c r="O1131" s="9">
        <v>87.991828918457031</v>
      </c>
      <c r="P1131" s="9">
        <v>213.65211486816406</v>
      </c>
    </row>
    <row r="1132" spans="1:16" x14ac:dyDescent="0.35">
      <c r="A1132" s="17">
        <v>44098</v>
      </c>
      <c r="B1132" s="9">
        <v>102.84282684326172</v>
      </c>
      <c r="N1132" s="17">
        <v>42912</v>
      </c>
      <c r="O1132" s="9">
        <v>88.071792602539063</v>
      </c>
      <c r="P1132" s="9">
        <v>213.79263305664063</v>
      </c>
    </row>
    <row r="1133" spans="1:16" x14ac:dyDescent="0.35">
      <c r="A1133" s="17">
        <v>44099</v>
      </c>
      <c r="B1133" s="9">
        <v>102.87770843505859</v>
      </c>
      <c r="N1133" s="17">
        <v>42913</v>
      </c>
      <c r="O1133" s="9">
        <v>87.807907104492188</v>
      </c>
      <c r="P1133" s="9">
        <v>212.07034301757813</v>
      </c>
    </row>
    <row r="1134" spans="1:16" x14ac:dyDescent="0.35">
      <c r="A1134" s="17">
        <v>44102</v>
      </c>
      <c r="B1134" s="9">
        <v>102.96477508544922</v>
      </c>
      <c r="N1134" s="17">
        <v>42914</v>
      </c>
      <c r="O1134" s="9">
        <v>87.83990478515625</v>
      </c>
      <c r="P1134" s="9">
        <v>213.96846008300781</v>
      </c>
    </row>
    <row r="1135" spans="1:16" x14ac:dyDescent="0.35">
      <c r="A1135" s="17">
        <v>44103</v>
      </c>
      <c r="B1135" s="9">
        <v>102.98219299316406</v>
      </c>
      <c r="N1135" s="17">
        <v>42915</v>
      </c>
      <c r="O1135" s="9">
        <v>87.672004699707031</v>
      </c>
      <c r="P1135" s="9">
        <v>212.08786010742188</v>
      </c>
    </row>
    <row r="1136" spans="1:16" x14ac:dyDescent="0.35">
      <c r="A1136" s="17">
        <v>44104</v>
      </c>
      <c r="B1136" s="9">
        <v>102.81674957275391</v>
      </c>
      <c r="N1136" s="17">
        <v>42916</v>
      </c>
      <c r="O1136" s="9">
        <v>87.560066223144531</v>
      </c>
      <c r="P1136" s="9">
        <v>212.48326110839844</v>
      </c>
    </row>
    <row r="1137" spans="1:16" x14ac:dyDescent="0.35">
      <c r="A1137" s="17">
        <v>44105</v>
      </c>
      <c r="B1137" s="9">
        <v>102.95807647705078</v>
      </c>
      <c r="N1137" s="17">
        <v>42919</v>
      </c>
      <c r="O1137" s="9">
        <v>87.403823852539063</v>
      </c>
      <c r="P1137" s="9">
        <v>212.84364318847656</v>
      </c>
    </row>
    <row r="1138" spans="1:16" x14ac:dyDescent="0.35">
      <c r="A1138" s="17">
        <v>44106</v>
      </c>
      <c r="B1138" s="9">
        <v>102.85338592529297</v>
      </c>
      <c r="N1138" s="17">
        <v>42921</v>
      </c>
      <c r="O1138" s="9">
        <v>87.451873779296875</v>
      </c>
      <c r="P1138" s="9">
        <v>213.33573913574219</v>
      </c>
    </row>
    <row r="1139" spans="1:16" x14ac:dyDescent="0.35">
      <c r="A1139" s="17">
        <v>44109</v>
      </c>
      <c r="B1139" s="9">
        <v>102.5218505859375</v>
      </c>
      <c r="N1139" s="17">
        <v>42922</v>
      </c>
      <c r="O1139" s="9">
        <v>87.283653259277344</v>
      </c>
      <c r="P1139" s="9">
        <v>211.38490295410156</v>
      </c>
    </row>
    <row r="1140" spans="1:16" x14ac:dyDescent="0.35">
      <c r="A1140" s="17">
        <v>44110</v>
      </c>
      <c r="B1140" s="9">
        <v>102.60911560058594</v>
      </c>
      <c r="N1140" s="17">
        <v>42923</v>
      </c>
      <c r="O1140" s="9">
        <v>87.2515869140625</v>
      </c>
      <c r="P1140" s="9">
        <v>212.75572204589844</v>
      </c>
    </row>
    <row r="1141" spans="1:16" x14ac:dyDescent="0.35">
      <c r="A1141" s="17">
        <v>44111</v>
      </c>
      <c r="B1141" s="9">
        <v>102.53931427001953</v>
      </c>
      <c r="N1141" s="17">
        <v>42926</v>
      </c>
      <c r="O1141" s="9">
        <v>87.291641235351563</v>
      </c>
      <c r="P1141" s="9">
        <v>212.98422241210938</v>
      </c>
    </row>
    <row r="1142" spans="1:16" x14ac:dyDescent="0.35">
      <c r="A1142" s="17">
        <v>44112</v>
      </c>
      <c r="B1142" s="9">
        <v>102.67015075683594</v>
      </c>
      <c r="N1142" s="17">
        <v>42927</v>
      </c>
      <c r="O1142" s="9">
        <v>87.371780395507813</v>
      </c>
      <c r="P1142" s="9">
        <v>212.82608032226563</v>
      </c>
    </row>
    <row r="1143" spans="1:16" x14ac:dyDescent="0.35">
      <c r="A1143" s="17">
        <v>44113</v>
      </c>
      <c r="B1143" s="9">
        <v>102.69635009765625</v>
      </c>
      <c r="N1143" s="17">
        <v>42928</v>
      </c>
      <c r="O1143" s="9">
        <v>87.636184692382813</v>
      </c>
      <c r="P1143" s="9">
        <v>214.42539978027344</v>
      </c>
    </row>
    <row r="1144" spans="1:16" x14ac:dyDescent="0.35">
      <c r="A1144" s="17">
        <v>44116</v>
      </c>
      <c r="B1144" s="9">
        <v>102.89699554443359</v>
      </c>
      <c r="N1144" s="17">
        <v>42929</v>
      </c>
      <c r="O1144" s="9">
        <v>87.540046691894531</v>
      </c>
      <c r="P1144" s="9">
        <v>214.78565979003906</v>
      </c>
    </row>
    <row r="1145" spans="1:16" x14ac:dyDescent="0.35">
      <c r="A1145" s="17">
        <v>44117</v>
      </c>
      <c r="B1145" s="9">
        <v>102.92316436767578</v>
      </c>
      <c r="N1145" s="17">
        <v>42930</v>
      </c>
      <c r="O1145" s="9">
        <v>87.628173828125</v>
      </c>
      <c r="P1145" s="9">
        <v>215.78742980957031</v>
      </c>
    </row>
    <row r="1146" spans="1:16" x14ac:dyDescent="0.35">
      <c r="A1146" s="17">
        <v>44118</v>
      </c>
      <c r="B1146" s="9">
        <v>102.98421478271484</v>
      </c>
      <c r="N1146" s="17">
        <v>42933</v>
      </c>
      <c r="O1146" s="9">
        <v>87.668228149414063</v>
      </c>
      <c r="P1146" s="9">
        <v>215.76106262207031</v>
      </c>
    </row>
    <row r="1147" spans="1:16" x14ac:dyDescent="0.35">
      <c r="A1147" s="17">
        <v>44119</v>
      </c>
      <c r="B1147" s="9">
        <v>102.89699554443359</v>
      </c>
      <c r="N1147" s="17">
        <v>42934</v>
      </c>
      <c r="O1147" s="9">
        <v>87.868499755859375</v>
      </c>
      <c r="P1147" s="9">
        <v>215.87532043457031</v>
      </c>
    </row>
    <row r="1148" spans="1:16" x14ac:dyDescent="0.35">
      <c r="A1148" s="17">
        <v>44120</v>
      </c>
      <c r="B1148" s="9">
        <v>102.84463500976563</v>
      </c>
      <c r="N1148" s="17">
        <v>42935</v>
      </c>
      <c r="O1148" s="9">
        <v>87.892601013183594</v>
      </c>
      <c r="P1148" s="9">
        <v>217.04405212402344</v>
      </c>
    </row>
    <row r="1149" spans="1:16" x14ac:dyDescent="0.35">
      <c r="A1149" s="17">
        <v>44123</v>
      </c>
      <c r="B1149" s="9">
        <v>102.72251129150391</v>
      </c>
      <c r="N1149" s="17">
        <v>42936</v>
      </c>
      <c r="O1149" s="9">
        <v>87.916610717773438</v>
      </c>
      <c r="P1149" s="9">
        <v>217.14073181152344</v>
      </c>
    </row>
    <row r="1150" spans="1:16" x14ac:dyDescent="0.35">
      <c r="A1150" s="17">
        <v>44124</v>
      </c>
      <c r="B1150" s="9">
        <v>102.63527679443359</v>
      </c>
      <c r="N1150" s="17">
        <v>42937</v>
      </c>
      <c r="O1150" s="9">
        <v>88.068840026855469</v>
      </c>
      <c r="P1150" s="9">
        <v>216.94740295410156</v>
      </c>
    </row>
    <row r="1151" spans="1:16" x14ac:dyDescent="0.35">
      <c r="A1151" s="17">
        <v>44125</v>
      </c>
      <c r="B1151" s="9">
        <v>102.51316070556641</v>
      </c>
      <c r="N1151" s="17">
        <v>42940</v>
      </c>
      <c r="O1151" s="9">
        <v>87.988685607910156</v>
      </c>
      <c r="P1151" s="9">
        <v>216.89466857910156</v>
      </c>
    </row>
    <row r="1152" spans="1:16" x14ac:dyDescent="0.35">
      <c r="A1152" s="17">
        <v>44126</v>
      </c>
      <c r="B1152" s="9">
        <v>102.32993316650391</v>
      </c>
      <c r="N1152" s="17">
        <v>42941</v>
      </c>
      <c r="O1152" s="9">
        <v>87.676246643066406</v>
      </c>
      <c r="P1152" s="9">
        <v>217.42196655273438</v>
      </c>
    </row>
    <row r="1153" spans="1:16" x14ac:dyDescent="0.35">
      <c r="A1153" s="17">
        <v>44127</v>
      </c>
      <c r="B1153" s="9">
        <v>102.47826385498047</v>
      </c>
      <c r="N1153" s="17">
        <v>42942</v>
      </c>
      <c r="O1153" s="9">
        <v>87.844490051269531</v>
      </c>
      <c r="P1153" s="9">
        <v>217.43069458007813</v>
      </c>
    </row>
    <row r="1154" spans="1:16" x14ac:dyDescent="0.35">
      <c r="A1154" s="17">
        <v>44130</v>
      </c>
      <c r="B1154" s="9">
        <v>102.61783599853516</v>
      </c>
      <c r="N1154" s="17">
        <v>42943</v>
      </c>
      <c r="O1154" s="9">
        <v>87.716316223144531</v>
      </c>
      <c r="P1154" s="9">
        <v>217.22859191894531</v>
      </c>
    </row>
    <row r="1155" spans="1:16" x14ac:dyDescent="0.35">
      <c r="A1155" s="17">
        <v>44131</v>
      </c>
      <c r="B1155" s="9">
        <v>102.85338592529297</v>
      </c>
      <c r="N1155" s="17">
        <v>42944</v>
      </c>
      <c r="O1155" s="9">
        <v>87.892601013183594</v>
      </c>
      <c r="P1155" s="9">
        <v>216.97377014160156</v>
      </c>
    </row>
    <row r="1156" spans="1:16" x14ac:dyDescent="0.35">
      <c r="A1156" s="17">
        <v>44132</v>
      </c>
      <c r="B1156" s="9">
        <v>102.70508575439453</v>
      </c>
      <c r="N1156" s="17">
        <v>42947</v>
      </c>
      <c r="O1156" s="9">
        <v>87.852523803710938</v>
      </c>
      <c r="P1156" s="9">
        <v>216.85075378417969</v>
      </c>
    </row>
    <row r="1157" spans="1:16" x14ac:dyDescent="0.35">
      <c r="A1157" s="17">
        <v>44133</v>
      </c>
      <c r="B1157" s="9">
        <v>102.5218505859375</v>
      </c>
      <c r="N1157" s="17">
        <v>42948</v>
      </c>
      <c r="O1157" s="9">
        <v>88.093376159667969</v>
      </c>
      <c r="P1157" s="9">
        <v>217.33407592773438</v>
      </c>
    </row>
    <row r="1158" spans="1:16" x14ac:dyDescent="0.35">
      <c r="A1158" s="17">
        <v>44134</v>
      </c>
      <c r="B1158" s="9">
        <v>102.24271392822266</v>
      </c>
      <c r="N1158" s="17">
        <v>42949</v>
      </c>
      <c r="O1158" s="9">
        <v>88.029129028320313</v>
      </c>
      <c r="P1158" s="9">
        <v>217.43951416015625</v>
      </c>
    </row>
    <row r="1159" spans="1:16" x14ac:dyDescent="0.35">
      <c r="A1159" s="17">
        <v>44137</v>
      </c>
      <c r="B1159" s="9">
        <v>102.42794799804688</v>
      </c>
      <c r="N1159" s="17">
        <v>42950</v>
      </c>
      <c r="O1159" s="9">
        <v>88.205795288085938</v>
      </c>
      <c r="P1159" s="9">
        <v>217.01774597167969</v>
      </c>
    </row>
    <row r="1160" spans="1:16" x14ac:dyDescent="0.35">
      <c r="A1160" s="17">
        <v>44138</v>
      </c>
      <c r="B1160" s="9">
        <v>102.38426971435547</v>
      </c>
      <c r="N1160" s="17">
        <v>42951</v>
      </c>
      <c r="O1160" s="9">
        <v>88.061264038085938</v>
      </c>
      <c r="P1160" s="9">
        <v>217.41311645507813</v>
      </c>
    </row>
    <row r="1161" spans="1:16" x14ac:dyDescent="0.35">
      <c r="A1161" s="17">
        <v>44139</v>
      </c>
      <c r="B1161" s="9">
        <v>103.06585693359375</v>
      </c>
      <c r="N1161" s="17">
        <v>42954</v>
      </c>
      <c r="O1161" s="9">
        <v>88.053199768066406</v>
      </c>
      <c r="P1161" s="9">
        <v>217.8173828125</v>
      </c>
    </row>
    <row r="1162" spans="1:16" x14ac:dyDescent="0.35">
      <c r="A1162" s="17">
        <v>44140</v>
      </c>
      <c r="B1162" s="9">
        <v>103.1619873046875</v>
      </c>
      <c r="N1162" s="17">
        <v>42955</v>
      </c>
      <c r="O1162" s="9">
        <v>87.972938537597656</v>
      </c>
      <c r="P1162" s="9">
        <v>217.28132629394531</v>
      </c>
    </row>
    <row r="1163" spans="1:16" x14ac:dyDescent="0.35">
      <c r="A1163" s="17">
        <v>44141</v>
      </c>
      <c r="B1163" s="9">
        <v>102.93477630615234</v>
      </c>
      <c r="N1163" s="17">
        <v>42956</v>
      </c>
      <c r="O1163" s="9">
        <v>88.053199768066406</v>
      </c>
      <c r="P1163" s="9">
        <v>217.27253723144531</v>
      </c>
    </row>
    <row r="1164" spans="1:16" x14ac:dyDescent="0.35">
      <c r="A1164" s="17">
        <v>44144</v>
      </c>
      <c r="B1164" s="9">
        <v>102.45417022705078</v>
      </c>
      <c r="N1164" s="17">
        <v>42957</v>
      </c>
      <c r="O1164" s="9">
        <v>88.14154052734375</v>
      </c>
      <c r="P1164" s="9">
        <v>214.20565795898438</v>
      </c>
    </row>
    <row r="1165" spans="1:16" x14ac:dyDescent="0.35">
      <c r="A1165" s="17">
        <v>44145</v>
      </c>
      <c r="B1165" s="9">
        <v>102.28815460205078</v>
      </c>
      <c r="N1165" s="17">
        <v>42958</v>
      </c>
      <c r="O1165" s="9">
        <v>88.213813781738281</v>
      </c>
      <c r="P1165" s="9">
        <v>214.52206420898438</v>
      </c>
    </row>
    <row r="1166" spans="1:16" x14ac:dyDescent="0.35">
      <c r="A1166" s="17">
        <v>44146</v>
      </c>
      <c r="B1166" s="9">
        <v>102.34930419921875</v>
      </c>
      <c r="N1166" s="17">
        <v>42961</v>
      </c>
      <c r="O1166" s="9">
        <v>88.173629760742188</v>
      </c>
      <c r="P1166" s="9">
        <v>216.64863586425781</v>
      </c>
    </row>
    <row r="1167" spans="1:16" x14ac:dyDescent="0.35">
      <c r="A1167" s="17">
        <v>44147</v>
      </c>
      <c r="B1167" s="9">
        <v>102.77748107910156</v>
      </c>
      <c r="N1167" s="17">
        <v>42962</v>
      </c>
      <c r="O1167" s="9">
        <v>88.045181274414063</v>
      </c>
      <c r="P1167" s="9">
        <v>216.62225341796875</v>
      </c>
    </row>
    <row r="1168" spans="1:16" x14ac:dyDescent="0.35">
      <c r="A1168" s="17">
        <v>44148</v>
      </c>
      <c r="B1168" s="9">
        <v>102.79497528076172</v>
      </c>
      <c r="N1168" s="17">
        <v>42963</v>
      </c>
      <c r="O1168" s="9">
        <v>88.205795288085938</v>
      </c>
      <c r="P1168" s="9">
        <v>217.00010681152344</v>
      </c>
    </row>
    <row r="1169" spans="1:16" x14ac:dyDescent="0.35">
      <c r="A1169" s="17">
        <v>44151</v>
      </c>
      <c r="B1169" s="9">
        <v>102.78620910644531</v>
      </c>
      <c r="N1169" s="17">
        <v>42964</v>
      </c>
      <c r="O1169" s="9">
        <v>88.334259033203125</v>
      </c>
      <c r="P1169" s="9">
        <v>213.61691284179688</v>
      </c>
    </row>
    <row r="1170" spans="1:16" x14ac:dyDescent="0.35">
      <c r="A1170" s="17">
        <v>44152</v>
      </c>
      <c r="B1170" s="9">
        <v>102.99594879150391</v>
      </c>
      <c r="N1170" s="17">
        <v>42965</v>
      </c>
      <c r="O1170" s="9">
        <v>88.277999877929688</v>
      </c>
      <c r="P1170" s="9">
        <v>213.28298950195313</v>
      </c>
    </row>
    <row r="1171" spans="1:16" x14ac:dyDescent="0.35">
      <c r="A1171" s="17">
        <v>44153</v>
      </c>
      <c r="B1171" s="9">
        <v>103.06585693359375</v>
      </c>
      <c r="N1171" s="17">
        <v>42968</v>
      </c>
      <c r="O1171" s="9">
        <v>88.342292785644531</v>
      </c>
      <c r="P1171" s="9">
        <v>213.449951171875</v>
      </c>
    </row>
    <row r="1172" spans="1:16" x14ac:dyDescent="0.35">
      <c r="A1172" s="17">
        <v>44154</v>
      </c>
      <c r="B1172" s="9">
        <v>103.25807189941406</v>
      </c>
      <c r="N1172" s="17">
        <v>42969</v>
      </c>
      <c r="O1172" s="9">
        <v>88.262008666992188</v>
      </c>
      <c r="P1172" s="9">
        <v>215.68199157714844</v>
      </c>
    </row>
    <row r="1173" spans="1:16" x14ac:dyDescent="0.35">
      <c r="A1173" s="17">
        <v>44155</v>
      </c>
      <c r="B1173" s="9">
        <v>103.36293792724609</v>
      </c>
      <c r="N1173" s="17">
        <v>42970</v>
      </c>
      <c r="O1173" s="9">
        <v>88.462677001953125</v>
      </c>
      <c r="P1173" s="9">
        <v>214.90869140625</v>
      </c>
    </row>
    <row r="1174" spans="1:16" x14ac:dyDescent="0.35">
      <c r="A1174" s="17">
        <v>44158</v>
      </c>
      <c r="B1174" s="9">
        <v>103.33670806884766</v>
      </c>
      <c r="N1174" s="17">
        <v>42971</v>
      </c>
      <c r="O1174" s="9">
        <v>88.350303649902344</v>
      </c>
      <c r="P1174" s="9">
        <v>214.4078369140625</v>
      </c>
    </row>
    <row r="1175" spans="1:16" x14ac:dyDescent="0.35">
      <c r="A1175" s="17">
        <v>44159</v>
      </c>
      <c r="B1175" s="9">
        <v>103.19689178466797</v>
      </c>
      <c r="N1175" s="17">
        <v>42972</v>
      </c>
      <c r="O1175" s="9">
        <v>88.414520263671875</v>
      </c>
      <c r="P1175" s="9">
        <v>214.90869140625</v>
      </c>
    </row>
    <row r="1176" spans="1:16" x14ac:dyDescent="0.35">
      <c r="A1176" s="17">
        <v>44160</v>
      </c>
      <c r="B1176" s="9">
        <v>103.1619873046875</v>
      </c>
      <c r="N1176" s="17">
        <v>42975</v>
      </c>
      <c r="O1176" s="9">
        <v>88.446662902832031</v>
      </c>
      <c r="P1176" s="9">
        <v>214.91748046875</v>
      </c>
    </row>
    <row r="1177" spans="1:16" x14ac:dyDescent="0.35">
      <c r="A1177" s="17">
        <v>44162</v>
      </c>
      <c r="B1177" s="9">
        <v>103.33670806884766</v>
      </c>
      <c r="N1177" s="17">
        <v>42976</v>
      </c>
      <c r="O1177" s="9">
        <v>88.575103759765625</v>
      </c>
      <c r="P1177" s="9">
        <v>215.16354370117188</v>
      </c>
    </row>
    <row r="1178" spans="1:16" x14ac:dyDescent="0.35">
      <c r="A1178" s="17">
        <v>44165</v>
      </c>
      <c r="B1178" s="9">
        <v>103.47651672363281</v>
      </c>
      <c r="N1178" s="17">
        <v>42977</v>
      </c>
      <c r="O1178" s="9">
        <v>88.559120178222656</v>
      </c>
      <c r="P1178" s="9">
        <v>216.18287658691406</v>
      </c>
    </row>
    <row r="1179" spans="1:16" x14ac:dyDescent="0.35">
      <c r="A1179" s="17">
        <v>44166</v>
      </c>
      <c r="B1179" s="9">
        <v>103.14913940429688</v>
      </c>
      <c r="N1179" s="17">
        <v>42978</v>
      </c>
      <c r="O1179" s="9">
        <v>88.679473876953125</v>
      </c>
      <c r="P1179" s="9">
        <v>217.48345947265625</v>
      </c>
    </row>
    <row r="1180" spans="1:16" x14ac:dyDescent="0.35">
      <c r="A1180" s="17">
        <v>44167</v>
      </c>
      <c r="B1180" s="9">
        <v>103.03534698486328</v>
      </c>
      <c r="N1180" s="17">
        <v>42979</v>
      </c>
      <c r="O1180" s="9">
        <v>88.478370666503906</v>
      </c>
      <c r="P1180" s="9">
        <v>217.79100036621094</v>
      </c>
    </row>
    <row r="1181" spans="1:16" x14ac:dyDescent="0.35">
      <c r="A1181" s="17">
        <v>44168</v>
      </c>
      <c r="B1181" s="9">
        <v>103.21041870117188</v>
      </c>
      <c r="N1181" s="17">
        <v>42983</v>
      </c>
      <c r="O1181" s="9">
        <v>88.840408325195313</v>
      </c>
      <c r="P1181" s="9">
        <v>216.22685241699219</v>
      </c>
    </row>
    <row r="1182" spans="1:16" x14ac:dyDescent="0.35">
      <c r="A1182" s="17">
        <v>44169</v>
      </c>
      <c r="B1182" s="9">
        <v>102.93033599853516</v>
      </c>
      <c r="N1182" s="17">
        <v>42984</v>
      </c>
      <c r="O1182" s="9">
        <v>88.743896484375</v>
      </c>
      <c r="P1182" s="9">
        <v>216.96499633789063</v>
      </c>
    </row>
    <row r="1183" spans="1:16" x14ac:dyDescent="0.35">
      <c r="A1183" s="17">
        <v>44172</v>
      </c>
      <c r="B1183" s="9">
        <v>103.08787536621094</v>
      </c>
      <c r="N1183" s="17">
        <v>42985</v>
      </c>
      <c r="O1183" s="9">
        <v>88.961051940917969</v>
      </c>
      <c r="P1183" s="9">
        <v>216.93861389160156</v>
      </c>
    </row>
    <row r="1184" spans="1:16" x14ac:dyDescent="0.35">
      <c r="A1184" s="17">
        <v>44173</v>
      </c>
      <c r="B1184" s="9">
        <v>103.09665679931641</v>
      </c>
      <c r="N1184" s="17">
        <v>42986</v>
      </c>
      <c r="O1184" s="9">
        <v>88.856498718261719</v>
      </c>
      <c r="P1184" s="9">
        <v>216.68376159667969</v>
      </c>
    </row>
    <row r="1185" spans="1:16" x14ac:dyDescent="0.35">
      <c r="A1185" s="17">
        <v>44174</v>
      </c>
      <c r="B1185" s="9">
        <v>102.94782257080078</v>
      </c>
      <c r="N1185" s="17">
        <v>42989</v>
      </c>
      <c r="O1185" s="9">
        <v>88.615104675292969</v>
      </c>
      <c r="P1185" s="9">
        <v>218.99488830566406</v>
      </c>
    </row>
    <row r="1186" spans="1:16" x14ac:dyDescent="0.35">
      <c r="A1186" s="17">
        <v>44175</v>
      </c>
      <c r="B1186" s="9">
        <v>103.20169067382813</v>
      </c>
      <c r="N1186" s="17">
        <v>42990</v>
      </c>
      <c r="O1186" s="9">
        <v>88.486381530761719</v>
      </c>
      <c r="P1186" s="9">
        <v>219.73304748535156</v>
      </c>
    </row>
    <row r="1187" spans="1:16" x14ac:dyDescent="0.35">
      <c r="A1187" s="17">
        <v>44176</v>
      </c>
      <c r="B1187" s="9">
        <v>103.31545257568359</v>
      </c>
      <c r="N1187" s="17">
        <v>42991</v>
      </c>
      <c r="O1187" s="9">
        <v>88.397895812988281</v>
      </c>
      <c r="P1187" s="9">
        <v>219.8385009765625</v>
      </c>
    </row>
    <row r="1188" spans="1:16" x14ac:dyDescent="0.35">
      <c r="A1188" s="17">
        <v>44179</v>
      </c>
      <c r="B1188" s="9">
        <v>103.25417327880859</v>
      </c>
      <c r="N1188" s="17">
        <v>42992</v>
      </c>
      <c r="O1188" s="9">
        <v>88.446197509765625</v>
      </c>
      <c r="P1188" s="9">
        <v>219.76824951171875</v>
      </c>
    </row>
    <row r="1189" spans="1:16" x14ac:dyDescent="0.35">
      <c r="A1189" s="17">
        <v>44180</v>
      </c>
      <c r="B1189" s="9">
        <v>103.31545257568359</v>
      </c>
      <c r="N1189" s="17">
        <v>42993</v>
      </c>
      <c r="O1189" s="9">
        <v>88.430099487304688</v>
      </c>
      <c r="P1189" s="9">
        <v>220.06407165527344</v>
      </c>
    </row>
    <row r="1190" spans="1:16" x14ac:dyDescent="0.35">
      <c r="A1190" s="17">
        <v>44181</v>
      </c>
      <c r="B1190" s="9">
        <v>103.27169036865234</v>
      </c>
      <c r="N1190" s="17">
        <v>42996</v>
      </c>
      <c r="O1190" s="9">
        <v>88.38983154296875</v>
      </c>
      <c r="P1190" s="9">
        <v>220.53215026855469</v>
      </c>
    </row>
    <row r="1191" spans="1:16" x14ac:dyDescent="0.35">
      <c r="A1191" s="17">
        <v>44182</v>
      </c>
      <c r="B1191" s="9">
        <v>103.26731109619141</v>
      </c>
      <c r="N1191" s="17">
        <v>42997</v>
      </c>
      <c r="O1191" s="9">
        <v>88.341552734375</v>
      </c>
      <c r="P1191" s="9">
        <v>220.75285339355469</v>
      </c>
    </row>
    <row r="1192" spans="1:16" x14ac:dyDescent="0.35">
      <c r="A1192" s="17">
        <v>44183</v>
      </c>
      <c r="B1192" s="9">
        <v>103.21475982666016</v>
      </c>
      <c r="N1192" s="17">
        <v>42998</v>
      </c>
      <c r="O1192" s="9">
        <v>88.269187927246094</v>
      </c>
      <c r="P1192" s="9">
        <v>220.83236694335938</v>
      </c>
    </row>
    <row r="1193" spans="1:16" x14ac:dyDescent="0.35">
      <c r="A1193" s="17">
        <v>44186</v>
      </c>
      <c r="B1193" s="9">
        <v>103.21475982666016</v>
      </c>
      <c r="N1193" s="17">
        <v>42999</v>
      </c>
      <c r="O1193" s="9">
        <v>88.253067016601563</v>
      </c>
      <c r="P1193" s="9">
        <v>220.24069213867188</v>
      </c>
    </row>
    <row r="1194" spans="1:16" x14ac:dyDescent="0.35">
      <c r="A1194" s="17">
        <v>44187</v>
      </c>
      <c r="B1194" s="9">
        <v>103.36369323730469</v>
      </c>
      <c r="N1194" s="17">
        <v>43000</v>
      </c>
      <c r="O1194" s="9">
        <v>88.317413330078125</v>
      </c>
      <c r="P1194" s="9">
        <v>220.28483581542969</v>
      </c>
    </row>
    <row r="1195" spans="1:16" x14ac:dyDescent="0.35">
      <c r="A1195" s="17">
        <v>44188</v>
      </c>
      <c r="B1195" s="9">
        <v>103.2935791015625</v>
      </c>
      <c r="N1195" s="17">
        <v>43003</v>
      </c>
      <c r="O1195" s="9">
        <v>88.526641845703125</v>
      </c>
      <c r="P1195" s="9">
        <v>219.83445739746094</v>
      </c>
    </row>
    <row r="1196" spans="1:16" x14ac:dyDescent="0.35">
      <c r="A1196" s="17">
        <v>44189</v>
      </c>
      <c r="B1196" s="9">
        <v>103.39002990722656</v>
      </c>
      <c r="N1196" s="17">
        <v>43004</v>
      </c>
      <c r="O1196" s="9">
        <v>88.494438171386719</v>
      </c>
      <c r="P1196" s="9">
        <v>219.96693420410156</v>
      </c>
    </row>
    <row r="1197" spans="1:16" x14ac:dyDescent="0.35">
      <c r="A1197" s="17">
        <v>44193</v>
      </c>
      <c r="B1197" s="9">
        <v>103.40750885009766</v>
      </c>
      <c r="N1197" s="17">
        <v>43005</v>
      </c>
      <c r="O1197" s="9">
        <v>88.236961364746094</v>
      </c>
      <c r="P1197" s="9">
        <v>220.82356262207031</v>
      </c>
    </row>
    <row r="1198" spans="1:16" x14ac:dyDescent="0.35">
      <c r="A1198" s="17">
        <v>44194</v>
      </c>
      <c r="B1198" s="9">
        <v>103.42501831054688</v>
      </c>
      <c r="N1198" s="17">
        <v>43006</v>
      </c>
      <c r="O1198" s="9">
        <v>88.245040893554688</v>
      </c>
      <c r="P1198" s="9">
        <v>221.08848571777344</v>
      </c>
    </row>
    <row r="1199" spans="1:16" x14ac:dyDescent="0.35">
      <c r="A1199" s="17">
        <v>44195</v>
      </c>
      <c r="B1199" s="9">
        <v>103.48635101318359</v>
      </c>
      <c r="N1199" s="17">
        <v>43007</v>
      </c>
      <c r="O1199" s="9">
        <v>88.172599792480469</v>
      </c>
      <c r="P1199" s="9">
        <v>221.86561584472656</v>
      </c>
    </row>
    <row r="1200" spans="1:16" x14ac:dyDescent="0.35">
      <c r="A1200" s="17">
        <v>44196</v>
      </c>
      <c r="B1200" s="9">
        <v>103.56524658203125</v>
      </c>
      <c r="N1200" s="17">
        <v>43010</v>
      </c>
      <c r="O1200" s="9">
        <v>88.22662353515625</v>
      </c>
      <c r="P1200" s="9">
        <v>222.82826232910156</v>
      </c>
    </row>
    <row r="1201" spans="1:16" x14ac:dyDescent="0.35">
      <c r="A1201" s="17">
        <v>44200</v>
      </c>
      <c r="B1201" s="9">
        <v>103.43379211425781</v>
      </c>
      <c r="N1201" s="17">
        <v>43011</v>
      </c>
      <c r="O1201" s="9">
        <v>88.299186706542969</v>
      </c>
      <c r="P1201" s="9">
        <v>223.30508422851563</v>
      </c>
    </row>
    <row r="1202" spans="1:16" x14ac:dyDescent="0.35">
      <c r="A1202" s="17">
        <v>44201</v>
      </c>
      <c r="B1202" s="9">
        <v>103.32865142822266</v>
      </c>
      <c r="N1202" s="17">
        <v>43012</v>
      </c>
      <c r="O1202" s="9">
        <v>88.2750244140625</v>
      </c>
      <c r="P1202" s="9">
        <v>223.57003784179688</v>
      </c>
    </row>
    <row r="1203" spans="1:16" x14ac:dyDescent="0.35">
      <c r="A1203" s="17">
        <v>44202</v>
      </c>
      <c r="B1203" s="9">
        <v>102.82040405273438</v>
      </c>
      <c r="N1203" s="17">
        <v>43013</v>
      </c>
      <c r="O1203" s="9">
        <v>88.234687805175781</v>
      </c>
      <c r="P1203" s="9">
        <v>224.89469909667969</v>
      </c>
    </row>
    <row r="1204" spans="1:16" x14ac:dyDescent="0.35">
      <c r="A1204" s="17">
        <v>44203</v>
      </c>
      <c r="B1204" s="9">
        <v>102.71526336669922</v>
      </c>
      <c r="N1204" s="17">
        <v>43014</v>
      </c>
      <c r="O1204" s="9">
        <v>88.105705261230469</v>
      </c>
      <c r="P1204" s="9">
        <v>224.63862609863281</v>
      </c>
    </row>
    <row r="1205" spans="1:16" x14ac:dyDescent="0.35">
      <c r="A1205" s="17">
        <v>44204</v>
      </c>
      <c r="B1205" s="9">
        <v>102.59259033203125</v>
      </c>
      <c r="N1205" s="17">
        <v>43017</v>
      </c>
      <c r="O1205" s="9">
        <v>88.22662353515625</v>
      </c>
      <c r="P1205" s="9">
        <v>224.26766967773438</v>
      </c>
    </row>
    <row r="1206" spans="1:16" x14ac:dyDescent="0.35">
      <c r="A1206" s="17">
        <v>44207</v>
      </c>
      <c r="B1206" s="9">
        <v>102.42613983154297</v>
      </c>
      <c r="N1206" s="17">
        <v>43018</v>
      </c>
      <c r="O1206" s="9">
        <v>88.234687805175781</v>
      </c>
      <c r="P1206" s="9">
        <v>224.85939025878906</v>
      </c>
    </row>
    <row r="1207" spans="1:16" x14ac:dyDescent="0.35">
      <c r="A1207" s="17">
        <v>44208</v>
      </c>
      <c r="B1207" s="9">
        <v>102.51370239257813</v>
      </c>
      <c r="N1207" s="17">
        <v>43019</v>
      </c>
      <c r="O1207" s="9">
        <v>88.250770568847656</v>
      </c>
      <c r="P1207" s="9">
        <v>225.21266174316406</v>
      </c>
    </row>
    <row r="1208" spans="1:16" x14ac:dyDescent="0.35">
      <c r="A1208" s="17">
        <v>44209</v>
      </c>
      <c r="B1208" s="9">
        <v>102.83795928955078</v>
      </c>
      <c r="N1208" s="17">
        <v>43020</v>
      </c>
      <c r="O1208" s="9">
        <v>88.355606079101563</v>
      </c>
      <c r="P1208" s="9">
        <v>224.87712097167969</v>
      </c>
    </row>
    <row r="1209" spans="1:16" x14ac:dyDescent="0.35">
      <c r="A1209" s="17">
        <v>44210</v>
      </c>
      <c r="B1209" s="9">
        <v>102.63640594482422</v>
      </c>
      <c r="N1209" s="17">
        <v>43021</v>
      </c>
      <c r="O1209" s="9">
        <v>88.573310852050781</v>
      </c>
      <c r="P1209" s="9">
        <v>225.15083312988281</v>
      </c>
    </row>
    <row r="1210" spans="1:16" x14ac:dyDescent="0.35">
      <c r="A1210" s="17">
        <v>44211</v>
      </c>
      <c r="B1210" s="9">
        <v>102.74155426025391</v>
      </c>
      <c r="N1210" s="17">
        <v>43024</v>
      </c>
      <c r="O1210" s="9">
        <v>88.484634399414063</v>
      </c>
      <c r="P1210" s="9">
        <v>225.45111083984375</v>
      </c>
    </row>
    <row r="1211" spans="1:16" x14ac:dyDescent="0.35">
      <c r="A1211" s="17">
        <v>44215</v>
      </c>
      <c r="B1211" s="9">
        <v>102.88175964355469</v>
      </c>
      <c r="N1211" s="17">
        <v>43025</v>
      </c>
      <c r="O1211" s="9">
        <v>88.452377319335938</v>
      </c>
      <c r="P1211" s="9">
        <v>225.61001586914063</v>
      </c>
    </row>
    <row r="1212" spans="1:16" x14ac:dyDescent="0.35">
      <c r="A1212" s="17">
        <v>44216</v>
      </c>
      <c r="B1212" s="9">
        <v>102.89054870605469</v>
      </c>
      <c r="N1212" s="17">
        <v>43026</v>
      </c>
      <c r="O1212" s="9">
        <v>88.315315246582031</v>
      </c>
      <c r="P1212" s="9">
        <v>225.83082580566406</v>
      </c>
    </row>
    <row r="1213" spans="1:16" x14ac:dyDescent="0.35">
      <c r="A1213" s="17">
        <v>44217</v>
      </c>
      <c r="B1213" s="9">
        <v>102.74155426025391</v>
      </c>
      <c r="N1213" s="17">
        <v>43027</v>
      </c>
      <c r="O1213" s="9">
        <v>88.37982177734375</v>
      </c>
      <c r="P1213" s="9">
        <v>225.89262390136719</v>
      </c>
    </row>
    <row r="1214" spans="1:16" x14ac:dyDescent="0.35">
      <c r="A1214" s="17">
        <v>44218</v>
      </c>
      <c r="B1214" s="9">
        <v>102.74155426025391</v>
      </c>
      <c r="N1214" s="17">
        <v>43028</v>
      </c>
      <c r="O1214" s="9">
        <v>88.121826171875</v>
      </c>
      <c r="P1214" s="9">
        <v>227.058349609375</v>
      </c>
    </row>
    <row r="1215" spans="1:16" x14ac:dyDescent="0.35">
      <c r="A1215" s="17">
        <v>44221</v>
      </c>
      <c r="B1215" s="9">
        <v>103.00444030761719</v>
      </c>
      <c r="N1215" s="17">
        <v>43031</v>
      </c>
      <c r="O1215" s="9">
        <v>88.21856689453125</v>
      </c>
      <c r="P1215" s="9">
        <v>226.17526245117188</v>
      </c>
    </row>
    <row r="1216" spans="1:16" x14ac:dyDescent="0.35">
      <c r="A1216" s="17">
        <v>44222</v>
      </c>
      <c r="B1216" s="9">
        <v>102.96939849853516</v>
      </c>
      <c r="N1216" s="17">
        <v>43032</v>
      </c>
      <c r="O1216" s="9">
        <v>88.033126831054688</v>
      </c>
      <c r="P1216" s="9">
        <v>226.57266235351563</v>
      </c>
    </row>
    <row r="1217" spans="1:16" x14ac:dyDescent="0.35">
      <c r="A1217" s="17">
        <v>44223</v>
      </c>
      <c r="B1217" s="9">
        <v>102.97812652587891</v>
      </c>
      <c r="N1217" s="17">
        <v>43033</v>
      </c>
      <c r="O1217" s="9">
        <v>87.976661682128906</v>
      </c>
      <c r="P1217" s="9">
        <v>225.45111083984375</v>
      </c>
    </row>
    <row r="1218" spans="1:16" x14ac:dyDescent="0.35">
      <c r="A1218" s="17">
        <v>44224</v>
      </c>
      <c r="B1218" s="9">
        <v>102.90806579589844</v>
      </c>
      <c r="N1218" s="17">
        <v>43034</v>
      </c>
      <c r="O1218" s="9">
        <v>87.879936218261719</v>
      </c>
      <c r="P1218" s="9">
        <v>225.74250793457031</v>
      </c>
    </row>
    <row r="1219" spans="1:16" x14ac:dyDescent="0.35">
      <c r="A1219" s="17">
        <v>44225</v>
      </c>
      <c r="B1219" s="9">
        <v>102.79413604736328</v>
      </c>
      <c r="N1219" s="17">
        <v>43035</v>
      </c>
      <c r="O1219" s="9">
        <v>88.073402404785156</v>
      </c>
      <c r="P1219" s="9">
        <v>227.58819580078125</v>
      </c>
    </row>
    <row r="1220" spans="1:16" x14ac:dyDescent="0.35">
      <c r="A1220" s="17">
        <v>44228</v>
      </c>
      <c r="B1220" s="9">
        <v>102.89242553710938</v>
      </c>
      <c r="N1220" s="17">
        <v>43038</v>
      </c>
      <c r="O1220" s="9">
        <v>88.315315246582031</v>
      </c>
      <c r="P1220" s="9">
        <v>226.74044799804688</v>
      </c>
    </row>
    <row r="1221" spans="1:16" x14ac:dyDescent="0.35">
      <c r="A1221" s="17">
        <v>44229</v>
      </c>
      <c r="B1221" s="9">
        <v>102.73445129394531</v>
      </c>
      <c r="N1221" s="17">
        <v>43039</v>
      </c>
      <c r="O1221" s="9">
        <v>88.258895874023438</v>
      </c>
      <c r="P1221" s="9">
        <v>227.09364318847656</v>
      </c>
    </row>
    <row r="1222" spans="1:16" x14ac:dyDescent="0.35">
      <c r="A1222" s="17">
        <v>44230</v>
      </c>
      <c r="B1222" s="9">
        <v>102.611572265625</v>
      </c>
      <c r="N1222" s="17">
        <v>43040</v>
      </c>
      <c r="O1222" s="9">
        <v>88.297653198242188</v>
      </c>
      <c r="P1222" s="9">
        <v>227.3939208984375</v>
      </c>
    </row>
    <row r="1223" spans="1:16" x14ac:dyDescent="0.35">
      <c r="A1223" s="17">
        <v>44231</v>
      </c>
      <c r="B1223" s="9">
        <v>102.56770324707031</v>
      </c>
      <c r="N1223" s="17">
        <v>43041</v>
      </c>
      <c r="O1223" s="9">
        <v>88.346145629882813</v>
      </c>
      <c r="P1223" s="9">
        <v>227.4822998046875</v>
      </c>
    </row>
    <row r="1224" spans="1:16" x14ac:dyDescent="0.35">
      <c r="A1224" s="17">
        <v>44232</v>
      </c>
      <c r="B1224" s="9">
        <v>102.43605041503906</v>
      </c>
      <c r="N1224" s="17">
        <v>43042</v>
      </c>
      <c r="O1224" s="9">
        <v>88.426963806152344</v>
      </c>
      <c r="P1224" s="9">
        <v>228.24176025390625</v>
      </c>
    </row>
    <row r="1225" spans="1:16" x14ac:dyDescent="0.35">
      <c r="A1225" s="17">
        <v>44235</v>
      </c>
      <c r="B1225" s="9">
        <v>102.54132843017578</v>
      </c>
      <c r="N1225" s="17">
        <v>43045</v>
      </c>
      <c r="O1225" s="9">
        <v>88.507759094238281</v>
      </c>
      <c r="P1225" s="9">
        <v>228.59498596191406</v>
      </c>
    </row>
    <row r="1226" spans="1:16" x14ac:dyDescent="0.35">
      <c r="A1226" s="17">
        <v>44236</v>
      </c>
      <c r="B1226" s="9">
        <v>102.58523559570313</v>
      </c>
      <c r="N1226" s="17">
        <v>43046</v>
      </c>
      <c r="O1226" s="9">
        <v>88.531951904296875</v>
      </c>
      <c r="P1226" s="9">
        <v>228.43597412109375</v>
      </c>
    </row>
    <row r="1227" spans="1:16" x14ac:dyDescent="0.35">
      <c r="A1227" s="17">
        <v>44237</v>
      </c>
      <c r="B1227" s="9">
        <v>102.68180847167969</v>
      </c>
      <c r="N1227" s="17">
        <v>43047</v>
      </c>
      <c r="O1227" s="9">
        <v>88.475387573242188</v>
      </c>
      <c r="P1227" s="9">
        <v>228.8245849609375</v>
      </c>
    </row>
    <row r="1228" spans="1:16" x14ac:dyDescent="0.35">
      <c r="A1228" s="17">
        <v>44238</v>
      </c>
      <c r="B1228" s="9">
        <v>102.55891418457031</v>
      </c>
      <c r="N1228" s="17">
        <v>43048</v>
      </c>
      <c r="O1228" s="9">
        <v>88.410743713378906</v>
      </c>
      <c r="P1228" s="9">
        <v>227.99452209472656</v>
      </c>
    </row>
    <row r="1229" spans="1:16" x14ac:dyDescent="0.35">
      <c r="A1229" s="17">
        <v>44239</v>
      </c>
      <c r="B1229" s="9">
        <v>102.32195281982422</v>
      </c>
      <c r="N1229" s="17">
        <v>43049</v>
      </c>
      <c r="O1229" s="9">
        <v>88.055252075195313</v>
      </c>
      <c r="P1229" s="9">
        <v>227.92381286621094</v>
      </c>
    </row>
    <row r="1230" spans="1:16" x14ac:dyDescent="0.35">
      <c r="A1230" s="17">
        <v>44243</v>
      </c>
      <c r="B1230" s="9">
        <v>101.83917999267578</v>
      </c>
      <c r="N1230" s="17">
        <v>43052</v>
      </c>
      <c r="O1230" s="9">
        <v>88.055252075195313</v>
      </c>
      <c r="P1230" s="9">
        <v>228.13571166992188</v>
      </c>
    </row>
    <row r="1231" spans="1:16" x14ac:dyDescent="0.35">
      <c r="A1231" s="17">
        <v>44244</v>
      </c>
      <c r="B1231" s="9">
        <v>102.04106140136719</v>
      </c>
      <c r="N1231" s="17">
        <v>43053</v>
      </c>
      <c r="O1231" s="9">
        <v>88.144126892089844</v>
      </c>
      <c r="P1231" s="9">
        <v>227.60591125488281</v>
      </c>
    </row>
    <row r="1232" spans="1:16" x14ac:dyDescent="0.35">
      <c r="A1232" s="17">
        <v>44245</v>
      </c>
      <c r="B1232" s="9">
        <v>101.98838043212891</v>
      </c>
      <c r="N1232" s="17">
        <v>43054</v>
      </c>
      <c r="O1232" s="9">
        <v>88.313835144042969</v>
      </c>
      <c r="P1232" s="9">
        <v>226.46669006347656</v>
      </c>
    </row>
    <row r="1233" spans="1:16" x14ac:dyDescent="0.35">
      <c r="A1233" s="17">
        <v>44246</v>
      </c>
      <c r="B1233" s="9">
        <v>101.67241668701172</v>
      </c>
      <c r="N1233" s="17">
        <v>43055</v>
      </c>
      <c r="O1233" s="9">
        <v>88.216888427734375</v>
      </c>
      <c r="P1233" s="9">
        <v>228.39187622070313</v>
      </c>
    </row>
    <row r="1234" spans="1:16" x14ac:dyDescent="0.35">
      <c r="A1234" s="17">
        <v>44249</v>
      </c>
      <c r="B1234" s="9">
        <v>101.35646057128906</v>
      </c>
      <c r="N1234" s="17">
        <v>43056</v>
      </c>
      <c r="O1234" s="9">
        <v>88.313835144042969</v>
      </c>
      <c r="P1234" s="9">
        <v>227.72068786621094</v>
      </c>
    </row>
    <row r="1235" spans="1:16" x14ac:dyDescent="0.35">
      <c r="A1235" s="17">
        <v>44250</v>
      </c>
      <c r="B1235" s="9">
        <v>101.38279724121094</v>
      </c>
      <c r="N1235" s="17">
        <v>43059</v>
      </c>
      <c r="O1235" s="9">
        <v>88.265335083007813</v>
      </c>
      <c r="P1235" s="9">
        <v>228.10919189453125</v>
      </c>
    </row>
    <row r="1236" spans="1:16" x14ac:dyDescent="0.35">
      <c r="A1236" s="17">
        <v>44251</v>
      </c>
      <c r="B1236" s="9">
        <v>101.34767913818359</v>
      </c>
      <c r="N1236" s="17">
        <v>43060</v>
      </c>
      <c r="O1236" s="9">
        <v>88.354171752929688</v>
      </c>
      <c r="P1236" s="9">
        <v>229.60166931152344</v>
      </c>
    </row>
    <row r="1237" spans="1:16" x14ac:dyDescent="0.35">
      <c r="A1237" s="17">
        <v>44252</v>
      </c>
      <c r="B1237" s="9">
        <v>100.41734313964844</v>
      </c>
      <c r="N1237" s="17">
        <v>43061</v>
      </c>
      <c r="O1237" s="9">
        <v>88.507759094238281</v>
      </c>
      <c r="P1237" s="9">
        <v>229.39859008789063</v>
      </c>
    </row>
    <row r="1238" spans="1:16" x14ac:dyDescent="0.35">
      <c r="A1238" s="17">
        <v>44253</v>
      </c>
      <c r="B1238" s="9">
        <v>101.23358917236328</v>
      </c>
      <c r="N1238" s="17">
        <v>43063</v>
      </c>
      <c r="O1238" s="9">
        <v>88.4915771484375</v>
      </c>
      <c r="P1238" s="9">
        <v>229.92845153808594</v>
      </c>
    </row>
    <row r="1239" spans="1:16" x14ac:dyDescent="0.35">
      <c r="A1239" s="17">
        <v>44256</v>
      </c>
      <c r="B1239" s="9">
        <v>101.18081665039063</v>
      </c>
      <c r="N1239" s="17">
        <v>43066</v>
      </c>
      <c r="O1239" s="9">
        <v>88.4915771484375</v>
      </c>
      <c r="P1239" s="9">
        <v>229.81376647949219</v>
      </c>
    </row>
    <row r="1240" spans="1:16" x14ac:dyDescent="0.35">
      <c r="A1240" s="17">
        <v>44257</v>
      </c>
      <c r="B1240" s="9">
        <v>101.19840240478516</v>
      </c>
      <c r="N1240" s="17">
        <v>43067</v>
      </c>
      <c r="O1240" s="9">
        <v>88.4915771484375</v>
      </c>
      <c r="P1240" s="9">
        <v>232.1451416015625</v>
      </c>
    </row>
    <row r="1241" spans="1:16" x14ac:dyDescent="0.35">
      <c r="A1241" s="17">
        <v>44258</v>
      </c>
      <c r="B1241" s="9">
        <v>100.82916259765625</v>
      </c>
      <c r="N1241" s="17">
        <v>43068</v>
      </c>
      <c r="O1241" s="9">
        <v>88.273414611816406</v>
      </c>
      <c r="P1241" s="9">
        <v>232.00384521484375</v>
      </c>
    </row>
    <row r="1242" spans="1:16" x14ac:dyDescent="0.35">
      <c r="A1242" s="17">
        <v>44259</v>
      </c>
      <c r="B1242" s="9">
        <v>100.53903198242188</v>
      </c>
      <c r="N1242" s="17">
        <v>43069</v>
      </c>
      <c r="O1242" s="9">
        <v>88.127998352050781</v>
      </c>
      <c r="P1242" s="9">
        <v>234.03500366210938</v>
      </c>
    </row>
    <row r="1243" spans="1:16" x14ac:dyDescent="0.35">
      <c r="A1243" s="17">
        <v>44260</v>
      </c>
      <c r="B1243" s="9">
        <v>100.46870422363281</v>
      </c>
      <c r="N1243" s="17">
        <v>43070</v>
      </c>
      <c r="O1243" s="9">
        <v>88.379776000976563</v>
      </c>
      <c r="P1243" s="9">
        <v>233.54922485351563</v>
      </c>
    </row>
    <row r="1244" spans="1:16" x14ac:dyDescent="0.35">
      <c r="A1244" s="17">
        <v>44263</v>
      </c>
      <c r="B1244" s="9">
        <v>100.07312774658203</v>
      </c>
      <c r="N1244" s="17">
        <v>43073</v>
      </c>
      <c r="O1244" s="9">
        <v>88.371696472167969</v>
      </c>
      <c r="P1244" s="9">
        <v>233.26669311523438</v>
      </c>
    </row>
    <row r="1245" spans="1:16" x14ac:dyDescent="0.35">
      <c r="A1245" s="17">
        <v>44264</v>
      </c>
      <c r="B1245" s="9">
        <v>100.45113372802734</v>
      </c>
      <c r="N1245" s="17">
        <v>43074</v>
      </c>
      <c r="O1245" s="9">
        <v>88.460731506347656</v>
      </c>
      <c r="P1245" s="9">
        <v>232.42768859863281</v>
      </c>
    </row>
    <row r="1246" spans="1:16" x14ac:dyDescent="0.35">
      <c r="A1246" s="17">
        <v>44265</v>
      </c>
      <c r="B1246" s="9">
        <v>100.61818695068359</v>
      </c>
      <c r="N1246" s="17">
        <v>43075</v>
      </c>
      <c r="O1246" s="9">
        <v>88.549835205078125</v>
      </c>
      <c r="P1246" s="9">
        <v>232.47186279296875</v>
      </c>
    </row>
    <row r="1247" spans="1:16" x14ac:dyDescent="0.35">
      <c r="A1247" s="17">
        <v>44266</v>
      </c>
      <c r="B1247" s="9">
        <v>100.60939788818359</v>
      </c>
      <c r="N1247" s="17">
        <v>43076</v>
      </c>
      <c r="O1247" s="9">
        <v>88.436500549316406</v>
      </c>
      <c r="P1247" s="9">
        <v>233.20487976074219</v>
      </c>
    </row>
    <row r="1248" spans="1:16" x14ac:dyDescent="0.35">
      <c r="A1248" s="17">
        <v>44267</v>
      </c>
      <c r="B1248" s="9">
        <v>100.03795623779297</v>
      </c>
      <c r="N1248" s="17">
        <v>43077</v>
      </c>
      <c r="O1248" s="9">
        <v>88.404090881347656</v>
      </c>
      <c r="P1248" s="9">
        <v>234.47654724121094</v>
      </c>
    </row>
    <row r="1249" spans="1:16" x14ac:dyDescent="0.35">
      <c r="A1249" s="17">
        <v>44270</v>
      </c>
      <c r="B1249" s="9">
        <v>100.14346313476563</v>
      </c>
      <c r="N1249" s="17">
        <v>43080</v>
      </c>
      <c r="O1249" s="9">
        <v>88.371696472167969</v>
      </c>
      <c r="P1249" s="9">
        <v>235.18301391601563</v>
      </c>
    </row>
    <row r="1250" spans="1:16" x14ac:dyDescent="0.35">
      <c r="A1250" s="17">
        <v>44271</v>
      </c>
      <c r="B1250" s="9">
        <v>100.10829162597656</v>
      </c>
      <c r="N1250" s="17">
        <v>43081</v>
      </c>
      <c r="O1250" s="9">
        <v>88.331184387207031</v>
      </c>
      <c r="P1250" s="9">
        <v>235.59814453125</v>
      </c>
    </row>
    <row r="1251" spans="1:16" x14ac:dyDescent="0.35">
      <c r="A1251" s="17">
        <v>44272</v>
      </c>
      <c r="B1251" s="9">
        <v>100.0994873046875</v>
      </c>
      <c r="N1251" s="17">
        <v>43082</v>
      </c>
      <c r="O1251" s="9">
        <v>88.582206726074219</v>
      </c>
      <c r="P1251" s="9">
        <v>235.57159423828125</v>
      </c>
    </row>
    <row r="1252" spans="1:16" x14ac:dyDescent="0.35">
      <c r="A1252" s="17">
        <v>44273</v>
      </c>
      <c r="B1252" s="9">
        <v>99.712661743164063</v>
      </c>
      <c r="N1252" s="17">
        <v>43083</v>
      </c>
      <c r="O1252" s="9">
        <v>88.606483459472656</v>
      </c>
      <c r="P1252" s="9">
        <v>234.6090087890625</v>
      </c>
    </row>
    <row r="1253" spans="1:16" x14ac:dyDescent="0.35">
      <c r="A1253" s="17">
        <v>44274</v>
      </c>
      <c r="B1253" s="9">
        <v>99.791763305664063</v>
      </c>
      <c r="N1253" s="17">
        <v>43084</v>
      </c>
      <c r="O1253" s="9">
        <v>88.630790710449219</v>
      </c>
      <c r="P1253" s="9">
        <v>236.562744140625</v>
      </c>
    </row>
    <row r="1254" spans="1:16" x14ac:dyDescent="0.35">
      <c r="A1254" s="17">
        <v>44277</v>
      </c>
      <c r="B1254" s="9">
        <v>99.985214233398438</v>
      </c>
      <c r="N1254" s="17">
        <v>43087</v>
      </c>
      <c r="O1254" s="9">
        <v>88.517379760742188</v>
      </c>
      <c r="P1254" s="9">
        <v>238.06278991699219</v>
      </c>
    </row>
    <row r="1255" spans="1:16" x14ac:dyDescent="0.35">
      <c r="A1255" s="17">
        <v>44278</v>
      </c>
      <c r="B1255" s="9">
        <v>100.24011993408203</v>
      </c>
      <c r="N1255" s="17">
        <v>43088</v>
      </c>
      <c r="O1255" s="9">
        <v>88.258346557617188</v>
      </c>
      <c r="P1255" s="9">
        <v>237.14859008789063</v>
      </c>
    </row>
    <row r="1256" spans="1:16" x14ac:dyDescent="0.35">
      <c r="A1256" s="17">
        <v>44279</v>
      </c>
      <c r="B1256" s="9">
        <v>100.36324310302734</v>
      </c>
      <c r="N1256" s="17">
        <v>43089</v>
      </c>
      <c r="O1256" s="9">
        <v>88.055931091308594</v>
      </c>
      <c r="P1256" s="9">
        <v>237.0242919921875</v>
      </c>
    </row>
    <row r="1257" spans="1:16" x14ac:dyDescent="0.35">
      <c r="A1257" s="17">
        <v>44280</v>
      </c>
      <c r="B1257" s="9">
        <v>100.31046295166016</v>
      </c>
      <c r="N1257" s="17">
        <v>43090</v>
      </c>
      <c r="O1257" s="9">
        <v>88.133689880371094</v>
      </c>
      <c r="P1257" s="9">
        <v>237.51249694824219</v>
      </c>
    </row>
    <row r="1258" spans="1:16" x14ac:dyDescent="0.35">
      <c r="A1258" s="17">
        <v>44281</v>
      </c>
      <c r="B1258" s="9">
        <v>100.14346313476563</v>
      </c>
      <c r="N1258" s="17">
        <v>43091</v>
      </c>
      <c r="O1258" s="9">
        <v>88.174179077148438</v>
      </c>
      <c r="P1258" s="9">
        <v>237.45033264160156</v>
      </c>
    </row>
    <row r="1259" spans="1:16" x14ac:dyDescent="0.35">
      <c r="A1259" s="17">
        <v>44284</v>
      </c>
      <c r="B1259" s="9">
        <v>99.976409912109375</v>
      </c>
      <c r="N1259" s="17">
        <v>43095</v>
      </c>
      <c r="O1259" s="9">
        <v>88.247062683105469</v>
      </c>
      <c r="P1259" s="9">
        <v>237.16627502441406</v>
      </c>
    </row>
    <row r="1260" spans="1:16" x14ac:dyDescent="0.35">
      <c r="A1260" s="17">
        <v>44285</v>
      </c>
      <c r="B1260" s="9">
        <v>100.05554962158203</v>
      </c>
      <c r="N1260" s="17">
        <v>43096</v>
      </c>
      <c r="O1260" s="9">
        <v>88.522453308105469</v>
      </c>
      <c r="P1260" s="9">
        <v>237.28166198730469</v>
      </c>
    </row>
    <row r="1261" spans="1:16" x14ac:dyDescent="0.35">
      <c r="A1261" s="17">
        <v>44286</v>
      </c>
      <c r="B1261" s="9">
        <v>100.07312774658203</v>
      </c>
      <c r="N1261" s="17">
        <v>43097</v>
      </c>
      <c r="O1261" s="9">
        <v>88.457672119140625</v>
      </c>
      <c r="P1261" s="9">
        <v>237.76988220214844</v>
      </c>
    </row>
    <row r="1262" spans="1:16" x14ac:dyDescent="0.35">
      <c r="A1262" s="17">
        <v>44287</v>
      </c>
      <c r="B1262" s="9">
        <v>100.40946960449219</v>
      </c>
      <c r="N1262" s="17">
        <v>43098</v>
      </c>
      <c r="O1262" s="9">
        <v>88.546730041503906</v>
      </c>
      <c r="P1262" s="9">
        <v>236.87338256835938</v>
      </c>
    </row>
    <row r="1263" spans="1:16" x14ac:dyDescent="0.35">
      <c r="A1263" s="17">
        <v>44291</v>
      </c>
      <c r="B1263" s="9">
        <v>100.20696258544922</v>
      </c>
      <c r="N1263" s="17">
        <v>43102</v>
      </c>
      <c r="O1263" s="9">
        <v>88.417160034179688</v>
      </c>
      <c r="P1263" s="9">
        <v>238.56866455078125</v>
      </c>
    </row>
    <row r="1264" spans="1:16" x14ac:dyDescent="0.35">
      <c r="A1264" s="17">
        <v>44292</v>
      </c>
      <c r="B1264" s="9">
        <v>100.55913543701172</v>
      </c>
      <c r="N1264" s="17">
        <v>43103</v>
      </c>
      <c r="O1264" s="9">
        <v>88.425201416015625</v>
      </c>
      <c r="P1264" s="9">
        <v>240.07772827148438</v>
      </c>
    </row>
    <row r="1265" spans="1:16" x14ac:dyDescent="0.35">
      <c r="A1265" s="17">
        <v>44293</v>
      </c>
      <c r="B1265" s="9">
        <v>100.400634765625</v>
      </c>
      <c r="N1265" s="17">
        <v>43104</v>
      </c>
      <c r="O1265" s="9">
        <v>88.368537902832031</v>
      </c>
      <c r="P1265" s="9">
        <v>241.08956909179688</v>
      </c>
    </row>
    <row r="1266" spans="1:16" x14ac:dyDescent="0.35">
      <c r="A1266" s="17">
        <v>44294</v>
      </c>
      <c r="B1266" s="9">
        <v>100.64722442626953</v>
      </c>
      <c r="N1266" s="17">
        <v>43105</v>
      </c>
      <c r="O1266" s="9">
        <v>88.311859130859375</v>
      </c>
      <c r="P1266" s="9">
        <v>242.69618225097656</v>
      </c>
    </row>
    <row r="1267" spans="1:16" x14ac:dyDescent="0.35">
      <c r="A1267" s="17">
        <v>44295</v>
      </c>
      <c r="B1267" s="9">
        <v>100.53272247314453</v>
      </c>
      <c r="N1267" s="17">
        <v>43108</v>
      </c>
      <c r="O1267" s="9">
        <v>88.287574768066406</v>
      </c>
      <c r="P1267" s="9">
        <v>243.1400146484375</v>
      </c>
    </row>
    <row r="1268" spans="1:16" x14ac:dyDescent="0.35">
      <c r="A1268" s="17">
        <v>44298</v>
      </c>
      <c r="B1268" s="9">
        <v>100.50632476806641</v>
      </c>
      <c r="N1268" s="17">
        <v>43109</v>
      </c>
      <c r="O1268" s="9">
        <v>88.044586181640625</v>
      </c>
      <c r="P1268" s="9">
        <v>243.69041442871094</v>
      </c>
    </row>
    <row r="1269" spans="1:16" x14ac:dyDescent="0.35">
      <c r="A1269" s="17">
        <v>44299</v>
      </c>
      <c r="B1269" s="9">
        <v>100.79686737060547</v>
      </c>
      <c r="N1269" s="17">
        <v>43110</v>
      </c>
      <c r="O1269" s="9">
        <v>88.044586181640625</v>
      </c>
      <c r="P1269" s="9">
        <v>243.31753540039063</v>
      </c>
    </row>
    <row r="1270" spans="1:16" x14ac:dyDescent="0.35">
      <c r="A1270" s="17">
        <v>44300</v>
      </c>
      <c r="B1270" s="9">
        <v>100.71762847900391</v>
      </c>
      <c r="N1270" s="17">
        <v>43111</v>
      </c>
      <c r="O1270" s="9">
        <v>88.085044860839844</v>
      </c>
      <c r="P1270" s="9">
        <v>245.09280395507813</v>
      </c>
    </row>
    <row r="1271" spans="1:16" x14ac:dyDescent="0.35">
      <c r="A1271" s="17">
        <v>44301</v>
      </c>
      <c r="B1271" s="9">
        <v>101.11380767822266</v>
      </c>
      <c r="N1271" s="17">
        <v>43112</v>
      </c>
      <c r="O1271" s="9">
        <v>88.068893432617188</v>
      </c>
      <c r="P1271" s="9">
        <v>246.69058227539063</v>
      </c>
    </row>
    <row r="1272" spans="1:16" x14ac:dyDescent="0.35">
      <c r="A1272" s="17">
        <v>44302</v>
      </c>
      <c r="B1272" s="9">
        <v>100.84970855712891</v>
      </c>
      <c r="N1272" s="17">
        <v>43116</v>
      </c>
      <c r="O1272" s="9">
        <v>88.093170166015625</v>
      </c>
      <c r="P1272" s="9">
        <v>245.84736633300781</v>
      </c>
    </row>
    <row r="1273" spans="1:16" x14ac:dyDescent="0.35">
      <c r="A1273" s="17">
        <v>44305</v>
      </c>
      <c r="B1273" s="9">
        <v>100.77045440673828</v>
      </c>
      <c r="N1273" s="17">
        <v>43117</v>
      </c>
      <c r="O1273" s="9">
        <v>87.996009826660156</v>
      </c>
      <c r="P1273" s="9">
        <v>248.190673828125</v>
      </c>
    </row>
    <row r="1274" spans="1:16" x14ac:dyDescent="0.35">
      <c r="A1274" s="17">
        <v>44306</v>
      </c>
      <c r="B1274" s="9">
        <v>100.92893981933594</v>
      </c>
      <c r="N1274" s="17">
        <v>43118</v>
      </c>
      <c r="O1274" s="9">
        <v>87.801628112792969</v>
      </c>
      <c r="P1274" s="9">
        <v>247.77348327636719</v>
      </c>
    </row>
    <row r="1275" spans="1:16" x14ac:dyDescent="0.35">
      <c r="A1275" s="17">
        <v>44307</v>
      </c>
      <c r="B1275" s="9">
        <v>101.02578735351563</v>
      </c>
      <c r="N1275" s="17">
        <v>43119</v>
      </c>
      <c r="O1275" s="9">
        <v>87.615333557128906</v>
      </c>
      <c r="P1275" s="9">
        <v>248.90081787109375</v>
      </c>
    </row>
    <row r="1276" spans="1:16" x14ac:dyDescent="0.35">
      <c r="A1276" s="17">
        <v>44308</v>
      </c>
      <c r="B1276" s="9">
        <v>101.05217742919922</v>
      </c>
      <c r="N1276" s="17">
        <v>43122</v>
      </c>
      <c r="O1276" s="9">
        <v>87.582969665527344</v>
      </c>
      <c r="P1276" s="9">
        <v>250.92459106445313</v>
      </c>
    </row>
    <row r="1277" spans="1:16" x14ac:dyDescent="0.35">
      <c r="A1277" s="17">
        <v>44309</v>
      </c>
      <c r="B1277" s="9">
        <v>101.03459167480469</v>
      </c>
      <c r="N1277" s="17">
        <v>43123</v>
      </c>
      <c r="O1277" s="9">
        <v>87.793525695800781</v>
      </c>
      <c r="P1277" s="9">
        <v>251.45719909667969</v>
      </c>
    </row>
    <row r="1278" spans="1:16" x14ac:dyDescent="0.35">
      <c r="A1278" s="17">
        <v>44312</v>
      </c>
      <c r="B1278" s="9">
        <v>100.94654846191406</v>
      </c>
      <c r="N1278" s="17">
        <v>43124</v>
      </c>
      <c r="O1278" s="9">
        <v>87.704421997070313</v>
      </c>
      <c r="P1278" s="9">
        <v>251.35952758789063</v>
      </c>
    </row>
    <row r="1279" spans="1:16" x14ac:dyDescent="0.35">
      <c r="A1279" s="17">
        <v>44313</v>
      </c>
      <c r="B1279" s="9">
        <v>100.70003509521484</v>
      </c>
      <c r="N1279" s="17">
        <v>43125</v>
      </c>
      <c r="O1279" s="9">
        <v>87.931190490722656</v>
      </c>
      <c r="P1279" s="9">
        <v>251.46612548828125</v>
      </c>
    </row>
    <row r="1280" spans="1:16" x14ac:dyDescent="0.35">
      <c r="A1280" s="17">
        <v>44314</v>
      </c>
      <c r="B1280" s="9">
        <v>100.75283050537109</v>
      </c>
      <c r="N1280" s="17">
        <v>43126</v>
      </c>
      <c r="O1280" s="9">
        <v>87.769210815429688</v>
      </c>
      <c r="P1280" s="9">
        <v>254.37751770019531</v>
      </c>
    </row>
    <row r="1281" spans="1:16" x14ac:dyDescent="0.35">
      <c r="A1281" s="17">
        <v>44315</v>
      </c>
      <c r="B1281" s="9">
        <v>100.70003509521484</v>
      </c>
      <c r="N1281" s="17">
        <v>43129</v>
      </c>
      <c r="O1281" s="9">
        <v>87.615333557128906</v>
      </c>
      <c r="P1281" s="9">
        <v>252.69084167480469</v>
      </c>
    </row>
    <row r="1282" spans="1:16" x14ac:dyDescent="0.35">
      <c r="A1282" s="17">
        <v>44316</v>
      </c>
      <c r="B1282" s="9">
        <v>100.80567932128906</v>
      </c>
      <c r="N1282" s="17">
        <v>43130</v>
      </c>
      <c r="O1282" s="9">
        <v>87.477630615234375</v>
      </c>
      <c r="P1282" s="9">
        <v>250.09910583496094</v>
      </c>
    </row>
    <row r="1283" spans="1:16" x14ac:dyDescent="0.35">
      <c r="A1283" s="17">
        <v>44319</v>
      </c>
      <c r="B1283" s="9">
        <v>100.87005615234375</v>
      </c>
      <c r="N1283" s="17">
        <v>43131</v>
      </c>
      <c r="O1283" s="9">
        <v>87.550559997558594</v>
      </c>
      <c r="P1283" s="9">
        <v>250.22341918945313</v>
      </c>
    </row>
    <row r="1284" spans="1:16" x14ac:dyDescent="0.35">
      <c r="A1284" s="17">
        <v>44320</v>
      </c>
      <c r="B1284" s="9">
        <v>100.99349975585938</v>
      </c>
      <c r="N1284" s="17">
        <v>43132</v>
      </c>
      <c r="O1284" s="9">
        <v>87.276229858398438</v>
      </c>
      <c r="P1284" s="9">
        <v>249.93923950195313</v>
      </c>
    </row>
    <row r="1285" spans="1:16" x14ac:dyDescent="0.35">
      <c r="A1285" s="17">
        <v>44321</v>
      </c>
      <c r="B1285" s="9">
        <v>101.07285308837891</v>
      </c>
      <c r="N1285" s="17">
        <v>43133</v>
      </c>
      <c r="O1285" s="9">
        <v>87.016403198242188</v>
      </c>
      <c r="P1285" s="9">
        <v>244.49810791015625</v>
      </c>
    </row>
    <row r="1286" spans="1:16" x14ac:dyDescent="0.35">
      <c r="A1286" s="17">
        <v>44322</v>
      </c>
      <c r="B1286" s="9">
        <v>101.09048461914063</v>
      </c>
      <c r="N1286" s="17">
        <v>43136</v>
      </c>
      <c r="O1286" s="9">
        <v>87.365509033203125</v>
      </c>
      <c r="P1286" s="9">
        <v>234.27261352539063</v>
      </c>
    </row>
    <row r="1287" spans="1:16" x14ac:dyDescent="0.35">
      <c r="A1287" s="17">
        <v>44323</v>
      </c>
      <c r="B1287" s="9">
        <v>101.06403350830078</v>
      </c>
      <c r="N1287" s="17">
        <v>43137</v>
      </c>
      <c r="O1287" s="9">
        <v>87.113861083984375</v>
      </c>
      <c r="P1287" s="9">
        <v>238.88829040527344</v>
      </c>
    </row>
    <row r="1288" spans="1:16" x14ac:dyDescent="0.35">
      <c r="A1288" s="17">
        <v>44326</v>
      </c>
      <c r="B1288" s="9">
        <v>100.90529632568359</v>
      </c>
      <c r="N1288" s="17">
        <v>43138</v>
      </c>
      <c r="O1288" s="9">
        <v>86.9190673828125</v>
      </c>
      <c r="P1288" s="9">
        <v>237.59231567382813</v>
      </c>
    </row>
    <row r="1289" spans="1:16" x14ac:dyDescent="0.35">
      <c r="A1289" s="17">
        <v>44327</v>
      </c>
      <c r="B1289" s="9">
        <v>100.68486022949219</v>
      </c>
      <c r="N1289" s="17">
        <v>43139</v>
      </c>
      <c r="O1289" s="9">
        <v>86.772926330566406</v>
      </c>
      <c r="P1289" s="9">
        <v>228.6805419921875</v>
      </c>
    </row>
    <row r="1290" spans="1:16" x14ac:dyDescent="0.35">
      <c r="A1290" s="17">
        <v>44328</v>
      </c>
      <c r="B1290" s="9">
        <v>100.33213806152344</v>
      </c>
      <c r="N1290" s="17">
        <v>43140</v>
      </c>
      <c r="O1290" s="9">
        <v>86.6593017578125</v>
      </c>
      <c r="P1290" s="9">
        <v>232.11564636230469</v>
      </c>
    </row>
    <row r="1291" spans="1:16" x14ac:dyDescent="0.35">
      <c r="A1291" s="17">
        <v>44329</v>
      </c>
      <c r="B1291" s="9">
        <v>100.56142425537109</v>
      </c>
      <c r="N1291" s="17">
        <v>43143</v>
      </c>
      <c r="O1291" s="9">
        <v>86.683631896972656</v>
      </c>
      <c r="P1291" s="9">
        <v>235.52421569824219</v>
      </c>
    </row>
    <row r="1292" spans="1:16" x14ac:dyDescent="0.35">
      <c r="A1292" s="17">
        <v>44330</v>
      </c>
      <c r="B1292" s="9">
        <v>100.79067993164063</v>
      </c>
      <c r="N1292" s="17">
        <v>43144</v>
      </c>
      <c r="O1292" s="9">
        <v>86.707992553710938</v>
      </c>
      <c r="P1292" s="9">
        <v>236.11004638671875</v>
      </c>
    </row>
    <row r="1293" spans="1:16" x14ac:dyDescent="0.35">
      <c r="A1293" s="17">
        <v>44333</v>
      </c>
      <c r="B1293" s="9">
        <v>100.70249938964844</v>
      </c>
      <c r="N1293" s="17">
        <v>43145</v>
      </c>
      <c r="O1293" s="9">
        <v>86.415740966796875</v>
      </c>
      <c r="P1293" s="9">
        <v>239.29656982421875</v>
      </c>
    </row>
    <row r="1294" spans="1:16" x14ac:dyDescent="0.35">
      <c r="A1294" s="17">
        <v>44334</v>
      </c>
      <c r="B1294" s="9">
        <v>100.57904815673828</v>
      </c>
      <c r="N1294" s="17">
        <v>43146</v>
      </c>
      <c r="O1294" s="9">
        <v>86.521293640136719</v>
      </c>
      <c r="P1294" s="9">
        <v>242.35005187988281</v>
      </c>
    </row>
    <row r="1295" spans="1:16" x14ac:dyDescent="0.35">
      <c r="A1295" s="17">
        <v>44335</v>
      </c>
      <c r="B1295" s="9">
        <v>100.43796539306641</v>
      </c>
      <c r="N1295" s="17">
        <v>43147</v>
      </c>
      <c r="O1295" s="9">
        <v>86.691757202148438</v>
      </c>
      <c r="P1295" s="9">
        <v>242.42095947265625</v>
      </c>
    </row>
    <row r="1296" spans="1:16" x14ac:dyDescent="0.35">
      <c r="A1296" s="17">
        <v>44336</v>
      </c>
      <c r="B1296" s="9">
        <v>100.78185272216797</v>
      </c>
      <c r="N1296" s="17">
        <v>43151</v>
      </c>
      <c r="O1296" s="9">
        <v>86.60247802734375</v>
      </c>
      <c r="P1296" s="9">
        <v>240.90316772460938</v>
      </c>
    </row>
    <row r="1297" spans="1:16" x14ac:dyDescent="0.35">
      <c r="A1297" s="17">
        <v>44337</v>
      </c>
      <c r="B1297" s="9">
        <v>100.82594299316406</v>
      </c>
      <c r="N1297" s="17">
        <v>43152</v>
      </c>
      <c r="O1297" s="9">
        <v>86.326484680175781</v>
      </c>
      <c r="P1297" s="9">
        <v>239.70489501953125</v>
      </c>
    </row>
    <row r="1298" spans="1:16" x14ac:dyDescent="0.35">
      <c r="A1298" s="17">
        <v>44340</v>
      </c>
      <c r="B1298" s="9">
        <v>100.92295837402344</v>
      </c>
      <c r="N1298" s="17">
        <v>43153</v>
      </c>
      <c r="O1298" s="9">
        <v>86.334587097167969</v>
      </c>
      <c r="P1298" s="9">
        <v>240.01551818847656</v>
      </c>
    </row>
    <row r="1299" spans="1:16" x14ac:dyDescent="0.35">
      <c r="A1299" s="17">
        <v>44341</v>
      </c>
      <c r="B1299" s="9">
        <v>101.16983032226563</v>
      </c>
      <c r="N1299" s="17">
        <v>43154</v>
      </c>
      <c r="O1299" s="9">
        <v>86.55377197265625</v>
      </c>
      <c r="P1299" s="9">
        <v>243.84127807617188</v>
      </c>
    </row>
    <row r="1300" spans="1:16" x14ac:dyDescent="0.35">
      <c r="A1300" s="17">
        <v>44342</v>
      </c>
      <c r="B1300" s="9">
        <v>101.13457489013672</v>
      </c>
      <c r="N1300" s="17">
        <v>43157</v>
      </c>
      <c r="O1300" s="9">
        <v>86.618705749511719</v>
      </c>
      <c r="P1300" s="9">
        <v>246.67277526855469</v>
      </c>
    </row>
    <row r="1301" spans="1:16" x14ac:dyDescent="0.35">
      <c r="A1301" s="17">
        <v>44343</v>
      </c>
      <c r="B1301" s="9">
        <v>101.01112365722656</v>
      </c>
      <c r="N1301" s="17">
        <v>43158</v>
      </c>
      <c r="O1301" s="9">
        <v>86.4320068359375</v>
      </c>
      <c r="P1301" s="9">
        <v>243.59275817871094</v>
      </c>
    </row>
    <row r="1302" spans="1:16" x14ac:dyDescent="0.35">
      <c r="A1302" s="17">
        <v>44344</v>
      </c>
      <c r="B1302" s="9">
        <v>101.01112365722656</v>
      </c>
      <c r="N1302" s="17">
        <v>43159</v>
      </c>
      <c r="O1302" s="9">
        <v>86.667404174804688</v>
      </c>
      <c r="P1302" s="9">
        <v>241.1251220703125</v>
      </c>
    </row>
    <row r="1303" spans="1:16" x14ac:dyDescent="0.35">
      <c r="A1303" s="17">
        <v>44348</v>
      </c>
      <c r="B1303" s="9">
        <v>100.96433258056641</v>
      </c>
      <c r="N1303" s="17">
        <v>43160</v>
      </c>
      <c r="O1303" s="9">
        <v>86.744682312011719</v>
      </c>
      <c r="P1303" s="9">
        <v>237.61897277832031</v>
      </c>
    </row>
    <row r="1304" spans="1:16" x14ac:dyDescent="0.35">
      <c r="A1304" s="17">
        <v>44349</v>
      </c>
      <c r="B1304" s="9">
        <v>101.09680938720703</v>
      </c>
      <c r="N1304" s="17">
        <v>43161</v>
      </c>
      <c r="O1304" s="9">
        <v>86.606353759765625</v>
      </c>
      <c r="P1304" s="9">
        <v>238.84390258789063</v>
      </c>
    </row>
    <row r="1305" spans="1:16" x14ac:dyDescent="0.35">
      <c r="A1305" s="17">
        <v>44350</v>
      </c>
      <c r="B1305" s="9">
        <v>100.85838317871094</v>
      </c>
      <c r="N1305" s="17">
        <v>43164</v>
      </c>
      <c r="O1305" s="9">
        <v>86.557579040527344</v>
      </c>
      <c r="P1305" s="9">
        <v>241.60447692871094</v>
      </c>
    </row>
    <row r="1306" spans="1:16" x14ac:dyDescent="0.35">
      <c r="A1306" s="17">
        <v>44351</v>
      </c>
      <c r="B1306" s="9">
        <v>101.27341461181641</v>
      </c>
      <c r="N1306" s="17">
        <v>43165</v>
      </c>
      <c r="O1306" s="9">
        <v>86.573860168457031</v>
      </c>
      <c r="P1306" s="9">
        <v>242.21693420410156</v>
      </c>
    </row>
    <row r="1307" spans="1:16" x14ac:dyDescent="0.35">
      <c r="A1307" s="17">
        <v>44354</v>
      </c>
      <c r="B1307" s="9">
        <v>101.20276641845703</v>
      </c>
      <c r="N1307" s="17">
        <v>43166</v>
      </c>
      <c r="O1307" s="9">
        <v>86.557579040527344</v>
      </c>
      <c r="P1307" s="9">
        <v>242.128173828125</v>
      </c>
    </row>
    <row r="1308" spans="1:16" x14ac:dyDescent="0.35">
      <c r="A1308" s="17">
        <v>44355</v>
      </c>
      <c r="B1308" s="9">
        <v>101.38821411132813</v>
      </c>
      <c r="N1308" s="17">
        <v>43167</v>
      </c>
      <c r="O1308" s="9">
        <v>86.695884704589844</v>
      </c>
      <c r="P1308" s="9">
        <v>243.29986572265625</v>
      </c>
    </row>
    <row r="1309" spans="1:16" x14ac:dyDescent="0.35">
      <c r="A1309" s="17">
        <v>44356</v>
      </c>
      <c r="B1309" s="9">
        <v>101.59129333496094</v>
      </c>
      <c r="N1309" s="17">
        <v>43168</v>
      </c>
      <c r="O1309" s="9">
        <v>86.533195495605469</v>
      </c>
      <c r="P1309" s="9">
        <v>247.5338134765625</v>
      </c>
    </row>
    <row r="1310" spans="1:16" x14ac:dyDescent="0.35">
      <c r="A1310" s="17">
        <v>44357</v>
      </c>
      <c r="B1310" s="9">
        <v>101.80326843261719</v>
      </c>
      <c r="N1310" s="17">
        <v>43171</v>
      </c>
      <c r="O1310" s="9">
        <v>86.582015991210938</v>
      </c>
      <c r="P1310" s="9">
        <v>247.22311401367188</v>
      </c>
    </row>
    <row r="1311" spans="1:16" x14ac:dyDescent="0.35">
      <c r="A1311" s="17">
        <v>44358</v>
      </c>
      <c r="B1311" s="9">
        <v>101.75912475585938</v>
      </c>
      <c r="N1311" s="17">
        <v>43172</v>
      </c>
      <c r="O1311" s="9">
        <v>86.695884704589844</v>
      </c>
      <c r="P1311" s="9">
        <v>245.62544250488281</v>
      </c>
    </row>
    <row r="1312" spans="1:16" x14ac:dyDescent="0.35">
      <c r="A1312" s="17">
        <v>44361</v>
      </c>
      <c r="B1312" s="9">
        <v>101.50301361083984</v>
      </c>
      <c r="N1312" s="17">
        <v>43173</v>
      </c>
      <c r="O1312" s="9">
        <v>86.842353820800781</v>
      </c>
      <c r="P1312" s="9">
        <v>244.36502075195313</v>
      </c>
    </row>
    <row r="1313" spans="1:16" x14ac:dyDescent="0.35">
      <c r="A1313" s="17">
        <v>44362</v>
      </c>
      <c r="B1313" s="9">
        <v>101.54718780517578</v>
      </c>
      <c r="N1313" s="17">
        <v>43174</v>
      </c>
      <c r="O1313" s="9">
        <v>86.850456237792969</v>
      </c>
      <c r="P1313" s="9">
        <v>244.09870910644531</v>
      </c>
    </row>
    <row r="1314" spans="1:16" x14ac:dyDescent="0.35">
      <c r="A1314" s="17">
        <v>44363</v>
      </c>
      <c r="B1314" s="9">
        <v>101.22042846679688</v>
      </c>
      <c r="N1314" s="17">
        <v>43175</v>
      </c>
      <c r="O1314" s="9">
        <v>86.801628112792969</v>
      </c>
      <c r="P1314" s="9">
        <v>244.36338806152344</v>
      </c>
    </row>
    <row r="1315" spans="1:16" x14ac:dyDescent="0.35">
      <c r="A1315" s="17">
        <v>44364</v>
      </c>
      <c r="B1315" s="9">
        <v>101.538330078125</v>
      </c>
      <c r="N1315" s="17">
        <v>43178</v>
      </c>
      <c r="O1315" s="9">
        <v>86.712135314941406</v>
      </c>
      <c r="P1315" s="9">
        <v>241.05705261230469</v>
      </c>
    </row>
    <row r="1316" spans="1:16" x14ac:dyDescent="0.35">
      <c r="A1316" s="17">
        <v>44365</v>
      </c>
      <c r="B1316" s="9">
        <v>101.81209564208984</v>
      </c>
      <c r="N1316" s="17">
        <v>43179</v>
      </c>
      <c r="O1316" s="9">
        <v>86.573860168457031</v>
      </c>
      <c r="P1316" s="9">
        <v>241.46701049804688</v>
      </c>
    </row>
    <row r="1317" spans="1:16" x14ac:dyDescent="0.35">
      <c r="A1317" s="17">
        <v>44368</v>
      </c>
      <c r="B1317" s="9">
        <v>101.54718780517578</v>
      </c>
      <c r="N1317" s="17">
        <v>43180</v>
      </c>
      <c r="O1317" s="9">
        <v>86.565727233886719</v>
      </c>
      <c r="P1317" s="9">
        <v>241.00355529785156</v>
      </c>
    </row>
    <row r="1318" spans="1:16" x14ac:dyDescent="0.35">
      <c r="A1318" s="17">
        <v>44369</v>
      </c>
      <c r="B1318" s="9">
        <v>101.65312957763672</v>
      </c>
      <c r="N1318" s="17">
        <v>43181</v>
      </c>
      <c r="O1318" s="9">
        <v>86.728408813476563</v>
      </c>
      <c r="P1318" s="9">
        <v>234.97915649414063</v>
      </c>
    </row>
    <row r="1319" spans="1:16" x14ac:dyDescent="0.35">
      <c r="A1319" s="17">
        <v>44370</v>
      </c>
      <c r="B1319" s="9">
        <v>101.60016632080078</v>
      </c>
      <c r="N1319" s="17">
        <v>43182</v>
      </c>
      <c r="O1319" s="9">
        <v>86.728408813476563</v>
      </c>
      <c r="P1319" s="9">
        <v>229.97067260742188</v>
      </c>
    </row>
    <row r="1320" spans="1:16" x14ac:dyDescent="0.35">
      <c r="A1320" s="17">
        <v>44371</v>
      </c>
      <c r="B1320" s="9">
        <v>101.635498046875</v>
      </c>
      <c r="N1320" s="17">
        <v>43185</v>
      </c>
      <c r="O1320" s="9">
        <v>86.695884704589844</v>
      </c>
      <c r="P1320" s="9">
        <v>236.262451171875</v>
      </c>
    </row>
    <row r="1321" spans="1:16" x14ac:dyDescent="0.35">
      <c r="A1321" s="17">
        <v>44372</v>
      </c>
      <c r="B1321" s="9">
        <v>101.43236541748047</v>
      </c>
      <c r="N1321" s="17">
        <v>43186</v>
      </c>
      <c r="O1321" s="9">
        <v>86.948051452636719</v>
      </c>
      <c r="P1321" s="9">
        <v>232.24324035644531</v>
      </c>
    </row>
    <row r="1322" spans="1:16" x14ac:dyDescent="0.35">
      <c r="A1322" s="17">
        <v>44375</v>
      </c>
      <c r="B1322" s="9">
        <v>101.72380065917969</v>
      </c>
      <c r="N1322" s="17">
        <v>43187</v>
      </c>
      <c r="O1322" s="9">
        <v>86.996841430664063</v>
      </c>
      <c r="P1322" s="9">
        <v>231.55702209472656</v>
      </c>
    </row>
    <row r="1323" spans="1:16" x14ac:dyDescent="0.35">
      <c r="A1323" s="17">
        <v>44376</v>
      </c>
      <c r="B1323" s="9">
        <v>101.77677154541016</v>
      </c>
      <c r="N1323" s="17">
        <v>43188</v>
      </c>
      <c r="O1323" s="9">
        <v>87.249061584472656</v>
      </c>
      <c r="P1323" s="9">
        <v>234.5157470703125</v>
      </c>
    </row>
    <row r="1324" spans="1:16" x14ac:dyDescent="0.35">
      <c r="A1324" s="17">
        <v>44377</v>
      </c>
      <c r="B1324" s="9">
        <v>101.84743499755859</v>
      </c>
      <c r="N1324" s="17">
        <v>43192</v>
      </c>
      <c r="O1324" s="9">
        <v>87.161857604980469</v>
      </c>
      <c r="P1324" s="9">
        <v>229.45379638671875</v>
      </c>
    </row>
    <row r="1325" spans="1:16" x14ac:dyDescent="0.35">
      <c r="A1325" s="17">
        <v>44378</v>
      </c>
      <c r="B1325" s="9">
        <v>101.79081726074219</v>
      </c>
      <c r="N1325" s="17">
        <v>43193</v>
      </c>
      <c r="O1325" s="9">
        <v>87.063987731933594</v>
      </c>
      <c r="P1325" s="9">
        <v>232.39471435546875</v>
      </c>
    </row>
    <row r="1326" spans="1:16" x14ac:dyDescent="0.35">
      <c r="A1326" s="17">
        <v>44379</v>
      </c>
      <c r="B1326" s="9">
        <v>102.01187896728516</v>
      </c>
      <c r="N1326" s="17">
        <v>43194</v>
      </c>
      <c r="O1326" s="9">
        <v>87.096572875976563</v>
      </c>
      <c r="P1326" s="9">
        <v>234.88114929199219</v>
      </c>
    </row>
    <row r="1327" spans="1:16" x14ac:dyDescent="0.35">
      <c r="A1327" s="17">
        <v>44383</v>
      </c>
      <c r="B1327" s="9">
        <v>102.33910369873047</v>
      </c>
      <c r="N1327" s="17">
        <v>43195</v>
      </c>
      <c r="O1327" s="9">
        <v>86.97430419921875</v>
      </c>
      <c r="P1327" s="9">
        <v>236.73483276367188</v>
      </c>
    </row>
    <row r="1328" spans="1:16" x14ac:dyDescent="0.35">
      <c r="A1328" s="17">
        <v>44384</v>
      </c>
      <c r="B1328" s="9">
        <v>102.51594543457031</v>
      </c>
      <c r="N1328" s="17">
        <v>43196</v>
      </c>
      <c r="O1328" s="9">
        <v>87.169975280761719</v>
      </c>
      <c r="P1328" s="9">
        <v>231.45901489257813</v>
      </c>
    </row>
    <row r="1329" spans="1:16" x14ac:dyDescent="0.35">
      <c r="A1329" s="17">
        <v>44385</v>
      </c>
      <c r="B1329" s="9">
        <v>102.63089752197266</v>
      </c>
      <c r="N1329" s="17">
        <v>43199</v>
      </c>
      <c r="O1329" s="9">
        <v>87.243354797363281</v>
      </c>
      <c r="P1329" s="9">
        <v>232.59970092773438</v>
      </c>
    </row>
    <row r="1330" spans="1:16" x14ac:dyDescent="0.35">
      <c r="A1330" s="17">
        <v>44386</v>
      </c>
      <c r="B1330" s="9">
        <v>102.29486846923828</v>
      </c>
      <c r="N1330" s="17">
        <v>43200</v>
      </c>
      <c r="O1330" s="9">
        <v>87.17816162109375</v>
      </c>
      <c r="P1330" s="9">
        <v>236.29811096191406</v>
      </c>
    </row>
    <row r="1331" spans="1:16" x14ac:dyDescent="0.35">
      <c r="A1331" s="17">
        <v>44389</v>
      </c>
      <c r="B1331" s="9">
        <v>102.23297119140625</v>
      </c>
      <c r="N1331" s="17">
        <v>43201</v>
      </c>
      <c r="O1331" s="9">
        <v>87.251480102539063</v>
      </c>
      <c r="P1331" s="9">
        <v>235.0594482421875</v>
      </c>
    </row>
    <row r="1332" spans="1:16" x14ac:dyDescent="0.35">
      <c r="A1332" s="17">
        <v>44390</v>
      </c>
      <c r="B1332" s="9">
        <v>102.01187896728516</v>
      </c>
      <c r="N1332" s="17">
        <v>43202</v>
      </c>
      <c r="O1332" s="9">
        <v>87.055839538574219</v>
      </c>
      <c r="P1332" s="9">
        <v>236.99317932128906</v>
      </c>
    </row>
    <row r="1333" spans="1:16" x14ac:dyDescent="0.35">
      <c r="A1333" s="17">
        <v>44391</v>
      </c>
      <c r="B1333" s="9">
        <v>102.35676574707031</v>
      </c>
      <c r="N1333" s="17">
        <v>43203</v>
      </c>
      <c r="O1333" s="9">
        <v>87.080291748046875</v>
      </c>
      <c r="P1333" s="9">
        <v>236.29811096191406</v>
      </c>
    </row>
    <row r="1334" spans="1:16" x14ac:dyDescent="0.35">
      <c r="A1334" s="17">
        <v>44392</v>
      </c>
      <c r="B1334" s="9">
        <v>102.57787322998047</v>
      </c>
      <c r="N1334" s="17">
        <v>43206</v>
      </c>
      <c r="O1334" s="9">
        <v>87.096572875976563</v>
      </c>
      <c r="P1334" s="9">
        <v>238.24090576171875</v>
      </c>
    </row>
    <row r="1335" spans="1:16" x14ac:dyDescent="0.35">
      <c r="A1335" s="17">
        <v>44393</v>
      </c>
      <c r="B1335" s="9">
        <v>102.48943328857422</v>
      </c>
      <c r="N1335" s="17">
        <v>43207</v>
      </c>
      <c r="O1335" s="9">
        <v>87.12103271484375</v>
      </c>
      <c r="P1335" s="9">
        <v>240.78964233398438</v>
      </c>
    </row>
    <row r="1336" spans="1:16" x14ac:dyDescent="0.35">
      <c r="A1336" s="17">
        <v>44396</v>
      </c>
      <c r="B1336" s="9">
        <v>103.02880859375</v>
      </c>
      <c r="N1336" s="17">
        <v>43208</v>
      </c>
      <c r="O1336" s="9">
        <v>86.876457214355469</v>
      </c>
      <c r="P1336" s="9">
        <v>240.96797180175781</v>
      </c>
    </row>
    <row r="1337" spans="1:16" x14ac:dyDescent="0.35">
      <c r="A1337" s="17">
        <v>44397</v>
      </c>
      <c r="B1337" s="9">
        <v>102.93157196044922</v>
      </c>
      <c r="N1337" s="17">
        <v>43209</v>
      </c>
      <c r="O1337" s="9">
        <v>86.664451599121094</v>
      </c>
      <c r="P1337" s="9">
        <v>239.6312255859375</v>
      </c>
    </row>
    <row r="1338" spans="1:16" x14ac:dyDescent="0.35">
      <c r="A1338" s="17">
        <v>44398</v>
      </c>
      <c r="B1338" s="9">
        <v>102.59552764892578</v>
      </c>
      <c r="N1338" s="17">
        <v>43210</v>
      </c>
      <c r="O1338" s="9">
        <v>86.427986145019531</v>
      </c>
      <c r="P1338" s="9">
        <v>237.59921264648438</v>
      </c>
    </row>
    <row r="1339" spans="1:16" x14ac:dyDescent="0.35">
      <c r="A1339" s="17">
        <v>44399</v>
      </c>
      <c r="B1339" s="9">
        <v>102.83430480957031</v>
      </c>
      <c r="N1339" s="17">
        <v>43213</v>
      </c>
      <c r="O1339" s="9">
        <v>86.387229919433594</v>
      </c>
      <c r="P1339" s="9">
        <v>237.56362915039063</v>
      </c>
    </row>
    <row r="1340" spans="1:16" x14ac:dyDescent="0.35">
      <c r="A1340" s="17">
        <v>44400</v>
      </c>
      <c r="B1340" s="9">
        <v>102.76355743408203</v>
      </c>
      <c r="N1340" s="17">
        <v>43214</v>
      </c>
      <c r="O1340" s="9">
        <v>86.273086547851563</v>
      </c>
      <c r="P1340" s="9">
        <v>234.36424255371094</v>
      </c>
    </row>
    <row r="1341" spans="1:16" x14ac:dyDescent="0.35">
      <c r="A1341" s="17">
        <v>44403</v>
      </c>
      <c r="B1341" s="9">
        <v>102.67512512207031</v>
      </c>
      <c r="N1341" s="17">
        <v>43215</v>
      </c>
      <c r="O1341" s="9">
        <v>86.158958435058594</v>
      </c>
      <c r="P1341" s="9">
        <v>234.94354248046875</v>
      </c>
    </row>
    <row r="1342" spans="1:16" x14ac:dyDescent="0.35">
      <c r="A1342" s="17">
        <v>44404</v>
      </c>
      <c r="B1342" s="9">
        <v>102.91389465332031</v>
      </c>
      <c r="N1342" s="17">
        <v>43216</v>
      </c>
      <c r="O1342" s="9">
        <v>86.30572509765625</v>
      </c>
      <c r="P1342" s="9">
        <v>237.33192443847656</v>
      </c>
    </row>
    <row r="1343" spans="1:16" x14ac:dyDescent="0.35">
      <c r="A1343" s="17">
        <v>44405</v>
      </c>
      <c r="B1343" s="9">
        <v>103.01113891601563</v>
      </c>
      <c r="N1343" s="17">
        <v>43217</v>
      </c>
      <c r="O1343" s="9">
        <v>86.411705017089844</v>
      </c>
      <c r="P1343" s="9">
        <v>237.55465698242188</v>
      </c>
    </row>
    <row r="1344" spans="1:16" x14ac:dyDescent="0.35">
      <c r="A1344" s="17">
        <v>44406</v>
      </c>
      <c r="B1344" s="9">
        <v>102.84315490722656</v>
      </c>
      <c r="N1344" s="17">
        <v>43220</v>
      </c>
      <c r="O1344" s="9">
        <v>86.427986145019531</v>
      </c>
      <c r="P1344" s="9">
        <v>235.72776794433594</v>
      </c>
    </row>
    <row r="1345" spans="1:16" x14ac:dyDescent="0.35">
      <c r="A1345" s="17">
        <v>44407</v>
      </c>
      <c r="B1345" s="9">
        <v>102.98463439941406</v>
      </c>
      <c r="N1345" s="17">
        <v>43221</v>
      </c>
      <c r="O1345" s="9">
        <v>86.354438781738281</v>
      </c>
      <c r="P1345" s="9">
        <v>236.14662170410156</v>
      </c>
    </row>
    <row r="1346" spans="1:16" x14ac:dyDescent="0.35">
      <c r="A1346" s="17">
        <v>44410</v>
      </c>
      <c r="B1346" s="9">
        <v>103.20336151123047</v>
      </c>
      <c r="N1346" s="17">
        <v>43222</v>
      </c>
      <c r="O1346" s="9">
        <v>86.354438781738281</v>
      </c>
      <c r="P1346" s="9">
        <v>234.56031799316406</v>
      </c>
    </row>
    <row r="1347" spans="1:16" x14ac:dyDescent="0.35">
      <c r="A1347" s="17">
        <v>44411</v>
      </c>
      <c r="B1347" s="9">
        <v>103.23877716064453</v>
      </c>
      <c r="N1347" s="17">
        <v>43223</v>
      </c>
      <c r="O1347" s="9">
        <v>86.4525146484375</v>
      </c>
      <c r="P1347" s="9">
        <v>234.04339599609375</v>
      </c>
    </row>
    <row r="1348" spans="1:16" x14ac:dyDescent="0.35">
      <c r="A1348" s="17">
        <v>44412</v>
      </c>
      <c r="B1348" s="9">
        <v>103.22994232177734</v>
      </c>
      <c r="N1348" s="17">
        <v>43224</v>
      </c>
      <c r="O1348" s="9">
        <v>86.509727478027344</v>
      </c>
      <c r="P1348" s="9">
        <v>237.07341003417969</v>
      </c>
    </row>
    <row r="1349" spans="1:16" x14ac:dyDescent="0.35">
      <c r="A1349" s="17">
        <v>44413</v>
      </c>
      <c r="B1349" s="9">
        <v>102.99968719482422</v>
      </c>
      <c r="N1349" s="17">
        <v>43227</v>
      </c>
      <c r="O1349" s="9">
        <v>86.468864440917969</v>
      </c>
      <c r="P1349" s="9">
        <v>237.87554931640625</v>
      </c>
    </row>
    <row r="1350" spans="1:16" x14ac:dyDescent="0.35">
      <c r="A1350" s="17">
        <v>44414</v>
      </c>
      <c r="B1350" s="9">
        <v>102.53920745849609</v>
      </c>
      <c r="N1350" s="17">
        <v>43228</v>
      </c>
      <c r="O1350" s="9">
        <v>86.370834350585938</v>
      </c>
      <c r="P1350" s="9">
        <v>237.87554931640625</v>
      </c>
    </row>
    <row r="1351" spans="1:16" x14ac:dyDescent="0.35">
      <c r="A1351" s="17">
        <v>44417</v>
      </c>
      <c r="B1351" s="9">
        <v>102.35321807861328</v>
      </c>
      <c r="N1351" s="17">
        <v>43229</v>
      </c>
      <c r="O1351" s="9">
        <v>86.272735595703125</v>
      </c>
      <c r="P1351" s="9">
        <v>240.17475891113281</v>
      </c>
    </row>
    <row r="1352" spans="1:16" x14ac:dyDescent="0.35">
      <c r="A1352" s="17">
        <v>44418</v>
      </c>
      <c r="B1352" s="9">
        <v>102.22039031982422</v>
      </c>
      <c r="N1352" s="17">
        <v>43230</v>
      </c>
      <c r="O1352" s="9">
        <v>86.468864440917969</v>
      </c>
      <c r="P1352" s="9">
        <v>242.42051696777344</v>
      </c>
    </row>
    <row r="1353" spans="1:16" x14ac:dyDescent="0.35">
      <c r="A1353" s="17">
        <v>44419</v>
      </c>
      <c r="B1353" s="9">
        <v>102.31780242919922</v>
      </c>
      <c r="N1353" s="17">
        <v>43231</v>
      </c>
      <c r="O1353" s="9">
        <v>86.509727478027344</v>
      </c>
      <c r="P1353" s="9">
        <v>243.16030883789063</v>
      </c>
    </row>
    <row r="1354" spans="1:16" x14ac:dyDescent="0.35">
      <c r="A1354" s="17">
        <v>44420</v>
      </c>
      <c r="B1354" s="9">
        <v>102.32666015625</v>
      </c>
      <c r="N1354" s="17">
        <v>43234</v>
      </c>
      <c r="O1354" s="9">
        <v>86.427986145019531</v>
      </c>
      <c r="P1354" s="9">
        <v>243.27613830566406</v>
      </c>
    </row>
    <row r="1355" spans="1:16" x14ac:dyDescent="0.35">
      <c r="A1355" s="17">
        <v>44421</v>
      </c>
      <c r="B1355" s="9">
        <v>102.69860076904297</v>
      </c>
      <c r="N1355" s="17">
        <v>43235</v>
      </c>
      <c r="O1355" s="9">
        <v>86.043930053710938</v>
      </c>
      <c r="P1355" s="9">
        <v>241.6007080078125</v>
      </c>
    </row>
    <row r="1356" spans="1:16" x14ac:dyDescent="0.35">
      <c r="A1356" s="17">
        <v>44424</v>
      </c>
      <c r="B1356" s="9">
        <v>102.75174713134766</v>
      </c>
      <c r="N1356" s="17">
        <v>43236</v>
      </c>
      <c r="O1356" s="9">
        <v>85.945838928222656</v>
      </c>
      <c r="P1356" s="9">
        <v>242.61659240722656</v>
      </c>
    </row>
    <row r="1357" spans="1:16" x14ac:dyDescent="0.35">
      <c r="A1357" s="17">
        <v>44425</v>
      </c>
      <c r="B1357" s="9">
        <v>102.67202758789063</v>
      </c>
      <c r="N1357" s="17">
        <v>43237</v>
      </c>
      <c r="O1357" s="9">
        <v>85.831436157226563</v>
      </c>
      <c r="P1357" s="9">
        <v>242.41163635253906</v>
      </c>
    </row>
    <row r="1358" spans="1:16" x14ac:dyDescent="0.35">
      <c r="A1358" s="17">
        <v>44426</v>
      </c>
      <c r="B1358" s="9">
        <v>102.68089294433594</v>
      </c>
      <c r="N1358" s="17">
        <v>43238</v>
      </c>
      <c r="O1358" s="9">
        <v>86.052085876464844</v>
      </c>
      <c r="P1358" s="9">
        <v>241.80560302734375</v>
      </c>
    </row>
    <row r="1359" spans="1:16" x14ac:dyDescent="0.35">
      <c r="A1359" s="17">
        <v>44427</v>
      </c>
      <c r="B1359" s="9">
        <v>102.85801696777344</v>
      </c>
      <c r="N1359" s="17">
        <v>43241</v>
      </c>
      <c r="O1359" s="9">
        <v>86.060264587402344</v>
      </c>
      <c r="P1359" s="9">
        <v>243.62371826171875</v>
      </c>
    </row>
    <row r="1360" spans="1:16" x14ac:dyDescent="0.35">
      <c r="A1360" s="17">
        <v>44428</v>
      </c>
      <c r="B1360" s="9">
        <v>102.86684417724609</v>
      </c>
      <c r="N1360" s="17">
        <v>43242</v>
      </c>
      <c r="O1360" s="9">
        <v>86.060264587402344</v>
      </c>
      <c r="P1360" s="9">
        <v>242.94639587402344</v>
      </c>
    </row>
    <row r="1361" spans="1:16" x14ac:dyDescent="0.35">
      <c r="A1361" s="17">
        <v>44431</v>
      </c>
      <c r="B1361" s="9">
        <v>102.86684417724609</v>
      </c>
      <c r="N1361" s="17">
        <v>43243</v>
      </c>
      <c r="O1361" s="9">
        <v>86.297248840332031</v>
      </c>
      <c r="P1361" s="9">
        <v>243.61470031738281</v>
      </c>
    </row>
    <row r="1362" spans="1:16" x14ac:dyDescent="0.35">
      <c r="A1362" s="17">
        <v>44432</v>
      </c>
      <c r="B1362" s="9">
        <v>102.71630859375</v>
      </c>
      <c r="N1362" s="17">
        <v>43244</v>
      </c>
      <c r="O1362" s="9">
        <v>86.534233093261719</v>
      </c>
      <c r="P1362" s="9">
        <v>243.11572265625</v>
      </c>
    </row>
    <row r="1363" spans="1:16" x14ac:dyDescent="0.35">
      <c r="A1363" s="17">
        <v>44433</v>
      </c>
      <c r="B1363" s="9">
        <v>102.52145385742188</v>
      </c>
      <c r="N1363" s="17">
        <v>43245</v>
      </c>
      <c r="O1363" s="9">
        <v>86.722213745117188</v>
      </c>
      <c r="P1363" s="9">
        <v>242.53645324707031</v>
      </c>
    </row>
    <row r="1364" spans="1:16" x14ac:dyDescent="0.35">
      <c r="A1364" s="17">
        <v>44434</v>
      </c>
      <c r="B1364" s="9">
        <v>102.53031921386719</v>
      </c>
      <c r="N1364" s="17">
        <v>43249</v>
      </c>
      <c r="O1364" s="9">
        <v>87.29425048828125</v>
      </c>
      <c r="P1364" s="9">
        <v>239.7469482421875</v>
      </c>
    </row>
    <row r="1365" spans="1:16" x14ac:dyDescent="0.35">
      <c r="A1365" s="17">
        <v>44435</v>
      </c>
      <c r="B1365" s="9">
        <v>102.813720703125</v>
      </c>
      <c r="N1365" s="17">
        <v>43250</v>
      </c>
      <c r="O1365" s="9">
        <v>87.073600769042969</v>
      </c>
      <c r="P1365" s="9">
        <v>242.94639587402344</v>
      </c>
    </row>
    <row r="1366" spans="1:16" x14ac:dyDescent="0.35">
      <c r="A1366" s="17">
        <v>44438</v>
      </c>
      <c r="B1366" s="9">
        <v>102.92884826660156</v>
      </c>
      <c r="N1366" s="17">
        <v>43251</v>
      </c>
      <c r="O1366" s="9">
        <v>87.000068664550781</v>
      </c>
      <c r="P1366" s="9">
        <v>241.45806884765625</v>
      </c>
    </row>
    <row r="1367" spans="1:16" x14ac:dyDescent="0.35">
      <c r="A1367" s="17">
        <v>44439</v>
      </c>
      <c r="B1367" s="9">
        <v>102.77828979492188</v>
      </c>
      <c r="N1367" s="17">
        <v>43252</v>
      </c>
      <c r="O1367" s="9">
        <v>86.89276123046875</v>
      </c>
      <c r="P1367" s="9">
        <v>243.82865905761719</v>
      </c>
    </row>
    <row r="1368" spans="1:16" x14ac:dyDescent="0.35">
      <c r="A1368" s="17">
        <v>44440</v>
      </c>
      <c r="B1368" s="9">
        <v>102.81111907958984</v>
      </c>
      <c r="N1368" s="17">
        <v>43255</v>
      </c>
      <c r="O1368" s="9">
        <v>86.687957763671875</v>
      </c>
      <c r="P1368" s="9">
        <v>244.9871826171875</v>
      </c>
    </row>
    <row r="1369" spans="1:16" x14ac:dyDescent="0.35">
      <c r="A1369" s="17">
        <v>44441</v>
      </c>
      <c r="B1369" s="9">
        <v>102.91753387451172</v>
      </c>
      <c r="N1369" s="17">
        <v>43256</v>
      </c>
      <c r="O1369" s="9">
        <v>86.753486633300781</v>
      </c>
      <c r="P1369" s="9">
        <v>245.16548156738281</v>
      </c>
    </row>
    <row r="1370" spans="1:16" x14ac:dyDescent="0.35">
      <c r="A1370" s="17">
        <v>44442</v>
      </c>
      <c r="B1370" s="9">
        <v>102.74017333984375</v>
      </c>
      <c r="N1370" s="17">
        <v>43257</v>
      </c>
      <c r="O1370" s="9">
        <v>86.556907653808594</v>
      </c>
      <c r="P1370" s="9">
        <v>247.21516418457031</v>
      </c>
    </row>
    <row r="1371" spans="1:16" x14ac:dyDescent="0.35">
      <c r="A1371" s="17">
        <v>44446</v>
      </c>
      <c r="B1371" s="9">
        <v>102.46525573730469</v>
      </c>
      <c r="N1371" s="17">
        <v>43258</v>
      </c>
      <c r="O1371" s="9">
        <v>86.745315551757813</v>
      </c>
      <c r="P1371" s="9">
        <v>247.1883544921875</v>
      </c>
    </row>
    <row r="1372" spans="1:16" x14ac:dyDescent="0.35">
      <c r="A1372" s="17">
        <v>44447</v>
      </c>
      <c r="B1372" s="9">
        <v>102.63374328613281</v>
      </c>
      <c r="N1372" s="17">
        <v>43259</v>
      </c>
      <c r="O1372" s="9">
        <v>86.6224365234375</v>
      </c>
      <c r="P1372" s="9">
        <v>247.91920471191406</v>
      </c>
    </row>
    <row r="1373" spans="1:16" x14ac:dyDescent="0.35">
      <c r="A1373" s="17">
        <v>44448</v>
      </c>
      <c r="B1373" s="9">
        <v>102.96183013916016</v>
      </c>
      <c r="N1373" s="17">
        <v>43262</v>
      </c>
      <c r="O1373" s="9">
        <v>86.532325744628906</v>
      </c>
      <c r="P1373" s="9">
        <v>248.24888610839844</v>
      </c>
    </row>
    <row r="1374" spans="1:16" x14ac:dyDescent="0.35">
      <c r="A1374" s="17">
        <v>44449</v>
      </c>
      <c r="B1374" s="9">
        <v>102.75788879394531</v>
      </c>
      <c r="N1374" s="17">
        <v>43263</v>
      </c>
      <c r="O1374" s="9">
        <v>86.556907653808594</v>
      </c>
      <c r="P1374" s="9">
        <v>248.56974792480469</v>
      </c>
    </row>
    <row r="1375" spans="1:16" x14ac:dyDescent="0.35">
      <c r="A1375" s="17">
        <v>44452</v>
      </c>
      <c r="B1375" s="9">
        <v>102.89091491699219</v>
      </c>
      <c r="N1375" s="17">
        <v>43264</v>
      </c>
      <c r="O1375" s="9">
        <v>86.474983215332031</v>
      </c>
      <c r="P1375" s="9">
        <v>247.77664184570313</v>
      </c>
    </row>
    <row r="1376" spans="1:16" x14ac:dyDescent="0.35">
      <c r="A1376" s="17">
        <v>44453</v>
      </c>
      <c r="B1376" s="9">
        <v>103.12150573730469</v>
      </c>
      <c r="N1376" s="17">
        <v>43265</v>
      </c>
      <c r="O1376" s="9">
        <v>86.696144104003906</v>
      </c>
      <c r="P1376" s="9">
        <v>248.40045166015625</v>
      </c>
    </row>
    <row r="1377" spans="1:16" x14ac:dyDescent="0.35">
      <c r="A1377" s="17">
        <v>44454</v>
      </c>
      <c r="B1377" s="9">
        <v>103.02394104003906</v>
      </c>
      <c r="N1377" s="17">
        <v>43266</v>
      </c>
      <c r="O1377" s="9">
        <v>86.728912353515625</v>
      </c>
      <c r="P1377" s="9">
        <v>248.08352661132813</v>
      </c>
    </row>
    <row r="1378" spans="1:16" x14ac:dyDescent="0.35">
      <c r="A1378" s="17">
        <v>44455</v>
      </c>
      <c r="B1378" s="9">
        <v>102.84657287597656</v>
      </c>
      <c r="N1378" s="17">
        <v>43269</v>
      </c>
      <c r="O1378" s="9">
        <v>86.745315551757813</v>
      </c>
      <c r="P1378" s="9">
        <v>247.57330322265625</v>
      </c>
    </row>
    <row r="1379" spans="1:16" x14ac:dyDescent="0.35">
      <c r="A1379" s="17">
        <v>44456</v>
      </c>
      <c r="B1379" s="9">
        <v>102.75788879394531</v>
      </c>
      <c r="N1379" s="17">
        <v>43270</v>
      </c>
      <c r="O1379" s="9">
        <v>86.835411071777344</v>
      </c>
      <c r="P1379" s="9">
        <v>246.62442016601563</v>
      </c>
    </row>
    <row r="1380" spans="1:16" x14ac:dyDescent="0.35">
      <c r="A1380" s="17">
        <v>44459</v>
      </c>
      <c r="B1380" s="9">
        <v>102.95298004150391</v>
      </c>
      <c r="N1380" s="17">
        <v>43271</v>
      </c>
      <c r="O1380" s="9">
        <v>86.671562194824219</v>
      </c>
      <c r="P1380" s="9">
        <v>247.04513549804688</v>
      </c>
    </row>
    <row r="1381" spans="1:16" x14ac:dyDescent="0.35">
      <c r="A1381" s="17">
        <v>44460</v>
      </c>
      <c r="B1381" s="9">
        <v>102.99734497070313</v>
      </c>
      <c r="N1381" s="17">
        <v>43272</v>
      </c>
      <c r="O1381" s="9">
        <v>86.696144104003906</v>
      </c>
      <c r="P1381" s="9">
        <v>245.49650573730469</v>
      </c>
    </row>
    <row r="1382" spans="1:16" x14ac:dyDescent="0.35">
      <c r="A1382" s="17">
        <v>44461</v>
      </c>
      <c r="B1382" s="9">
        <v>103.03280639648438</v>
      </c>
      <c r="N1382" s="17">
        <v>43273</v>
      </c>
      <c r="O1382" s="9">
        <v>86.778038024902344</v>
      </c>
      <c r="P1382" s="9">
        <v>245.94400024414063</v>
      </c>
    </row>
    <row r="1383" spans="1:16" x14ac:dyDescent="0.35">
      <c r="A1383" s="17">
        <v>44462</v>
      </c>
      <c r="B1383" s="9">
        <v>102.52729797363281</v>
      </c>
      <c r="N1383" s="17">
        <v>43276</v>
      </c>
      <c r="O1383" s="9">
        <v>86.728912353515625</v>
      </c>
      <c r="P1383" s="9">
        <v>242.59605407714844</v>
      </c>
    </row>
    <row r="1384" spans="1:16" x14ac:dyDescent="0.35">
      <c r="A1384" s="17">
        <v>44463</v>
      </c>
      <c r="B1384" s="9">
        <v>102.3499755859375</v>
      </c>
      <c r="N1384" s="17">
        <v>43277</v>
      </c>
      <c r="O1384" s="9">
        <v>86.8681640625</v>
      </c>
      <c r="P1384" s="9">
        <v>243.13314819335938</v>
      </c>
    </row>
    <row r="1385" spans="1:16" x14ac:dyDescent="0.35">
      <c r="A1385" s="17">
        <v>44466</v>
      </c>
      <c r="B1385" s="9">
        <v>102.20806121826172</v>
      </c>
      <c r="N1385" s="17">
        <v>43278</v>
      </c>
      <c r="O1385" s="9">
        <v>87.023788452148438</v>
      </c>
      <c r="P1385" s="9">
        <v>241.11892700195313</v>
      </c>
    </row>
    <row r="1386" spans="1:16" x14ac:dyDescent="0.35">
      <c r="A1386" s="17">
        <v>44467</v>
      </c>
      <c r="B1386" s="9">
        <v>101.78235626220703</v>
      </c>
      <c r="N1386" s="17">
        <v>43279</v>
      </c>
      <c r="O1386" s="9">
        <v>87.015602111816406</v>
      </c>
      <c r="P1386" s="9">
        <v>242.49760437011719</v>
      </c>
    </row>
    <row r="1387" spans="1:16" x14ac:dyDescent="0.35">
      <c r="A1387" s="17">
        <v>44468</v>
      </c>
      <c r="B1387" s="9">
        <v>101.85331726074219</v>
      </c>
      <c r="N1387" s="17">
        <v>43280</v>
      </c>
      <c r="O1387" s="9">
        <v>87.089324951171875</v>
      </c>
      <c r="P1387" s="9">
        <v>242.8466796875</v>
      </c>
    </row>
    <row r="1388" spans="1:16" x14ac:dyDescent="0.35">
      <c r="A1388" s="17">
        <v>44469</v>
      </c>
      <c r="B1388" s="9">
        <v>101.83559417724609</v>
      </c>
      <c r="N1388" s="17">
        <v>43283</v>
      </c>
      <c r="O1388" s="9">
        <v>87.00640869140625</v>
      </c>
      <c r="P1388" s="9">
        <v>243.36587524414063</v>
      </c>
    </row>
    <row r="1389" spans="1:16" x14ac:dyDescent="0.35">
      <c r="A1389" s="17">
        <v>44470</v>
      </c>
      <c r="B1389" s="9">
        <v>102.14645385742188</v>
      </c>
      <c r="N1389" s="17">
        <v>43284</v>
      </c>
      <c r="O1389" s="9">
        <v>87.187004089355469</v>
      </c>
      <c r="P1389" s="9">
        <v>242.50654602050781</v>
      </c>
    </row>
    <row r="1390" spans="1:16" x14ac:dyDescent="0.35">
      <c r="A1390" s="17">
        <v>44473</v>
      </c>
      <c r="B1390" s="9">
        <v>102.07538604736328</v>
      </c>
      <c r="N1390" s="17">
        <v>43286</v>
      </c>
      <c r="O1390" s="9">
        <v>87.269111633300781</v>
      </c>
      <c r="P1390" s="9">
        <v>244.48481750488281</v>
      </c>
    </row>
    <row r="1391" spans="1:16" x14ac:dyDescent="0.35">
      <c r="A1391" s="17">
        <v>44474</v>
      </c>
      <c r="B1391" s="9">
        <v>101.83559417724609</v>
      </c>
      <c r="N1391" s="17">
        <v>43287</v>
      </c>
      <c r="O1391" s="9">
        <v>87.359390258789063</v>
      </c>
      <c r="P1391" s="9">
        <v>246.55282592773438</v>
      </c>
    </row>
    <row r="1392" spans="1:16" x14ac:dyDescent="0.35">
      <c r="A1392" s="17">
        <v>44475</v>
      </c>
      <c r="B1392" s="9">
        <v>101.87997436523438</v>
      </c>
      <c r="N1392" s="17">
        <v>43290</v>
      </c>
      <c r="O1392" s="9">
        <v>87.277313232421875</v>
      </c>
      <c r="P1392" s="9">
        <v>248.77285766601563</v>
      </c>
    </row>
    <row r="1393" spans="1:16" x14ac:dyDescent="0.35">
      <c r="A1393" s="17">
        <v>44476</v>
      </c>
      <c r="B1393" s="9">
        <v>101.59575653076172</v>
      </c>
      <c r="N1393" s="17">
        <v>43291</v>
      </c>
      <c r="O1393" s="9">
        <v>87.211631774902344</v>
      </c>
      <c r="P1393" s="9">
        <v>249.66804504394531</v>
      </c>
    </row>
    <row r="1394" spans="1:16" x14ac:dyDescent="0.35">
      <c r="A1394" s="17">
        <v>44477</v>
      </c>
      <c r="B1394" s="9">
        <v>101.37368011474609</v>
      </c>
      <c r="N1394" s="17">
        <v>43292</v>
      </c>
      <c r="O1394" s="9">
        <v>87.244461059570313</v>
      </c>
      <c r="P1394" s="9">
        <v>247.84185791015625</v>
      </c>
    </row>
    <row r="1395" spans="1:16" x14ac:dyDescent="0.35">
      <c r="A1395" s="17">
        <v>44480</v>
      </c>
      <c r="B1395" s="9">
        <v>101.21380615234375</v>
      </c>
      <c r="N1395" s="17">
        <v>43293</v>
      </c>
      <c r="O1395" s="9">
        <v>87.351188659667969</v>
      </c>
      <c r="P1395" s="9">
        <v>250.08882141113281</v>
      </c>
    </row>
    <row r="1396" spans="1:16" x14ac:dyDescent="0.35">
      <c r="A1396" s="17">
        <v>44481</v>
      </c>
      <c r="B1396" s="9">
        <v>101.58688354492188</v>
      </c>
      <c r="N1396" s="17">
        <v>43294</v>
      </c>
      <c r="O1396" s="9">
        <v>87.433311462402344</v>
      </c>
      <c r="P1396" s="9">
        <v>250.28569030761719</v>
      </c>
    </row>
    <row r="1397" spans="1:16" x14ac:dyDescent="0.35">
      <c r="A1397" s="17">
        <v>44482</v>
      </c>
      <c r="B1397" s="9">
        <v>101.81781005859375</v>
      </c>
      <c r="N1397" s="17">
        <v>43297</v>
      </c>
      <c r="O1397" s="9">
        <v>87.334785461425781</v>
      </c>
      <c r="P1397" s="9">
        <v>250.06190490722656</v>
      </c>
    </row>
    <row r="1398" spans="1:16" x14ac:dyDescent="0.35">
      <c r="A1398" s="17">
        <v>44483</v>
      </c>
      <c r="B1398" s="9">
        <v>102.01323699951172</v>
      </c>
      <c r="N1398" s="17">
        <v>43298</v>
      </c>
      <c r="O1398" s="9">
        <v>87.301948547363281</v>
      </c>
      <c r="P1398" s="9">
        <v>251.07342529296875</v>
      </c>
    </row>
    <row r="1399" spans="1:16" x14ac:dyDescent="0.35">
      <c r="A1399" s="17">
        <v>44484</v>
      </c>
      <c r="B1399" s="9">
        <v>101.7645263671875</v>
      </c>
      <c r="N1399" s="17">
        <v>43299</v>
      </c>
      <c r="O1399" s="9">
        <v>87.277313232421875</v>
      </c>
      <c r="P1399" s="9">
        <v>251.60165405273438</v>
      </c>
    </row>
    <row r="1400" spans="1:16" x14ac:dyDescent="0.35">
      <c r="A1400" s="17">
        <v>44487</v>
      </c>
      <c r="B1400" s="9">
        <v>101.69345092773438</v>
      </c>
      <c r="N1400" s="17">
        <v>43300</v>
      </c>
      <c r="O1400" s="9">
        <v>87.408645629882813</v>
      </c>
      <c r="P1400" s="9">
        <v>250.65272521972656</v>
      </c>
    </row>
    <row r="1401" spans="1:16" x14ac:dyDescent="0.35">
      <c r="A1401" s="17">
        <v>44488</v>
      </c>
      <c r="B1401" s="9">
        <v>101.40035247802734</v>
      </c>
      <c r="N1401" s="17">
        <v>43301</v>
      </c>
      <c r="O1401" s="9">
        <v>87.236282348632813</v>
      </c>
      <c r="P1401" s="9">
        <v>250.3662109375</v>
      </c>
    </row>
    <row r="1402" spans="1:16" x14ac:dyDescent="0.35">
      <c r="A1402" s="17">
        <v>44489</v>
      </c>
      <c r="B1402" s="9">
        <v>101.32927703857422</v>
      </c>
      <c r="N1402" s="17">
        <v>43304</v>
      </c>
      <c r="O1402" s="9">
        <v>86.93255615234375</v>
      </c>
      <c r="P1402" s="9">
        <v>250.83180236816406</v>
      </c>
    </row>
    <row r="1403" spans="1:16" x14ac:dyDescent="0.35">
      <c r="A1403" s="17">
        <v>44490</v>
      </c>
      <c r="B1403" s="9">
        <v>101.11614990234375</v>
      </c>
      <c r="N1403" s="17">
        <v>43305</v>
      </c>
      <c r="O1403" s="9">
        <v>87.055671691894531</v>
      </c>
      <c r="P1403" s="9">
        <v>252.09396362304688</v>
      </c>
    </row>
    <row r="1404" spans="1:16" x14ac:dyDescent="0.35">
      <c r="A1404" s="17">
        <v>44491</v>
      </c>
      <c r="B1404" s="9">
        <v>101.31149291992188</v>
      </c>
      <c r="N1404" s="17">
        <v>43306</v>
      </c>
      <c r="O1404" s="9">
        <v>87.063911437988281</v>
      </c>
      <c r="P1404" s="9">
        <v>254.24241638183594</v>
      </c>
    </row>
    <row r="1405" spans="1:16" x14ac:dyDescent="0.35">
      <c r="A1405" s="17">
        <v>44494</v>
      </c>
      <c r="B1405" s="9">
        <v>101.40924835205078</v>
      </c>
      <c r="N1405" s="17">
        <v>43307</v>
      </c>
      <c r="O1405" s="9">
        <v>87.014617919921875</v>
      </c>
      <c r="P1405" s="9">
        <v>253.64266967773438</v>
      </c>
    </row>
    <row r="1406" spans="1:16" x14ac:dyDescent="0.35">
      <c r="A1406" s="17">
        <v>44495</v>
      </c>
      <c r="B1406" s="9">
        <v>101.59575653076172</v>
      </c>
      <c r="N1406" s="17">
        <v>43308</v>
      </c>
      <c r="O1406" s="9">
        <v>87.080314636230469</v>
      </c>
      <c r="P1406" s="9">
        <v>251.92390441894531</v>
      </c>
    </row>
    <row r="1407" spans="1:16" x14ac:dyDescent="0.35">
      <c r="A1407" s="17">
        <v>44496</v>
      </c>
      <c r="B1407" s="9">
        <v>101.93330383300781</v>
      </c>
      <c r="N1407" s="17">
        <v>43311</v>
      </c>
      <c r="O1407" s="9">
        <v>86.989990234375</v>
      </c>
      <c r="P1407" s="9">
        <v>250.60801696777344</v>
      </c>
    </row>
    <row r="1408" spans="1:16" x14ac:dyDescent="0.35">
      <c r="A1408" s="17">
        <v>44497</v>
      </c>
      <c r="B1408" s="9">
        <v>101.85334014892578</v>
      </c>
      <c r="N1408" s="17">
        <v>43312</v>
      </c>
      <c r="O1408" s="9">
        <v>87.063911437988281</v>
      </c>
      <c r="P1408" s="9">
        <v>251.84333801269531</v>
      </c>
    </row>
    <row r="1409" spans="1:16" x14ac:dyDescent="0.35">
      <c r="A1409" s="17">
        <v>44498</v>
      </c>
      <c r="B1409" s="9">
        <v>101.82670593261719</v>
      </c>
      <c r="N1409" s="17">
        <v>43313</v>
      </c>
      <c r="O1409" s="9">
        <v>86.974205017089844</v>
      </c>
      <c r="P1409" s="9">
        <v>251.42265319824219</v>
      </c>
    </row>
    <row r="1410" spans="1:16" x14ac:dyDescent="0.35">
      <c r="A1410" s="17">
        <v>44501</v>
      </c>
      <c r="B1410" s="9">
        <v>101.76442718505859</v>
      </c>
      <c r="N1410" s="17">
        <v>43314</v>
      </c>
      <c r="O1410" s="9">
        <v>87.007110595703125</v>
      </c>
      <c r="P1410" s="9">
        <v>252.79225158691406</v>
      </c>
    </row>
    <row r="1411" spans="1:16" x14ac:dyDescent="0.35">
      <c r="A1411" s="17">
        <v>44502</v>
      </c>
      <c r="B1411" s="9">
        <v>101.96901702880859</v>
      </c>
      <c r="N1411" s="17">
        <v>43315</v>
      </c>
      <c r="O1411" s="9">
        <v>87.196357727050781</v>
      </c>
      <c r="P1411" s="9">
        <v>253.87538146972656</v>
      </c>
    </row>
    <row r="1412" spans="1:16" x14ac:dyDescent="0.35">
      <c r="A1412" s="17">
        <v>44503</v>
      </c>
      <c r="B1412" s="9">
        <v>101.76442718505859</v>
      </c>
      <c r="N1412" s="17">
        <v>43318</v>
      </c>
      <c r="O1412" s="9">
        <v>87.25396728515625</v>
      </c>
      <c r="P1412" s="9">
        <v>254.80642700195313</v>
      </c>
    </row>
    <row r="1413" spans="1:16" x14ac:dyDescent="0.35">
      <c r="A1413" s="17">
        <v>44504</v>
      </c>
      <c r="B1413" s="9">
        <v>102.10247802734375</v>
      </c>
      <c r="N1413" s="17">
        <v>43319</v>
      </c>
      <c r="O1413" s="9">
        <v>87.097610473632813</v>
      </c>
      <c r="P1413" s="9">
        <v>255.64799499511719</v>
      </c>
    </row>
    <row r="1414" spans="1:16" x14ac:dyDescent="0.35">
      <c r="A1414" s="17">
        <v>44505</v>
      </c>
      <c r="B1414" s="9">
        <v>102.5028076171875</v>
      </c>
      <c r="N1414" s="17">
        <v>43320</v>
      </c>
      <c r="O1414" s="9">
        <v>87.097610473632813</v>
      </c>
      <c r="P1414" s="9">
        <v>255.54042053222656</v>
      </c>
    </row>
    <row r="1415" spans="1:16" x14ac:dyDescent="0.35">
      <c r="A1415" s="17">
        <v>44508</v>
      </c>
      <c r="B1415" s="9">
        <v>102.31598663330078</v>
      </c>
      <c r="N1415" s="17">
        <v>43321</v>
      </c>
      <c r="O1415" s="9">
        <v>87.2210693359375</v>
      </c>
      <c r="P1415" s="9">
        <v>255.19136047363281</v>
      </c>
    </row>
    <row r="1416" spans="1:16" x14ac:dyDescent="0.35">
      <c r="A1416" s="17">
        <v>44509</v>
      </c>
      <c r="B1416" s="9">
        <v>102.60065460205078</v>
      </c>
      <c r="N1416" s="17">
        <v>43322</v>
      </c>
      <c r="O1416" s="9">
        <v>87.410316467285156</v>
      </c>
      <c r="P1416" s="9">
        <v>253.48161315917969</v>
      </c>
    </row>
    <row r="1417" spans="1:16" x14ac:dyDescent="0.35">
      <c r="A1417" s="17">
        <v>44510</v>
      </c>
      <c r="B1417" s="9">
        <v>101.90674591064453</v>
      </c>
      <c r="N1417" s="17">
        <v>43325</v>
      </c>
      <c r="O1417" s="9">
        <v>87.459648132324219</v>
      </c>
      <c r="P1417" s="9">
        <v>252.53262329101563</v>
      </c>
    </row>
    <row r="1418" spans="1:16" x14ac:dyDescent="0.35">
      <c r="A1418" s="17">
        <v>44511</v>
      </c>
      <c r="B1418" s="9">
        <v>101.71991729736328</v>
      </c>
      <c r="N1418" s="17">
        <v>43326</v>
      </c>
      <c r="O1418" s="9">
        <v>87.37738037109375</v>
      </c>
      <c r="P1418" s="9">
        <v>254.14398193359375</v>
      </c>
    </row>
    <row r="1419" spans="1:16" x14ac:dyDescent="0.35">
      <c r="A1419" s="17">
        <v>44512</v>
      </c>
      <c r="B1419" s="9">
        <v>101.70212554931641</v>
      </c>
      <c r="N1419" s="17">
        <v>43327</v>
      </c>
      <c r="O1419" s="9">
        <v>87.500801086425781</v>
      </c>
      <c r="P1419" s="9">
        <v>252.2462158203125</v>
      </c>
    </row>
    <row r="1420" spans="1:16" x14ac:dyDescent="0.35">
      <c r="A1420" s="17">
        <v>44515</v>
      </c>
      <c r="B1420" s="9">
        <v>101.3284912109375</v>
      </c>
      <c r="N1420" s="17">
        <v>43328</v>
      </c>
      <c r="O1420" s="9">
        <v>87.5501708984375</v>
      </c>
      <c r="P1420" s="9">
        <v>254.28724670410156</v>
      </c>
    </row>
    <row r="1421" spans="1:16" x14ac:dyDescent="0.35">
      <c r="A1421" s="17">
        <v>44516</v>
      </c>
      <c r="B1421" s="9">
        <v>101.29293823242188</v>
      </c>
      <c r="N1421" s="17">
        <v>43329</v>
      </c>
      <c r="O1421" s="9">
        <v>87.599555969238281</v>
      </c>
      <c r="P1421" s="9">
        <v>255.18238830566406</v>
      </c>
    </row>
    <row r="1422" spans="1:16" x14ac:dyDescent="0.35">
      <c r="A1422" s="17">
        <v>44517</v>
      </c>
      <c r="B1422" s="9">
        <v>101.5330810546875</v>
      </c>
      <c r="N1422" s="17">
        <v>43332</v>
      </c>
      <c r="O1422" s="9">
        <v>87.772384643554688</v>
      </c>
      <c r="P1422" s="9">
        <v>255.72848510742188</v>
      </c>
    </row>
    <row r="1423" spans="1:16" x14ac:dyDescent="0.35">
      <c r="A1423" s="17">
        <v>44518</v>
      </c>
      <c r="B1423" s="9">
        <v>101.62209320068359</v>
      </c>
      <c r="N1423" s="17">
        <v>43333</v>
      </c>
      <c r="O1423" s="9">
        <v>87.698295593261719</v>
      </c>
      <c r="P1423" s="9">
        <v>256.3282470703125</v>
      </c>
    </row>
    <row r="1424" spans="1:16" x14ac:dyDescent="0.35">
      <c r="A1424" s="17">
        <v>44519</v>
      </c>
      <c r="B1424" s="9">
        <v>101.81779479980469</v>
      </c>
      <c r="N1424" s="17">
        <v>43334</v>
      </c>
      <c r="O1424" s="9">
        <v>87.772384643554688</v>
      </c>
      <c r="P1424" s="9">
        <v>256.17611694335938</v>
      </c>
    </row>
    <row r="1425" spans="1:16" x14ac:dyDescent="0.35">
      <c r="A1425" s="17">
        <v>44522</v>
      </c>
      <c r="B1425" s="9">
        <v>101.3284912109375</v>
      </c>
      <c r="N1425" s="17">
        <v>43335</v>
      </c>
      <c r="O1425" s="9">
        <v>87.72296142578125</v>
      </c>
      <c r="P1425" s="9">
        <v>255.83595275878906</v>
      </c>
    </row>
    <row r="1426" spans="1:16" x14ac:dyDescent="0.35">
      <c r="A1426" s="17">
        <v>44523</v>
      </c>
      <c r="B1426" s="9">
        <v>100.92819213867188</v>
      </c>
      <c r="N1426" s="17">
        <v>43336</v>
      </c>
      <c r="O1426" s="9">
        <v>87.82171630859375</v>
      </c>
      <c r="P1426" s="9">
        <v>257.37570190429688</v>
      </c>
    </row>
    <row r="1427" spans="1:16" x14ac:dyDescent="0.35">
      <c r="A1427" s="17">
        <v>44524</v>
      </c>
      <c r="B1427" s="9">
        <v>101.15946197509766</v>
      </c>
      <c r="N1427" s="17">
        <v>43339</v>
      </c>
      <c r="O1427" s="9">
        <v>87.706504821777344</v>
      </c>
      <c r="P1427" s="9">
        <v>259.40771484375</v>
      </c>
    </row>
    <row r="1428" spans="1:16" x14ac:dyDescent="0.35">
      <c r="A1428" s="17">
        <v>44526</v>
      </c>
      <c r="B1428" s="9">
        <v>101.88005828857422</v>
      </c>
      <c r="N1428" s="17">
        <v>43340</v>
      </c>
      <c r="O1428" s="9">
        <v>87.541938781738281</v>
      </c>
      <c r="P1428" s="9">
        <v>259.53305053710938</v>
      </c>
    </row>
    <row r="1429" spans="1:16" x14ac:dyDescent="0.35">
      <c r="A1429" s="17">
        <v>44529</v>
      </c>
      <c r="B1429" s="9">
        <v>101.93344116210938</v>
      </c>
      <c r="N1429" s="17">
        <v>43341</v>
      </c>
      <c r="O1429" s="9">
        <v>87.525474548339844</v>
      </c>
      <c r="P1429" s="9">
        <v>260.92950439453125</v>
      </c>
    </row>
    <row r="1430" spans="1:16" x14ac:dyDescent="0.35">
      <c r="A1430" s="17">
        <v>44530</v>
      </c>
      <c r="B1430" s="9">
        <v>102.10247802734375</v>
      </c>
      <c r="N1430" s="17">
        <v>43342</v>
      </c>
      <c r="O1430" s="9">
        <v>87.566650390625</v>
      </c>
      <c r="P1430" s="9">
        <v>259.87313842773438</v>
      </c>
    </row>
    <row r="1431" spans="1:16" x14ac:dyDescent="0.35">
      <c r="A1431" s="17">
        <v>44531</v>
      </c>
      <c r="B1431" s="9">
        <v>102.12210083007813</v>
      </c>
      <c r="N1431" s="17">
        <v>43343</v>
      </c>
      <c r="O1431" s="9">
        <v>87.55841064453125</v>
      </c>
      <c r="P1431" s="9">
        <v>259.88211059570313</v>
      </c>
    </row>
    <row r="1432" spans="1:16" x14ac:dyDescent="0.35">
      <c r="A1432" s="17">
        <v>44532</v>
      </c>
      <c r="B1432" s="9">
        <v>102.10425567626953</v>
      </c>
      <c r="N1432" s="17">
        <v>43347</v>
      </c>
      <c r="O1432" s="9">
        <v>87.461097717285156</v>
      </c>
      <c r="P1432" s="9">
        <v>259.4345703125</v>
      </c>
    </row>
    <row r="1433" spans="1:16" x14ac:dyDescent="0.35">
      <c r="A1433" s="17">
        <v>44533</v>
      </c>
      <c r="B1433" s="9">
        <v>102.51407623291016</v>
      </c>
      <c r="N1433" s="17">
        <v>43348</v>
      </c>
      <c r="O1433" s="9">
        <v>87.419891357421875</v>
      </c>
      <c r="P1433" s="9">
        <v>258.73626708984375</v>
      </c>
    </row>
    <row r="1434" spans="1:16" x14ac:dyDescent="0.35">
      <c r="A1434" s="17">
        <v>44536</v>
      </c>
      <c r="B1434" s="9">
        <v>102.15770721435547</v>
      </c>
      <c r="N1434" s="17">
        <v>43349</v>
      </c>
      <c r="O1434" s="9">
        <v>87.568275451660156</v>
      </c>
      <c r="P1434" s="9">
        <v>257.95751953125</v>
      </c>
    </row>
    <row r="1435" spans="1:16" x14ac:dyDescent="0.35">
      <c r="A1435" s="17">
        <v>44537</v>
      </c>
      <c r="B1435" s="9">
        <v>101.99736022949219</v>
      </c>
      <c r="N1435" s="17">
        <v>43350</v>
      </c>
      <c r="O1435" s="9">
        <v>87.25494384765625</v>
      </c>
      <c r="P1435" s="9">
        <v>257.45614624023438</v>
      </c>
    </row>
    <row r="1436" spans="1:16" x14ac:dyDescent="0.35">
      <c r="A1436" s="17">
        <v>44538</v>
      </c>
      <c r="B1436" s="9">
        <v>101.7301025390625</v>
      </c>
      <c r="N1436" s="17">
        <v>43353</v>
      </c>
      <c r="O1436" s="9">
        <v>87.337417602539063</v>
      </c>
      <c r="P1436" s="9">
        <v>257.90374755859375</v>
      </c>
    </row>
    <row r="1437" spans="1:16" x14ac:dyDescent="0.35">
      <c r="A1437" s="17">
        <v>44539</v>
      </c>
      <c r="B1437" s="9">
        <v>101.73900604248047</v>
      </c>
      <c r="N1437" s="17">
        <v>43354</v>
      </c>
      <c r="O1437" s="9">
        <v>87.188926696777344</v>
      </c>
      <c r="P1437" s="9">
        <v>258.75421142578125</v>
      </c>
    </row>
    <row r="1438" spans="1:16" x14ac:dyDescent="0.35">
      <c r="A1438" s="17">
        <v>44540</v>
      </c>
      <c r="B1438" s="9">
        <v>101.76572418212891</v>
      </c>
      <c r="N1438" s="17">
        <v>43355</v>
      </c>
      <c r="O1438" s="9">
        <v>87.2467041015625</v>
      </c>
      <c r="P1438" s="9">
        <v>258.81683349609375</v>
      </c>
    </row>
    <row r="1439" spans="1:16" x14ac:dyDescent="0.35">
      <c r="A1439" s="17">
        <v>44543</v>
      </c>
      <c r="B1439" s="9">
        <v>102.12210083007813</v>
      </c>
      <c r="N1439" s="17">
        <v>43356</v>
      </c>
      <c r="O1439" s="9">
        <v>87.304412841796875</v>
      </c>
      <c r="P1439" s="9">
        <v>260.34762573242188</v>
      </c>
    </row>
    <row r="1440" spans="1:16" x14ac:dyDescent="0.35">
      <c r="A1440" s="17">
        <v>44544</v>
      </c>
      <c r="B1440" s="9">
        <v>101.92609405517578</v>
      </c>
      <c r="N1440" s="17">
        <v>43357</v>
      </c>
      <c r="O1440" s="9">
        <v>87.139511108398438</v>
      </c>
      <c r="P1440" s="9">
        <v>260.39242553710938</v>
      </c>
    </row>
    <row r="1441" spans="1:16" x14ac:dyDescent="0.35">
      <c r="A1441" s="17">
        <v>44545</v>
      </c>
      <c r="B1441" s="9">
        <v>101.84590148925781</v>
      </c>
      <c r="N1441" s="17">
        <v>43360</v>
      </c>
      <c r="O1441" s="9">
        <v>87.139511108398438</v>
      </c>
      <c r="P1441" s="9">
        <v>259.0137939453125</v>
      </c>
    </row>
    <row r="1442" spans="1:16" x14ac:dyDescent="0.35">
      <c r="A1442" s="17">
        <v>44546</v>
      </c>
      <c r="B1442" s="9">
        <v>101.98590087890625</v>
      </c>
      <c r="N1442" s="17">
        <v>43361</v>
      </c>
      <c r="O1442" s="9">
        <v>86.949821472167969</v>
      </c>
      <c r="P1442" s="9">
        <v>260.41925048828125</v>
      </c>
    </row>
    <row r="1443" spans="1:16" x14ac:dyDescent="0.35">
      <c r="A1443" s="17">
        <v>44547</v>
      </c>
      <c r="B1443" s="9">
        <v>102.11077117919922</v>
      </c>
      <c r="N1443" s="17">
        <v>43362</v>
      </c>
      <c r="O1443" s="9">
        <v>86.784889221191406</v>
      </c>
      <c r="P1443" s="9">
        <v>260.69677734375</v>
      </c>
    </row>
    <row r="1444" spans="1:16" x14ac:dyDescent="0.35">
      <c r="A1444" s="17">
        <v>44550</v>
      </c>
      <c r="B1444" s="9">
        <v>101.95915985107422</v>
      </c>
      <c r="N1444" s="17">
        <v>43363</v>
      </c>
      <c r="O1444" s="9">
        <v>86.900344848632813</v>
      </c>
      <c r="P1444" s="9">
        <v>262.80938720703125</v>
      </c>
    </row>
    <row r="1445" spans="1:16" x14ac:dyDescent="0.35">
      <c r="A1445" s="17">
        <v>44551</v>
      </c>
      <c r="B1445" s="9">
        <v>101.87891387939453</v>
      </c>
      <c r="N1445" s="17">
        <v>43364</v>
      </c>
      <c r="O1445" s="9">
        <v>86.966331481933594</v>
      </c>
      <c r="P1445" s="9">
        <v>262.56930541992188</v>
      </c>
    </row>
    <row r="1446" spans="1:16" x14ac:dyDescent="0.35">
      <c r="A1446" s="17">
        <v>44552</v>
      </c>
      <c r="B1446" s="9">
        <v>101.96810150146484</v>
      </c>
      <c r="N1446" s="17">
        <v>43367</v>
      </c>
      <c r="O1446" s="9">
        <v>86.883872985839844</v>
      </c>
      <c r="P1446" s="9">
        <v>261.6968994140625</v>
      </c>
    </row>
    <row r="1447" spans="1:16" x14ac:dyDescent="0.35">
      <c r="A1447" s="17">
        <v>44553</v>
      </c>
      <c r="B1447" s="9">
        <v>101.84323883056641</v>
      </c>
      <c r="N1447" s="17">
        <v>43368</v>
      </c>
      <c r="O1447" s="9">
        <v>86.842620849609375</v>
      </c>
      <c r="P1447" s="9">
        <v>261.45425415039063</v>
      </c>
    </row>
    <row r="1448" spans="1:16" x14ac:dyDescent="0.35">
      <c r="A1448" s="17">
        <v>44557</v>
      </c>
      <c r="B1448" s="9">
        <v>101.89675903320313</v>
      </c>
      <c r="N1448" s="17">
        <v>43369</v>
      </c>
      <c r="O1448" s="9">
        <v>87.048789978027344</v>
      </c>
      <c r="P1448" s="9">
        <v>260.67193603515625</v>
      </c>
    </row>
    <row r="1449" spans="1:16" x14ac:dyDescent="0.35">
      <c r="A1449" s="17">
        <v>44558</v>
      </c>
      <c r="B1449" s="9">
        <v>101.85214233398438</v>
      </c>
      <c r="N1449" s="17">
        <v>43370</v>
      </c>
      <c r="O1449" s="9">
        <v>87.106521606445313</v>
      </c>
      <c r="P1449" s="9">
        <v>261.40020751953125</v>
      </c>
    </row>
    <row r="1450" spans="1:16" x14ac:dyDescent="0.35">
      <c r="A1450" s="17">
        <v>44559</v>
      </c>
      <c r="B1450" s="9">
        <v>101.54892730712891</v>
      </c>
      <c r="N1450" s="17">
        <v>43371</v>
      </c>
      <c r="O1450" s="9">
        <v>87.015792846679688</v>
      </c>
      <c r="P1450" s="9">
        <v>261.42730712890625</v>
      </c>
    </row>
    <row r="1451" spans="1:16" x14ac:dyDescent="0.35">
      <c r="A1451" s="17">
        <v>44560</v>
      </c>
      <c r="B1451" s="9">
        <v>101.77189636230469</v>
      </c>
      <c r="N1451" s="17">
        <v>43374</v>
      </c>
      <c r="O1451" s="9">
        <v>86.992668151855469</v>
      </c>
      <c r="P1451" s="9">
        <v>262.33551025390625</v>
      </c>
    </row>
    <row r="1452" spans="1:16" x14ac:dyDescent="0.35">
      <c r="A1452" s="17">
        <v>44561</v>
      </c>
      <c r="B1452" s="9">
        <v>101.7362060546875</v>
      </c>
      <c r="N1452" s="17">
        <v>43375</v>
      </c>
      <c r="O1452" s="9">
        <v>87.091850280761719</v>
      </c>
      <c r="P1452" s="9">
        <v>262.1826171875</v>
      </c>
    </row>
    <row r="1453" spans="1:16" x14ac:dyDescent="0.35">
      <c r="A1453" s="17">
        <v>44564</v>
      </c>
      <c r="B1453" s="9">
        <v>101.04060363769531</v>
      </c>
      <c r="N1453" s="17">
        <v>43376</v>
      </c>
      <c r="O1453" s="9">
        <v>86.678520202636719</v>
      </c>
      <c r="P1453" s="9">
        <v>262.32650756835938</v>
      </c>
    </row>
    <row r="1454" spans="1:16" x14ac:dyDescent="0.35">
      <c r="A1454" s="17">
        <v>44565</v>
      </c>
      <c r="B1454" s="9">
        <v>101.03172302246094</v>
      </c>
      <c r="N1454" s="17">
        <v>43377</v>
      </c>
      <c r="O1454" s="9">
        <v>86.430557250976563</v>
      </c>
      <c r="P1454" s="9">
        <v>260.27630615234375</v>
      </c>
    </row>
    <row r="1455" spans="1:16" x14ac:dyDescent="0.35">
      <c r="A1455" s="17">
        <v>44566</v>
      </c>
      <c r="B1455" s="9">
        <v>100.71957397460938</v>
      </c>
      <c r="N1455" s="17">
        <v>43378</v>
      </c>
      <c r="O1455" s="9">
        <v>86.240432739257813</v>
      </c>
      <c r="P1455" s="9">
        <v>258.81948852539063</v>
      </c>
    </row>
    <row r="1456" spans="1:16" x14ac:dyDescent="0.35">
      <c r="A1456" s="17">
        <v>44567</v>
      </c>
      <c r="B1456" s="9">
        <v>100.612548828125</v>
      </c>
      <c r="N1456" s="17">
        <v>43381</v>
      </c>
      <c r="O1456" s="9">
        <v>86.2073974609375</v>
      </c>
      <c r="P1456" s="9">
        <v>258.81948852539063</v>
      </c>
    </row>
    <row r="1457" spans="1:16" x14ac:dyDescent="0.35">
      <c r="A1457" s="17">
        <v>44568</v>
      </c>
      <c r="B1457" s="9">
        <v>100.31827545166016</v>
      </c>
      <c r="N1457" s="17">
        <v>43382</v>
      </c>
      <c r="O1457" s="9">
        <v>86.331336975097656</v>
      </c>
      <c r="P1457" s="9">
        <v>258.44174194335938</v>
      </c>
    </row>
    <row r="1458" spans="1:16" x14ac:dyDescent="0.35">
      <c r="A1458" s="17">
        <v>44571</v>
      </c>
      <c r="B1458" s="9">
        <v>100.22908020019531</v>
      </c>
      <c r="N1458" s="17">
        <v>43383</v>
      </c>
      <c r="O1458" s="9">
        <v>86.306549072265625</v>
      </c>
      <c r="P1458" s="9">
        <v>250.25865173339844</v>
      </c>
    </row>
    <row r="1459" spans="1:16" x14ac:dyDescent="0.35">
      <c r="A1459" s="17">
        <v>44572</v>
      </c>
      <c r="B1459" s="9">
        <v>100.41637420654297</v>
      </c>
      <c r="N1459" s="17">
        <v>43384</v>
      </c>
      <c r="O1459" s="9">
        <v>86.562835693359375</v>
      </c>
      <c r="P1459" s="9">
        <v>244.74639892578125</v>
      </c>
    </row>
    <row r="1460" spans="1:16" x14ac:dyDescent="0.35">
      <c r="A1460" s="17">
        <v>44573</v>
      </c>
      <c r="B1460" s="9">
        <v>100.41637420654297</v>
      </c>
      <c r="N1460" s="17">
        <v>43385</v>
      </c>
      <c r="O1460" s="9">
        <v>86.587608337402344</v>
      </c>
      <c r="P1460" s="9">
        <v>248.14549255371094</v>
      </c>
    </row>
    <row r="1461" spans="1:16" x14ac:dyDescent="0.35">
      <c r="A1461" s="17">
        <v>44574</v>
      </c>
      <c r="B1461" s="9">
        <v>100.59471893310547</v>
      </c>
      <c r="N1461" s="17">
        <v>43388</v>
      </c>
      <c r="O1461" s="9">
        <v>86.529731750488281</v>
      </c>
      <c r="P1461" s="9">
        <v>246.75166320800781</v>
      </c>
    </row>
    <row r="1462" spans="1:16" x14ac:dyDescent="0.35">
      <c r="A1462" s="17">
        <v>44575</v>
      </c>
      <c r="B1462" s="9">
        <v>100.03287506103516</v>
      </c>
      <c r="N1462" s="17">
        <v>43389</v>
      </c>
      <c r="O1462" s="9">
        <v>86.579330444335938</v>
      </c>
      <c r="P1462" s="9">
        <v>252.14704895019531</v>
      </c>
    </row>
    <row r="1463" spans="1:16" x14ac:dyDescent="0.35">
      <c r="A1463" s="17">
        <v>44579</v>
      </c>
      <c r="B1463" s="9">
        <v>99.426475524902344</v>
      </c>
      <c r="N1463" s="17">
        <v>43390</v>
      </c>
      <c r="O1463" s="9">
        <v>86.405754089355469</v>
      </c>
      <c r="P1463" s="9">
        <v>252.19209289550781</v>
      </c>
    </row>
    <row r="1464" spans="1:16" x14ac:dyDescent="0.35">
      <c r="A1464" s="17">
        <v>44580</v>
      </c>
      <c r="B1464" s="9">
        <v>99.640510559082031</v>
      </c>
      <c r="N1464" s="17">
        <v>43391</v>
      </c>
      <c r="O1464" s="9">
        <v>86.347915649414063</v>
      </c>
      <c r="P1464" s="9">
        <v>248.55012512207031</v>
      </c>
    </row>
    <row r="1465" spans="1:16" x14ac:dyDescent="0.35">
      <c r="A1465" s="17">
        <v>44581</v>
      </c>
      <c r="B1465" s="9">
        <v>99.694000244140625</v>
      </c>
      <c r="N1465" s="17">
        <v>43392</v>
      </c>
      <c r="O1465" s="9">
        <v>86.27349853515625</v>
      </c>
      <c r="P1465" s="9">
        <v>248.41526794433594</v>
      </c>
    </row>
    <row r="1466" spans="1:16" x14ac:dyDescent="0.35">
      <c r="A1466" s="17">
        <v>44582</v>
      </c>
      <c r="B1466" s="9">
        <v>100.08639526367188</v>
      </c>
      <c r="N1466" s="17">
        <v>43395</v>
      </c>
      <c r="O1466" s="9">
        <v>86.25701904296875</v>
      </c>
      <c r="P1466" s="9">
        <v>247.30018615722656</v>
      </c>
    </row>
    <row r="1467" spans="1:16" x14ac:dyDescent="0.35">
      <c r="A1467" s="17">
        <v>44585</v>
      </c>
      <c r="B1467" s="9">
        <v>99.970436096191406</v>
      </c>
      <c r="N1467" s="17">
        <v>43396</v>
      </c>
      <c r="O1467" s="9">
        <v>86.364425659179688</v>
      </c>
      <c r="P1467" s="9">
        <v>246.04124450683594</v>
      </c>
    </row>
    <row r="1468" spans="1:16" x14ac:dyDescent="0.35">
      <c r="A1468" s="17">
        <v>44586</v>
      </c>
      <c r="B1468" s="9">
        <v>99.872367858886719</v>
      </c>
      <c r="N1468" s="17">
        <v>43397</v>
      </c>
      <c r="O1468" s="9">
        <v>86.587608337402344</v>
      </c>
      <c r="P1468" s="9">
        <v>238.58651733398438</v>
      </c>
    </row>
    <row r="1469" spans="1:16" x14ac:dyDescent="0.35">
      <c r="A1469" s="17">
        <v>44587</v>
      </c>
      <c r="B1469" s="9">
        <v>99.310531616210938</v>
      </c>
      <c r="N1469" s="17">
        <v>43398</v>
      </c>
      <c r="O1469" s="9">
        <v>86.513214111328125</v>
      </c>
      <c r="P1469" s="9">
        <v>242.86692810058594</v>
      </c>
    </row>
    <row r="1470" spans="1:16" x14ac:dyDescent="0.35">
      <c r="A1470" s="17">
        <v>44588</v>
      </c>
      <c r="B1470" s="9">
        <v>99.640510559082031</v>
      </c>
      <c r="N1470" s="17">
        <v>43399</v>
      </c>
      <c r="O1470" s="9">
        <v>86.711616516113281</v>
      </c>
      <c r="P1470" s="9">
        <v>238.59547424316406</v>
      </c>
    </row>
    <row r="1471" spans="1:16" x14ac:dyDescent="0.35">
      <c r="A1471" s="17">
        <v>44589</v>
      </c>
      <c r="B1471" s="9">
        <v>99.711860656738281</v>
      </c>
      <c r="N1471" s="17">
        <v>43402</v>
      </c>
      <c r="O1471" s="9">
        <v>86.620658874511719</v>
      </c>
      <c r="P1471" s="9">
        <v>237.27363586425781</v>
      </c>
    </row>
    <row r="1472" spans="1:16" x14ac:dyDescent="0.35">
      <c r="A1472" s="17">
        <v>44592</v>
      </c>
      <c r="B1472" s="9">
        <v>99.702934265136719</v>
      </c>
      <c r="N1472" s="17">
        <v>43403</v>
      </c>
      <c r="O1472" s="9">
        <v>86.496688842773438</v>
      </c>
      <c r="P1472" s="9">
        <v>240.78961181640625</v>
      </c>
    </row>
    <row r="1473" spans="1:16" x14ac:dyDescent="0.35">
      <c r="A1473" s="17">
        <v>44593</v>
      </c>
      <c r="B1473" s="9">
        <v>99.668083190917969</v>
      </c>
      <c r="N1473" s="17">
        <v>43404</v>
      </c>
      <c r="O1473" s="9">
        <v>86.455345153808594</v>
      </c>
      <c r="P1473" s="9">
        <v>243.36151123046875</v>
      </c>
    </row>
    <row r="1474" spans="1:16" x14ac:dyDescent="0.35">
      <c r="A1474" s="17">
        <v>44594</v>
      </c>
      <c r="B1474" s="9">
        <v>99.775276184082031</v>
      </c>
      <c r="N1474" s="17">
        <v>43405</v>
      </c>
      <c r="O1474" s="9">
        <v>86.673789978027344</v>
      </c>
      <c r="P1474" s="9">
        <v>245.95135498046875</v>
      </c>
    </row>
    <row r="1475" spans="1:16" x14ac:dyDescent="0.35">
      <c r="A1475" s="17">
        <v>44595</v>
      </c>
      <c r="B1475" s="9">
        <v>99.37335205078125</v>
      </c>
      <c r="N1475" s="17">
        <v>43406</v>
      </c>
      <c r="O1475" s="9">
        <v>86.41632080078125</v>
      </c>
      <c r="P1475" s="9">
        <v>244.49458312988281</v>
      </c>
    </row>
    <row r="1476" spans="1:16" x14ac:dyDescent="0.35">
      <c r="A1476" s="17">
        <v>44596</v>
      </c>
      <c r="B1476" s="9">
        <v>98.748214721679688</v>
      </c>
      <c r="N1476" s="17">
        <v>43409</v>
      </c>
      <c r="O1476" s="9">
        <v>86.474472045898438</v>
      </c>
      <c r="P1476" s="9">
        <v>245.84344482421875</v>
      </c>
    </row>
    <row r="1477" spans="1:16" x14ac:dyDescent="0.35">
      <c r="A1477" s="17">
        <v>44599</v>
      </c>
      <c r="B1477" s="9">
        <v>98.837516784667969</v>
      </c>
      <c r="N1477" s="17">
        <v>43410</v>
      </c>
      <c r="O1477" s="9">
        <v>86.482780456542969</v>
      </c>
      <c r="P1477" s="9">
        <v>247.39910888671875</v>
      </c>
    </row>
    <row r="1478" spans="1:16" x14ac:dyDescent="0.35">
      <c r="A1478" s="17">
        <v>44600</v>
      </c>
      <c r="B1478" s="9">
        <v>98.533889770507813</v>
      </c>
      <c r="N1478" s="17">
        <v>43411</v>
      </c>
      <c r="O1478" s="9">
        <v>86.557525634765625</v>
      </c>
      <c r="P1478" s="9">
        <v>252.69560241699219</v>
      </c>
    </row>
    <row r="1479" spans="1:16" x14ac:dyDescent="0.35">
      <c r="A1479" s="17">
        <v>44601</v>
      </c>
      <c r="B1479" s="9">
        <v>98.596389770507813</v>
      </c>
      <c r="N1479" s="17">
        <v>43412</v>
      </c>
      <c r="O1479" s="9">
        <v>86.399711608886719</v>
      </c>
      <c r="P1479" s="9">
        <v>252.23698425292969</v>
      </c>
    </row>
    <row r="1480" spans="1:16" x14ac:dyDescent="0.35">
      <c r="A1480" s="17">
        <v>44602</v>
      </c>
      <c r="B1480" s="9">
        <v>97.685440063476563</v>
      </c>
      <c r="N1480" s="17">
        <v>43413</v>
      </c>
      <c r="O1480" s="9">
        <v>86.507652282714844</v>
      </c>
      <c r="P1480" s="9">
        <v>249.77314758300781</v>
      </c>
    </row>
    <row r="1481" spans="1:16" x14ac:dyDescent="0.35">
      <c r="A1481" s="17">
        <v>44603</v>
      </c>
      <c r="B1481" s="9">
        <v>98.328460693359375</v>
      </c>
      <c r="N1481" s="17">
        <v>43416</v>
      </c>
      <c r="O1481" s="9">
        <v>86.648895263671875</v>
      </c>
      <c r="P1481" s="9">
        <v>245.10609436035156</v>
      </c>
    </row>
    <row r="1482" spans="1:16" x14ac:dyDescent="0.35">
      <c r="A1482" s="17">
        <v>44606</v>
      </c>
      <c r="B1482" s="9">
        <v>97.756874084472656</v>
      </c>
      <c r="N1482" s="17">
        <v>43417</v>
      </c>
      <c r="O1482" s="9">
        <v>86.682167053222656</v>
      </c>
      <c r="P1482" s="9">
        <v>244.64744567871094</v>
      </c>
    </row>
    <row r="1483" spans="1:16" x14ac:dyDescent="0.35">
      <c r="A1483" s="17">
        <v>44607</v>
      </c>
      <c r="B1483" s="9">
        <v>97.59613037109375</v>
      </c>
      <c r="N1483" s="17">
        <v>43418</v>
      </c>
      <c r="O1483" s="9">
        <v>86.690452575683594</v>
      </c>
      <c r="P1483" s="9">
        <v>242.97479248046875</v>
      </c>
    </row>
    <row r="1484" spans="1:16" x14ac:dyDescent="0.35">
      <c r="A1484" s="17">
        <v>44608</v>
      </c>
      <c r="B1484" s="9">
        <v>97.712226867675781</v>
      </c>
      <c r="N1484" s="17">
        <v>43419</v>
      </c>
      <c r="O1484" s="9">
        <v>86.798423767089844</v>
      </c>
      <c r="P1484" s="9">
        <v>245.51069641113281</v>
      </c>
    </row>
    <row r="1485" spans="1:16" x14ac:dyDescent="0.35">
      <c r="A1485" s="17">
        <v>44609</v>
      </c>
      <c r="B1485" s="9">
        <v>97.917625427246094</v>
      </c>
      <c r="N1485" s="17">
        <v>43420</v>
      </c>
      <c r="O1485" s="9">
        <v>86.939643859863281</v>
      </c>
      <c r="P1485" s="9">
        <v>246.14912414550781</v>
      </c>
    </row>
    <row r="1486" spans="1:16" x14ac:dyDescent="0.35">
      <c r="A1486" s="17">
        <v>44610</v>
      </c>
      <c r="B1486" s="9">
        <v>98.123046875</v>
      </c>
      <c r="N1486" s="17">
        <v>43423</v>
      </c>
      <c r="O1486" s="9">
        <v>86.93133544921875</v>
      </c>
      <c r="P1486" s="9">
        <v>241.98570251464844</v>
      </c>
    </row>
    <row r="1487" spans="1:16" x14ac:dyDescent="0.35">
      <c r="A1487" s="17">
        <v>44614</v>
      </c>
      <c r="B1487" s="9">
        <v>98.015876770019531</v>
      </c>
      <c r="N1487" s="17">
        <v>43424</v>
      </c>
      <c r="O1487" s="9">
        <v>86.898109436035156</v>
      </c>
      <c r="P1487" s="9">
        <v>237.50747680664063</v>
      </c>
    </row>
    <row r="1488" spans="1:16" x14ac:dyDescent="0.35">
      <c r="A1488" s="17">
        <v>44615</v>
      </c>
      <c r="B1488" s="9">
        <v>97.578254699707031</v>
      </c>
      <c r="N1488" s="17">
        <v>43425</v>
      </c>
      <c r="O1488" s="9">
        <v>86.956253051757813</v>
      </c>
      <c r="P1488" s="9">
        <v>238.31672668457031</v>
      </c>
    </row>
    <row r="1489" spans="1:16" x14ac:dyDescent="0.35">
      <c r="A1489" s="17">
        <v>44616</v>
      </c>
      <c r="B1489" s="9">
        <v>97.756874084472656</v>
      </c>
      <c r="N1489" s="17">
        <v>43427</v>
      </c>
      <c r="O1489" s="9">
        <v>86.93133544921875</v>
      </c>
      <c r="P1489" s="9">
        <v>236.72515869140625</v>
      </c>
    </row>
    <row r="1490" spans="1:16" x14ac:dyDescent="0.35">
      <c r="A1490" s="17">
        <v>44617</v>
      </c>
      <c r="B1490" s="9">
        <v>97.855140686035156</v>
      </c>
      <c r="N1490" s="17">
        <v>43430</v>
      </c>
      <c r="O1490" s="9">
        <v>86.914688110351563</v>
      </c>
      <c r="P1490" s="9">
        <v>240.546875</v>
      </c>
    </row>
    <row r="1491" spans="1:16" x14ac:dyDescent="0.35">
      <c r="A1491" s="17">
        <v>44620</v>
      </c>
      <c r="B1491" s="9">
        <v>98.560684204101563</v>
      </c>
      <c r="N1491" s="17">
        <v>43431</v>
      </c>
      <c r="O1491" s="9">
        <v>86.939643859863281</v>
      </c>
      <c r="P1491" s="9">
        <v>241.35618591308594</v>
      </c>
    </row>
    <row r="1492" spans="1:16" x14ac:dyDescent="0.35">
      <c r="A1492" s="17">
        <v>44621</v>
      </c>
      <c r="B1492" s="9">
        <v>99.116096496582031</v>
      </c>
      <c r="N1492" s="17">
        <v>43432</v>
      </c>
      <c r="O1492" s="9">
        <v>87.105766296386719</v>
      </c>
      <c r="P1492" s="9">
        <v>246.91354370117188</v>
      </c>
    </row>
    <row r="1493" spans="1:16" x14ac:dyDescent="0.35">
      <c r="A1493" s="17">
        <v>44622</v>
      </c>
      <c r="B1493" s="9">
        <v>97.926521301269531</v>
      </c>
      <c r="N1493" s="17">
        <v>43433</v>
      </c>
      <c r="O1493" s="9">
        <v>87.1473388671875</v>
      </c>
      <c r="P1493" s="9">
        <v>246.37399291992188</v>
      </c>
    </row>
    <row r="1494" spans="1:16" x14ac:dyDescent="0.35">
      <c r="A1494" s="17">
        <v>44623</v>
      </c>
      <c r="B1494" s="9">
        <v>98.257453918457031</v>
      </c>
      <c r="N1494" s="17">
        <v>43434</v>
      </c>
      <c r="O1494" s="9">
        <v>87.12237548828125</v>
      </c>
      <c r="P1494" s="9">
        <v>247.87570190429688</v>
      </c>
    </row>
    <row r="1495" spans="1:16" x14ac:dyDescent="0.35">
      <c r="A1495" s="17">
        <v>44624</v>
      </c>
      <c r="B1495" s="9">
        <v>98.650993347167969</v>
      </c>
      <c r="N1495" s="17">
        <v>43437</v>
      </c>
      <c r="O1495" s="9">
        <v>87.2647705078125</v>
      </c>
      <c r="P1495" s="9">
        <v>251.15792846679688</v>
      </c>
    </row>
    <row r="1496" spans="1:16" x14ac:dyDescent="0.35">
      <c r="A1496" s="17">
        <v>44627</v>
      </c>
      <c r="B1496" s="9">
        <v>98.078590393066406</v>
      </c>
      <c r="N1496" s="17">
        <v>43438</v>
      </c>
      <c r="O1496" s="9">
        <v>87.497955322265625</v>
      </c>
      <c r="P1496" s="9">
        <v>243.01982116699219</v>
      </c>
    </row>
    <row r="1497" spans="1:16" x14ac:dyDescent="0.35">
      <c r="A1497" s="17">
        <v>44628</v>
      </c>
      <c r="B1497" s="9">
        <v>97.729774475097656</v>
      </c>
      <c r="N1497" s="17">
        <v>43440</v>
      </c>
      <c r="O1497" s="9">
        <v>87.714401245117188</v>
      </c>
      <c r="P1497" s="9">
        <v>242.65109252929688</v>
      </c>
    </row>
    <row r="1498" spans="1:16" x14ac:dyDescent="0.35">
      <c r="A1498" s="17">
        <v>44629</v>
      </c>
      <c r="B1498" s="9">
        <v>97.524063110351563</v>
      </c>
      <c r="N1498" s="17">
        <v>43441</v>
      </c>
      <c r="O1498" s="9">
        <v>87.831001281738281</v>
      </c>
      <c r="P1498" s="9">
        <v>237.01290893554688</v>
      </c>
    </row>
    <row r="1499" spans="1:16" x14ac:dyDescent="0.35">
      <c r="A1499" s="17">
        <v>44630</v>
      </c>
      <c r="B1499" s="9">
        <v>96.978492736816406</v>
      </c>
      <c r="N1499" s="17">
        <v>43444</v>
      </c>
      <c r="O1499" s="9">
        <v>87.889289855957031</v>
      </c>
      <c r="P1499" s="9">
        <v>237.46255493164063</v>
      </c>
    </row>
    <row r="1500" spans="1:16" x14ac:dyDescent="0.35">
      <c r="A1500" s="17">
        <v>44631</v>
      </c>
      <c r="B1500" s="9">
        <v>96.960601806640625</v>
      </c>
      <c r="N1500" s="17">
        <v>43445</v>
      </c>
      <c r="O1500" s="9">
        <v>87.914268493652344</v>
      </c>
      <c r="P1500" s="9">
        <v>237.51644897460938</v>
      </c>
    </row>
    <row r="1501" spans="1:16" x14ac:dyDescent="0.35">
      <c r="A1501" s="17">
        <v>44634</v>
      </c>
      <c r="B1501" s="9">
        <v>96.021484375</v>
      </c>
      <c r="N1501" s="17">
        <v>43446</v>
      </c>
      <c r="O1501" s="9">
        <v>87.847633361816406</v>
      </c>
      <c r="P1501" s="9">
        <v>238.71243286132813</v>
      </c>
    </row>
    <row r="1502" spans="1:16" x14ac:dyDescent="0.35">
      <c r="A1502" s="17">
        <v>44635</v>
      </c>
      <c r="B1502" s="9">
        <v>96.23614501953125</v>
      </c>
      <c r="N1502" s="17">
        <v>43447</v>
      </c>
      <c r="O1502" s="9">
        <v>87.872611999511719</v>
      </c>
      <c r="P1502" s="9">
        <v>238.63148498535156</v>
      </c>
    </row>
    <row r="1503" spans="1:16" x14ac:dyDescent="0.35">
      <c r="A1503" s="17">
        <v>44636</v>
      </c>
      <c r="B1503" s="9">
        <v>96.307708740234375</v>
      </c>
      <c r="N1503" s="17">
        <v>43448</v>
      </c>
      <c r="O1503" s="9">
        <v>87.89764404296875</v>
      </c>
      <c r="P1503" s="9">
        <v>234.22518920898438</v>
      </c>
    </row>
    <row r="1504" spans="1:16" x14ac:dyDescent="0.35">
      <c r="A1504" s="17">
        <v>44637</v>
      </c>
      <c r="B1504" s="9">
        <v>96.468696594238281</v>
      </c>
      <c r="N1504" s="17">
        <v>43451</v>
      </c>
      <c r="O1504" s="9">
        <v>88.047477722167969</v>
      </c>
      <c r="P1504" s="9">
        <v>229.63006591796875</v>
      </c>
    </row>
    <row r="1505" spans="1:16" x14ac:dyDescent="0.35">
      <c r="A1505" s="17">
        <v>44638</v>
      </c>
      <c r="B1505" s="9">
        <v>96.683372497558594</v>
      </c>
      <c r="N1505" s="17">
        <v>43452</v>
      </c>
      <c r="O1505" s="9">
        <v>88.306137084960938</v>
      </c>
      <c r="P1505" s="9">
        <v>229.37828063964844</v>
      </c>
    </row>
    <row r="1506" spans="1:16" x14ac:dyDescent="0.35">
      <c r="A1506" s="17">
        <v>44641</v>
      </c>
      <c r="B1506" s="9">
        <v>95.735313415527344</v>
      </c>
      <c r="N1506" s="17">
        <v>43453</v>
      </c>
      <c r="O1506" s="9">
        <v>88.389579772949219</v>
      </c>
      <c r="P1506" s="9">
        <v>225.94319152832031</v>
      </c>
    </row>
    <row r="1507" spans="1:16" x14ac:dyDescent="0.35">
      <c r="A1507" s="17">
        <v>44642</v>
      </c>
      <c r="B1507" s="9">
        <v>95.475929260253906</v>
      </c>
      <c r="N1507" s="17">
        <v>43454</v>
      </c>
      <c r="O1507" s="9">
        <v>88.306137084960938</v>
      </c>
      <c r="P1507" s="9">
        <v>222.26535034179688</v>
      </c>
    </row>
    <row r="1508" spans="1:16" x14ac:dyDescent="0.35">
      <c r="A1508" s="17">
        <v>44643</v>
      </c>
      <c r="B1508" s="9">
        <v>95.869476318359375</v>
      </c>
      <c r="N1508" s="17">
        <v>43455</v>
      </c>
      <c r="O1508" s="9">
        <v>88.264419555664063</v>
      </c>
      <c r="P1508" s="9">
        <v>217.71116638183594</v>
      </c>
    </row>
    <row r="1509" spans="1:16" x14ac:dyDescent="0.35">
      <c r="A1509" s="17">
        <v>44644</v>
      </c>
      <c r="B1509" s="9">
        <v>95.654823303222656</v>
      </c>
      <c r="N1509" s="17">
        <v>43458</v>
      </c>
      <c r="O1509" s="9">
        <v>88.322837829589844</v>
      </c>
      <c r="P1509" s="9">
        <v>211.9586181640625</v>
      </c>
    </row>
    <row r="1510" spans="1:16" x14ac:dyDescent="0.35">
      <c r="A1510" s="17">
        <v>44645</v>
      </c>
      <c r="B1510" s="9">
        <v>94.894577026367188</v>
      </c>
      <c r="N1510" s="17">
        <v>43460</v>
      </c>
      <c r="O1510" s="9">
        <v>88.155952453613281</v>
      </c>
      <c r="P1510" s="9">
        <v>222.66781616210938</v>
      </c>
    </row>
    <row r="1511" spans="1:16" x14ac:dyDescent="0.35">
      <c r="A1511" s="17">
        <v>44648</v>
      </c>
      <c r="B1511" s="9">
        <v>95.127090454101563</v>
      </c>
      <c r="N1511" s="17">
        <v>43461</v>
      </c>
      <c r="O1511" s="9">
        <v>88.297813415527344</v>
      </c>
      <c r="P1511" s="9">
        <v>224.3773193359375</v>
      </c>
    </row>
    <row r="1512" spans="1:16" x14ac:dyDescent="0.35">
      <c r="A1512" s="17">
        <v>44649</v>
      </c>
      <c r="B1512" s="9">
        <v>95.574317932128906</v>
      </c>
      <c r="N1512" s="17">
        <v>43462</v>
      </c>
      <c r="O1512" s="9">
        <v>88.623191833496094</v>
      </c>
      <c r="P1512" s="9">
        <v>224.087890625</v>
      </c>
    </row>
    <row r="1513" spans="1:16" x14ac:dyDescent="0.35">
      <c r="A1513" s="17">
        <v>44650</v>
      </c>
      <c r="B1513" s="9">
        <v>95.833686828613281</v>
      </c>
      <c r="N1513" s="17">
        <v>43465</v>
      </c>
      <c r="O1513" s="9">
        <v>88.848464965820313</v>
      </c>
      <c r="P1513" s="9">
        <v>226.05059814453125</v>
      </c>
    </row>
    <row r="1514" spans="1:16" x14ac:dyDescent="0.35">
      <c r="A1514" s="17">
        <v>44651</v>
      </c>
      <c r="B1514" s="9">
        <v>95.7889404296875</v>
      </c>
      <c r="N1514" s="17">
        <v>43467</v>
      </c>
      <c r="O1514" s="9">
        <v>88.915214538574219</v>
      </c>
      <c r="P1514" s="9">
        <v>226.28582763671875</v>
      </c>
    </row>
    <row r="1515" spans="1:16" x14ac:dyDescent="0.35">
      <c r="A1515" s="17">
        <v>44652</v>
      </c>
      <c r="B1515" s="9">
        <v>95.618766784667969</v>
      </c>
      <c r="N1515" s="17">
        <v>43468</v>
      </c>
      <c r="O1515" s="9">
        <v>89.282318115234375</v>
      </c>
      <c r="P1515" s="9">
        <v>220.88597106933594</v>
      </c>
    </row>
    <row r="1516" spans="1:16" x14ac:dyDescent="0.35">
      <c r="A1516" s="17">
        <v>44655</v>
      </c>
      <c r="B1516" s="9">
        <v>95.699394226074219</v>
      </c>
      <c r="N1516" s="17">
        <v>43469</v>
      </c>
      <c r="O1516" s="9">
        <v>89.015312194824219</v>
      </c>
      <c r="P1516" s="9">
        <v>228.28469848632813</v>
      </c>
    </row>
    <row r="1517" spans="1:16" x14ac:dyDescent="0.35">
      <c r="A1517" s="17">
        <v>44656</v>
      </c>
      <c r="B1517" s="9">
        <v>94.731979370117188</v>
      </c>
      <c r="N1517" s="17">
        <v>43472</v>
      </c>
      <c r="O1517" s="9">
        <v>88.865127563476563</v>
      </c>
      <c r="P1517" s="9">
        <v>230.08462524414063</v>
      </c>
    </row>
    <row r="1518" spans="1:16" x14ac:dyDescent="0.35">
      <c r="A1518" s="17">
        <v>44657</v>
      </c>
      <c r="B1518" s="9">
        <v>94.490158081054688</v>
      </c>
      <c r="N1518" s="17">
        <v>43473</v>
      </c>
      <c r="O1518" s="9">
        <v>88.79840087890625</v>
      </c>
      <c r="P1518" s="9">
        <v>232.24638366699219</v>
      </c>
    </row>
    <row r="1519" spans="1:16" x14ac:dyDescent="0.35">
      <c r="A1519" s="17">
        <v>44658</v>
      </c>
      <c r="B1519" s="9">
        <v>94.284133911132813</v>
      </c>
      <c r="N1519" s="17">
        <v>43474</v>
      </c>
      <c r="O1519" s="9">
        <v>88.873504638671875</v>
      </c>
      <c r="P1519" s="9">
        <v>233.331787109375</v>
      </c>
    </row>
    <row r="1520" spans="1:16" x14ac:dyDescent="0.35">
      <c r="A1520" s="17">
        <v>44659</v>
      </c>
      <c r="B1520" s="9">
        <v>93.809402465820313</v>
      </c>
      <c r="N1520" s="17">
        <v>43475</v>
      </c>
      <c r="O1520" s="9">
        <v>88.773353576660156</v>
      </c>
      <c r="P1520" s="9">
        <v>234.15489196777344</v>
      </c>
    </row>
    <row r="1521" spans="1:16" x14ac:dyDescent="0.35">
      <c r="A1521" s="17">
        <v>44662</v>
      </c>
      <c r="B1521" s="9">
        <v>93.40631103515625</v>
      </c>
      <c r="N1521" s="17">
        <v>43476</v>
      </c>
      <c r="O1521" s="9">
        <v>88.898567199707031</v>
      </c>
      <c r="P1521" s="9">
        <v>234.24533081054688</v>
      </c>
    </row>
    <row r="1522" spans="1:16" x14ac:dyDescent="0.35">
      <c r="A1522" s="17">
        <v>44663</v>
      </c>
      <c r="B1522" s="9">
        <v>93.701919555664063</v>
      </c>
      <c r="N1522" s="17">
        <v>43479</v>
      </c>
      <c r="O1522" s="9">
        <v>88.773353576660156</v>
      </c>
      <c r="P1522" s="9">
        <v>232.81625366210938</v>
      </c>
    </row>
    <row r="1523" spans="1:16" x14ac:dyDescent="0.35">
      <c r="A1523" s="17">
        <v>44664</v>
      </c>
      <c r="B1523" s="9">
        <v>93.890022277832031</v>
      </c>
      <c r="N1523" s="17">
        <v>43480</v>
      </c>
      <c r="O1523" s="9">
        <v>88.790069580078125</v>
      </c>
      <c r="P1523" s="9">
        <v>235.48448181152344</v>
      </c>
    </row>
    <row r="1524" spans="1:16" x14ac:dyDescent="0.35">
      <c r="A1524" s="17">
        <v>44665</v>
      </c>
      <c r="B1524" s="9">
        <v>93.128623962402344</v>
      </c>
      <c r="N1524" s="17">
        <v>43481</v>
      </c>
      <c r="O1524" s="9">
        <v>88.865127563476563</v>
      </c>
      <c r="P1524" s="9">
        <v>236.05433654785156</v>
      </c>
    </row>
    <row r="1525" spans="1:16" x14ac:dyDescent="0.35">
      <c r="A1525" s="17">
        <v>44669</v>
      </c>
      <c r="B1525" s="9">
        <v>92.842018127441406</v>
      </c>
      <c r="N1525" s="17">
        <v>43482</v>
      </c>
      <c r="O1525" s="9">
        <v>88.79840087890625</v>
      </c>
      <c r="P1525" s="9">
        <v>237.84515380859375</v>
      </c>
    </row>
    <row r="1526" spans="1:16" x14ac:dyDescent="0.35">
      <c r="A1526" s="17">
        <v>44670</v>
      </c>
      <c r="B1526" s="9">
        <v>92.277702331542969</v>
      </c>
      <c r="N1526" s="17">
        <v>43483</v>
      </c>
      <c r="O1526" s="9">
        <v>88.731636047363281</v>
      </c>
      <c r="P1526" s="9">
        <v>241.01089477539063</v>
      </c>
    </row>
    <row r="1527" spans="1:16" x14ac:dyDescent="0.35">
      <c r="A1527" s="17">
        <v>44671</v>
      </c>
      <c r="B1527" s="9">
        <v>92.806182861328125</v>
      </c>
      <c r="N1527" s="17">
        <v>43487</v>
      </c>
      <c r="O1527" s="9">
        <v>88.806777954101563</v>
      </c>
      <c r="P1527" s="9">
        <v>237.75477600097656</v>
      </c>
    </row>
    <row r="1528" spans="1:16" x14ac:dyDescent="0.35">
      <c r="A1528" s="17">
        <v>44672</v>
      </c>
      <c r="B1528" s="9">
        <v>92.295623779296875</v>
      </c>
      <c r="N1528" s="17">
        <v>43488</v>
      </c>
      <c r="O1528" s="9">
        <v>88.898567199707031</v>
      </c>
      <c r="P1528" s="9">
        <v>238.25228881835938</v>
      </c>
    </row>
    <row r="1529" spans="1:16" x14ac:dyDescent="0.35">
      <c r="A1529" s="17">
        <v>44673</v>
      </c>
      <c r="B1529" s="9">
        <v>92.206069946289063</v>
      </c>
      <c r="N1529" s="17">
        <v>43489</v>
      </c>
      <c r="O1529" s="9">
        <v>89.0487060546875</v>
      </c>
      <c r="P1529" s="9">
        <v>238.37879943847656</v>
      </c>
    </row>
    <row r="1530" spans="1:16" x14ac:dyDescent="0.35">
      <c r="A1530" s="17">
        <v>44676</v>
      </c>
      <c r="B1530" s="9">
        <v>92.824073791503906</v>
      </c>
      <c r="N1530" s="17">
        <v>43490</v>
      </c>
      <c r="O1530" s="9">
        <v>89.006996154785156</v>
      </c>
      <c r="P1530" s="9">
        <v>240.39590454101563</v>
      </c>
    </row>
    <row r="1531" spans="1:16" x14ac:dyDescent="0.35">
      <c r="A1531" s="17">
        <v>44677</v>
      </c>
      <c r="B1531" s="9">
        <v>93.110748291015625</v>
      </c>
      <c r="N1531" s="17">
        <v>43493</v>
      </c>
      <c r="O1531" s="9">
        <v>88.956916809082031</v>
      </c>
      <c r="P1531" s="9">
        <v>238.56884765625</v>
      </c>
    </row>
    <row r="1532" spans="1:16" x14ac:dyDescent="0.35">
      <c r="A1532" s="17">
        <v>44678</v>
      </c>
      <c r="B1532" s="9">
        <v>92.734542846679688</v>
      </c>
      <c r="N1532" s="17">
        <v>43494</v>
      </c>
      <c r="O1532" s="9">
        <v>89.190567016601563</v>
      </c>
      <c r="P1532" s="9">
        <v>238.25228881835938</v>
      </c>
    </row>
    <row r="1533" spans="1:16" x14ac:dyDescent="0.35">
      <c r="A1533" s="17">
        <v>44679</v>
      </c>
      <c r="B1533" s="9">
        <v>92.698715209960938</v>
      </c>
      <c r="N1533" s="17">
        <v>43495</v>
      </c>
      <c r="O1533" s="9">
        <v>89.390785217285156</v>
      </c>
      <c r="P1533" s="9">
        <v>242.02395629882813</v>
      </c>
    </row>
    <row r="1534" spans="1:16" x14ac:dyDescent="0.35">
      <c r="A1534" s="17">
        <v>44680</v>
      </c>
      <c r="B1534" s="9">
        <v>92.14337158203125</v>
      </c>
      <c r="N1534" s="17">
        <v>43496</v>
      </c>
      <c r="O1534" s="9">
        <v>89.657745361328125</v>
      </c>
      <c r="P1534" s="9">
        <v>244.14950561523438</v>
      </c>
    </row>
    <row r="1535" spans="1:16" x14ac:dyDescent="0.35">
      <c r="A1535" s="17">
        <v>44683</v>
      </c>
      <c r="B1535" s="9">
        <v>91.641769409179688</v>
      </c>
      <c r="N1535" s="17">
        <v>43497</v>
      </c>
      <c r="O1535" s="9">
        <v>89.472084045410156</v>
      </c>
      <c r="P1535" s="9">
        <v>244.26712036132813</v>
      </c>
    </row>
    <row r="1536" spans="1:16" x14ac:dyDescent="0.35">
      <c r="A1536" s="17">
        <v>44684</v>
      </c>
      <c r="B1536" s="9">
        <v>91.84814453125</v>
      </c>
      <c r="N1536" s="17">
        <v>43500</v>
      </c>
      <c r="O1536" s="9">
        <v>89.39678955078125</v>
      </c>
      <c r="P1536" s="9">
        <v>245.98561096191406</v>
      </c>
    </row>
    <row r="1537" spans="1:16" x14ac:dyDescent="0.35">
      <c r="A1537" s="17">
        <v>44685</v>
      </c>
      <c r="B1537" s="9">
        <v>92.44036865234375</v>
      </c>
      <c r="N1537" s="17">
        <v>43501</v>
      </c>
      <c r="O1537" s="9">
        <v>89.589210510253906</v>
      </c>
      <c r="P1537" s="9">
        <v>247.016845703125</v>
      </c>
    </row>
    <row r="1538" spans="1:16" x14ac:dyDescent="0.35">
      <c r="A1538" s="17">
        <v>44686</v>
      </c>
      <c r="B1538" s="9">
        <v>91.525108337402344</v>
      </c>
      <c r="N1538" s="17">
        <v>43502</v>
      </c>
      <c r="O1538" s="9">
        <v>89.539054870605469</v>
      </c>
      <c r="P1538" s="9">
        <v>246.69117736816406</v>
      </c>
    </row>
    <row r="1539" spans="1:16" x14ac:dyDescent="0.35">
      <c r="A1539" s="17">
        <v>44687</v>
      </c>
      <c r="B1539" s="9">
        <v>91.1392822265625</v>
      </c>
      <c r="N1539" s="17">
        <v>43503</v>
      </c>
      <c r="O1539" s="9">
        <v>89.580810546875</v>
      </c>
      <c r="P1539" s="9">
        <v>244.33946228027344</v>
      </c>
    </row>
    <row r="1540" spans="1:16" x14ac:dyDescent="0.35">
      <c r="A1540" s="17">
        <v>44690</v>
      </c>
      <c r="B1540" s="9">
        <v>91.587913513183594</v>
      </c>
      <c r="N1540" s="17">
        <v>43504</v>
      </c>
      <c r="O1540" s="9">
        <v>89.781578063964844</v>
      </c>
      <c r="P1540" s="9">
        <v>244.63795471191406</v>
      </c>
    </row>
    <row r="1541" spans="1:16" x14ac:dyDescent="0.35">
      <c r="A1541" s="17">
        <v>44691</v>
      </c>
      <c r="B1541" s="9">
        <v>91.866096496582031</v>
      </c>
      <c r="N1541" s="17">
        <v>43507</v>
      </c>
      <c r="O1541" s="9">
        <v>89.689567565917969</v>
      </c>
      <c r="P1541" s="9">
        <v>244.77357482910156</v>
      </c>
    </row>
    <row r="1542" spans="1:16" x14ac:dyDescent="0.35">
      <c r="A1542" s="17">
        <v>44692</v>
      </c>
      <c r="B1542" s="9">
        <v>92.207069396972656</v>
      </c>
      <c r="N1542" s="17">
        <v>43508</v>
      </c>
      <c r="O1542" s="9">
        <v>89.706283569335938</v>
      </c>
      <c r="P1542" s="9">
        <v>247.92134094238281</v>
      </c>
    </row>
    <row r="1543" spans="1:16" x14ac:dyDescent="0.35">
      <c r="A1543" s="17">
        <v>44693</v>
      </c>
      <c r="B1543" s="9">
        <v>92.377532958984375</v>
      </c>
      <c r="N1543" s="17">
        <v>43509</v>
      </c>
      <c r="O1543" s="9">
        <v>89.547370910644531</v>
      </c>
      <c r="P1543" s="9">
        <v>248.72621154785156</v>
      </c>
    </row>
    <row r="1544" spans="1:16" x14ac:dyDescent="0.35">
      <c r="A1544" s="17">
        <v>44694</v>
      </c>
      <c r="B1544" s="9">
        <v>91.98272705078125</v>
      </c>
      <c r="N1544" s="17">
        <v>43510</v>
      </c>
      <c r="O1544" s="9">
        <v>89.681198120117188</v>
      </c>
      <c r="P1544" s="9">
        <v>248.17451477050781</v>
      </c>
    </row>
    <row r="1545" spans="1:16" x14ac:dyDescent="0.35">
      <c r="A1545" s="17">
        <v>44697</v>
      </c>
      <c r="B1545" s="9">
        <v>92.189109802246094</v>
      </c>
      <c r="N1545" s="17">
        <v>43511</v>
      </c>
      <c r="O1545" s="9">
        <v>89.748092651367188</v>
      </c>
      <c r="P1545" s="9">
        <v>250.87892150878906</v>
      </c>
    </row>
    <row r="1546" spans="1:16" x14ac:dyDescent="0.35">
      <c r="A1546" s="17">
        <v>44698</v>
      </c>
      <c r="B1546" s="9">
        <v>91.686630249023438</v>
      </c>
      <c r="N1546" s="17">
        <v>43515</v>
      </c>
      <c r="O1546" s="9">
        <v>89.798263549804688</v>
      </c>
      <c r="P1546" s="9">
        <v>251.31309509277344</v>
      </c>
    </row>
    <row r="1547" spans="1:16" x14ac:dyDescent="0.35">
      <c r="A1547" s="17">
        <v>44699</v>
      </c>
      <c r="B1547" s="9">
        <v>92.054519653320313</v>
      </c>
      <c r="N1547" s="17">
        <v>43516</v>
      </c>
      <c r="O1547" s="9">
        <v>89.806648254394531</v>
      </c>
      <c r="P1547" s="9">
        <v>251.81961059570313</v>
      </c>
    </row>
    <row r="1548" spans="1:16" x14ac:dyDescent="0.35">
      <c r="A1548" s="17">
        <v>44700</v>
      </c>
      <c r="B1548" s="9">
        <v>92.287796020507813</v>
      </c>
      <c r="N1548" s="17">
        <v>43517</v>
      </c>
      <c r="O1548" s="9">
        <v>89.605918884277344</v>
      </c>
      <c r="P1548" s="9">
        <v>250.92411804199219</v>
      </c>
    </row>
    <row r="1549" spans="1:16" x14ac:dyDescent="0.35">
      <c r="A1549" s="17">
        <v>44701</v>
      </c>
      <c r="B1549" s="9">
        <v>92.565986633300781</v>
      </c>
      <c r="N1549" s="17">
        <v>43518</v>
      </c>
      <c r="O1549" s="9">
        <v>89.83172607421875</v>
      </c>
      <c r="P1549" s="9">
        <v>252.47987365722656</v>
      </c>
    </row>
    <row r="1550" spans="1:16" x14ac:dyDescent="0.35">
      <c r="A1550" s="17">
        <v>44704</v>
      </c>
      <c r="B1550" s="9">
        <v>92.260887145996094</v>
      </c>
      <c r="N1550" s="17">
        <v>43521</v>
      </c>
      <c r="O1550" s="9">
        <v>89.806648254394531</v>
      </c>
      <c r="P1550" s="9">
        <v>252.82362365722656</v>
      </c>
    </row>
    <row r="1551" spans="1:16" x14ac:dyDescent="0.35">
      <c r="A1551" s="17">
        <v>44705</v>
      </c>
      <c r="B1551" s="9">
        <v>92.96978759765625</v>
      </c>
      <c r="N1551" s="17">
        <v>43522</v>
      </c>
      <c r="O1551" s="9">
        <v>89.907020568847656</v>
      </c>
      <c r="P1551" s="9">
        <v>252.64263916015625</v>
      </c>
    </row>
    <row r="1552" spans="1:16" x14ac:dyDescent="0.35">
      <c r="A1552" s="17">
        <v>44706</v>
      </c>
      <c r="B1552" s="9">
        <v>93.355621337890625</v>
      </c>
      <c r="N1552" s="17">
        <v>43523</v>
      </c>
      <c r="O1552" s="9">
        <v>89.714645385742188</v>
      </c>
      <c r="P1552" s="9">
        <v>252.5341796875</v>
      </c>
    </row>
    <row r="1553" spans="1:16" x14ac:dyDescent="0.35">
      <c r="A1553" s="17">
        <v>44707</v>
      </c>
      <c r="B1553" s="9">
        <v>93.283843994140625</v>
      </c>
      <c r="N1553" s="17">
        <v>43524</v>
      </c>
      <c r="O1553" s="9">
        <v>89.555709838867188</v>
      </c>
      <c r="P1553" s="9">
        <v>252.06382751464844</v>
      </c>
    </row>
    <row r="1554" spans="1:16" x14ac:dyDescent="0.35">
      <c r="A1554" s="17">
        <v>44708</v>
      </c>
      <c r="B1554" s="9">
        <v>93.436363220214844</v>
      </c>
      <c r="N1554" s="17">
        <v>43525</v>
      </c>
      <c r="O1554" s="9">
        <v>89.410636901855469</v>
      </c>
      <c r="P1554" s="9">
        <v>253.6376953125</v>
      </c>
    </row>
    <row r="1555" spans="1:16" x14ac:dyDescent="0.35">
      <c r="A1555" s="17">
        <v>44712</v>
      </c>
      <c r="B1555" s="9">
        <v>92.844169616699219</v>
      </c>
      <c r="N1555" s="17">
        <v>43528</v>
      </c>
      <c r="O1555" s="9">
        <v>89.519660949707031</v>
      </c>
      <c r="P1555" s="9">
        <v>252.715087890625</v>
      </c>
    </row>
    <row r="1556" spans="1:16" x14ac:dyDescent="0.35">
      <c r="A1556" s="17">
        <v>44713</v>
      </c>
      <c r="B1556" s="9">
        <v>92.463005065917969</v>
      </c>
      <c r="N1556" s="17">
        <v>43529</v>
      </c>
      <c r="O1556" s="9">
        <v>89.578384399414063</v>
      </c>
      <c r="P1556" s="9">
        <v>252.37138366699219</v>
      </c>
    </row>
    <row r="1557" spans="1:16" x14ac:dyDescent="0.35">
      <c r="A1557" s="17">
        <v>44714</v>
      </c>
      <c r="B1557" s="9">
        <v>92.579879760742188</v>
      </c>
      <c r="N1557" s="17">
        <v>43530</v>
      </c>
      <c r="O1557" s="9">
        <v>89.712501525878906</v>
      </c>
      <c r="P1557" s="9">
        <v>250.84275817871094</v>
      </c>
    </row>
    <row r="1558" spans="1:16" x14ac:dyDescent="0.35">
      <c r="A1558" s="17">
        <v>44715</v>
      </c>
      <c r="B1558" s="9">
        <v>92.427040100097656</v>
      </c>
      <c r="N1558" s="17">
        <v>43531</v>
      </c>
      <c r="O1558" s="9">
        <v>89.964080810546875</v>
      </c>
      <c r="P1558" s="9">
        <v>248.74433898925781</v>
      </c>
    </row>
    <row r="1559" spans="1:16" x14ac:dyDescent="0.35">
      <c r="A1559" s="17">
        <v>44718</v>
      </c>
      <c r="B1559" s="9">
        <v>91.860733032226563</v>
      </c>
      <c r="N1559" s="17">
        <v>43532</v>
      </c>
      <c r="O1559" s="9">
        <v>90.081489562988281</v>
      </c>
      <c r="P1559" s="9">
        <v>248.24688720703125</v>
      </c>
    </row>
    <row r="1560" spans="1:16" x14ac:dyDescent="0.35">
      <c r="A1560" s="17">
        <v>44719</v>
      </c>
      <c r="B1560" s="9">
        <v>92.211296081542969</v>
      </c>
      <c r="N1560" s="17">
        <v>43535</v>
      </c>
      <c r="O1560" s="9">
        <v>90.089859008789063</v>
      </c>
      <c r="P1560" s="9">
        <v>251.84675598144531</v>
      </c>
    </row>
    <row r="1561" spans="1:16" x14ac:dyDescent="0.35">
      <c r="A1561" s="17">
        <v>44720</v>
      </c>
      <c r="B1561" s="9">
        <v>91.833763122558594</v>
      </c>
      <c r="N1561" s="17">
        <v>43536</v>
      </c>
      <c r="O1561" s="9">
        <v>90.257553100585938</v>
      </c>
      <c r="P1561" s="9">
        <v>252.79643249511719</v>
      </c>
    </row>
    <row r="1562" spans="1:16" x14ac:dyDescent="0.35">
      <c r="A1562" s="17">
        <v>44721</v>
      </c>
      <c r="B1562" s="9">
        <v>91.73486328125</v>
      </c>
      <c r="N1562" s="17">
        <v>43537</v>
      </c>
      <c r="O1562" s="9">
        <v>90.215675354003906</v>
      </c>
      <c r="P1562" s="9">
        <v>254.46978759765625</v>
      </c>
    </row>
    <row r="1563" spans="1:16" x14ac:dyDescent="0.35">
      <c r="A1563" s="17">
        <v>44722</v>
      </c>
      <c r="B1563" s="9">
        <v>91.024711608886719</v>
      </c>
      <c r="N1563" s="17">
        <v>43538</v>
      </c>
      <c r="O1563" s="9">
        <v>90.081489562988281</v>
      </c>
      <c r="P1563" s="9">
        <v>254.30697631835938</v>
      </c>
    </row>
    <row r="1564" spans="1:16" x14ac:dyDescent="0.35">
      <c r="A1564" s="17">
        <v>44725</v>
      </c>
      <c r="B1564" s="9">
        <v>89.532524108886719</v>
      </c>
      <c r="N1564" s="17">
        <v>43539</v>
      </c>
      <c r="O1564" s="9">
        <v>90.307876586914063</v>
      </c>
      <c r="P1564" s="9">
        <v>255.56338500976563</v>
      </c>
    </row>
    <row r="1565" spans="1:16" x14ac:dyDescent="0.35">
      <c r="A1565" s="17">
        <v>44726</v>
      </c>
      <c r="B1565" s="9">
        <v>89.002182006835938</v>
      </c>
      <c r="N1565" s="17">
        <v>43542</v>
      </c>
      <c r="O1565" s="9">
        <v>90.291114807128906</v>
      </c>
      <c r="P1565" s="9">
        <v>256.489990234375</v>
      </c>
    </row>
    <row r="1566" spans="1:16" x14ac:dyDescent="0.35">
      <c r="A1566" s="17">
        <v>44727</v>
      </c>
      <c r="B1566" s="9">
        <v>89.990959167480469</v>
      </c>
      <c r="N1566" s="17">
        <v>43543</v>
      </c>
      <c r="O1566" s="9">
        <v>90.240798950195313</v>
      </c>
      <c r="P1566" s="9">
        <v>256.55368041992188</v>
      </c>
    </row>
    <row r="1567" spans="1:16" x14ac:dyDescent="0.35">
      <c r="A1567" s="17">
        <v>44728</v>
      </c>
      <c r="B1567" s="9">
        <v>90.206710815429688</v>
      </c>
      <c r="N1567" s="17">
        <v>43544</v>
      </c>
      <c r="O1567" s="9">
        <v>90.609771728515625</v>
      </c>
      <c r="P1567" s="9">
        <v>255.78144836425781</v>
      </c>
    </row>
    <row r="1568" spans="1:16" x14ac:dyDescent="0.35">
      <c r="A1568" s="17">
        <v>44729</v>
      </c>
      <c r="B1568" s="9">
        <v>90.197738647460938</v>
      </c>
      <c r="N1568" s="17">
        <v>43545</v>
      </c>
      <c r="O1568" s="9">
        <v>90.626518249511719</v>
      </c>
      <c r="P1568" s="9">
        <v>258.6702880859375</v>
      </c>
    </row>
    <row r="1569" spans="1:16" x14ac:dyDescent="0.35">
      <c r="A1569" s="17">
        <v>44733</v>
      </c>
      <c r="B1569" s="9">
        <v>89.838150024414063</v>
      </c>
      <c r="N1569" s="17">
        <v>43546</v>
      </c>
      <c r="O1569" s="9">
        <v>91.079330444335938</v>
      </c>
      <c r="P1569" s="9">
        <v>253.69194030761719</v>
      </c>
    </row>
    <row r="1570" spans="1:16" x14ac:dyDescent="0.35">
      <c r="A1570" s="17">
        <v>44734</v>
      </c>
      <c r="B1570" s="9">
        <v>90.602264404296875</v>
      </c>
      <c r="N1570" s="17">
        <v>43549</v>
      </c>
      <c r="O1570" s="9">
        <v>91.246994018554688</v>
      </c>
      <c r="P1570" s="9">
        <v>253.50111389160156</v>
      </c>
    </row>
    <row r="1571" spans="1:16" x14ac:dyDescent="0.35">
      <c r="A1571" s="17">
        <v>44735</v>
      </c>
      <c r="B1571" s="9">
        <v>90.979774475097656</v>
      </c>
      <c r="N1571" s="17">
        <v>43550</v>
      </c>
      <c r="O1571" s="9">
        <v>91.263755798339844</v>
      </c>
      <c r="P1571" s="9">
        <v>255.39070129394531</v>
      </c>
    </row>
    <row r="1572" spans="1:16" x14ac:dyDescent="0.35">
      <c r="A1572" s="17">
        <v>44736</v>
      </c>
      <c r="B1572" s="9">
        <v>90.835960388183594</v>
      </c>
      <c r="N1572" s="17">
        <v>43551</v>
      </c>
      <c r="O1572" s="9">
        <v>91.456649780273438</v>
      </c>
      <c r="P1572" s="9">
        <v>254.05526733398438</v>
      </c>
    </row>
    <row r="1573" spans="1:16" x14ac:dyDescent="0.35">
      <c r="A1573" s="17">
        <v>44739</v>
      </c>
      <c r="B1573" s="9">
        <v>90.431434631347656</v>
      </c>
      <c r="N1573" s="17">
        <v>43552</v>
      </c>
      <c r="O1573" s="9">
        <v>91.465034484863281</v>
      </c>
      <c r="P1573" s="9">
        <v>255.01829528808594</v>
      </c>
    </row>
    <row r="1574" spans="1:16" x14ac:dyDescent="0.35">
      <c r="A1574" s="17">
        <v>44740</v>
      </c>
      <c r="B1574" s="9">
        <v>90.467399597167969</v>
      </c>
      <c r="N1574" s="17">
        <v>43553</v>
      </c>
      <c r="O1574" s="9">
        <v>91.456649780273438</v>
      </c>
      <c r="P1574" s="9">
        <v>256.62631225585938</v>
      </c>
    </row>
    <row r="1575" spans="1:16" x14ac:dyDescent="0.35">
      <c r="A1575" s="17">
        <v>44741</v>
      </c>
      <c r="B1575" s="9">
        <v>90.988784790039063</v>
      </c>
      <c r="N1575" s="17">
        <v>43556</v>
      </c>
      <c r="O1575" s="9">
        <v>91.038063049316406</v>
      </c>
      <c r="P1575" s="9">
        <v>259.66970825195313</v>
      </c>
    </row>
    <row r="1576" spans="1:16" x14ac:dyDescent="0.35">
      <c r="A1576" s="17">
        <v>44742</v>
      </c>
      <c r="B1576" s="9">
        <v>91.40228271484375</v>
      </c>
      <c r="N1576" s="17">
        <v>43557</v>
      </c>
      <c r="O1576" s="9">
        <v>91.138916015625</v>
      </c>
      <c r="P1576" s="9">
        <v>259.79684448242188</v>
      </c>
    </row>
    <row r="1577" spans="1:16" x14ac:dyDescent="0.35">
      <c r="A1577" s="17">
        <v>44743</v>
      </c>
      <c r="B1577" s="9">
        <v>92.164169311523438</v>
      </c>
      <c r="N1577" s="17">
        <v>43558</v>
      </c>
      <c r="O1577" s="9">
        <v>90.970802307128906</v>
      </c>
      <c r="P1577" s="9">
        <v>260.2056884765625</v>
      </c>
    </row>
    <row r="1578" spans="1:16" x14ac:dyDescent="0.35">
      <c r="A1578" s="17">
        <v>44747</v>
      </c>
      <c r="B1578" s="9">
        <v>92.335289001464844</v>
      </c>
      <c r="N1578" s="17">
        <v>43559</v>
      </c>
      <c r="O1578" s="9">
        <v>91.038063049316406</v>
      </c>
      <c r="P1578" s="9">
        <v>260.89608764648438</v>
      </c>
    </row>
    <row r="1579" spans="1:16" x14ac:dyDescent="0.35">
      <c r="A1579" s="17">
        <v>44748</v>
      </c>
      <c r="B1579" s="9">
        <v>91.713859558105469</v>
      </c>
      <c r="N1579" s="17">
        <v>43560</v>
      </c>
      <c r="O1579" s="9">
        <v>91.105293273925781</v>
      </c>
      <c r="P1579" s="9">
        <v>262.15884399414063</v>
      </c>
    </row>
    <row r="1580" spans="1:16" x14ac:dyDescent="0.35">
      <c r="A1580" s="17">
        <v>44749</v>
      </c>
      <c r="B1580" s="9">
        <v>91.506729125976563</v>
      </c>
      <c r="N1580" s="17">
        <v>43563</v>
      </c>
      <c r="O1580" s="9">
        <v>91.063255310058594</v>
      </c>
      <c r="P1580" s="9">
        <v>262.35879516601563</v>
      </c>
    </row>
    <row r="1581" spans="1:16" x14ac:dyDescent="0.35">
      <c r="A1581" s="17">
        <v>44750</v>
      </c>
      <c r="B1581" s="9">
        <v>91.164527893066406</v>
      </c>
      <c r="N1581" s="17">
        <v>43564</v>
      </c>
      <c r="O1581" s="9">
        <v>91.113700866699219</v>
      </c>
      <c r="P1581" s="9">
        <v>261.01425170898438</v>
      </c>
    </row>
    <row r="1582" spans="1:16" x14ac:dyDescent="0.35">
      <c r="A1582" s="17">
        <v>44753</v>
      </c>
      <c r="B1582" s="9">
        <v>91.587806701660156</v>
      </c>
      <c r="N1582" s="17">
        <v>43565</v>
      </c>
      <c r="O1582" s="9">
        <v>91.290214538574219</v>
      </c>
      <c r="P1582" s="9">
        <v>261.904541015625</v>
      </c>
    </row>
    <row r="1583" spans="1:16" x14ac:dyDescent="0.35">
      <c r="A1583" s="17">
        <v>44754</v>
      </c>
      <c r="B1583" s="9">
        <v>91.713859558105469</v>
      </c>
      <c r="N1583" s="17">
        <v>43566</v>
      </c>
      <c r="O1583" s="9">
        <v>91.180931091308594</v>
      </c>
      <c r="P1583" s="9">
        <v>261.83184814453125</v>
      </c>
    </row>
    <row r="1584" spans="1:16" x14ac:dyDescent="0.35">
      <c r="A1584" s="17">
        <v>44755</v>
      </c>
      <c r="B1584" s="9">
        <v>92.047111511230469</v>
      </c>
      <c r="N1584" s="17">
        <v>43567</v>
      </c>
      <c r="O1584" s="9">
        <v>91.004432678222656</v>
      </c>
      <c r="P1584" s="9">
        <v>263.6033935546875</v>
      </c>
    </row>
    <row r="1585" spans="1:16" x14ac:dyDescent="0.35">
      <c r="A1585" s="17">
        <v>44756</v>
      </c>
      <c r="B1585" s="9">
        <v>91.722892761230469</v>
      </c>
      <c r="N1585" s="17">
        <v>43570</v>
      </c>
      <c r="O1585" s="9">
        <v>90.987602233886719</v>
      </c>
      <c r="P1585" s="9">
        <v>263.43075561523438</v>
      </c>
    </row>
    <row r="1586" spans="1:16" x14ac:dyDescent="0.35">
      <c r="A1586" s="17">
        <v>44757</v>
      </c>
      <c r="B1586" s="9">
        <v>92.083099365234375</v>
      </c>
      <c r="N1586" s="17">
        <v>43571</v>
      </c>
      <c r="O1586" s="9">
        <v>90.827919006347656</v>
      </c>
      <c r="P1586" s="9">
        <v>263.6033935546875</v>
      </c>
    </row>
    <row r="1587" spans="1:16" x14ac:dyDescent="0.35">
      <c r="A1587" s="17">
        <v>44760</v>
      </c>
      <c r="B1587" s="9">
        <v>91.785934448242188</v>
      </c>
      <c r="N1587" s="17">
        <v>43572</v>
      </c>
      <c r="O1587" s="9">
        <v>90.819541931152344</v>
      </c>
      <c r="P1587" s="9">
        <v>262.9583740234375</v>
      </c>
    </row>
    <row r="1588" spans="1:16" x14ac:dyDescent="0.35">
      <c r="A1588" s="17">
        <v>44761</v>
      </c>
      <c r="B1588" s="9">
        <v>91.659835815429688</v>
      </c>
      <c r="N1588" s="17">
        <v>43573</v>
      </c>
      <c r="O1588" s="9">
        <v>90.937179565429688</v>
      </c>
      <c r="P1588" s="9">
        <v>263.4761962890625</v>
      </c>
    </row>
    <row r="1589" spans="1:16" x14ac:dyDescent="0.35">
      <c r="A1589" s="17">
        <v>44762</v>
      </c>
      <c r="B1589" s="9">
        <v>91.596817016601563</v>
      </c>
      <c r="N1589" s="17">
        <v>43577</v>
      </c>
      <c r="O1589" s="9">
        <v>90.827919006347656</v>
      </c>
      <c r="P1589" s="9">
        <v>263.70330810546875</v>
      </c>
    </row>
    <row r="1590" spans="1:16" x14ac:dyDescent="0.35">
      <c r="A1590" s="17">
        <v>44763</v>
      </c>
      <c r="B1590" s="9">
        <v>92.362266540527344</v>
      </c>
      <c r="N1590" s="17">
        <v>43578</v>
      </c>
      <c r="O1590" s="9">
        <v>90.987602233886719</v>
      </c>
      <c r="P1590" s="9">
        <v>266.074462890625</v>
      </c>
    </row>
    <row r="1591" spans="1:16" x14ac:dyDescent="0.35">
      <c r="A1591" s="17">
        <v>44764</v>
      </c>
      <c r="B1591" s="9">
        <v>93.082748413085938</v>
      </c>
      <c r="N1591" s="17">
        <v>43579</v>
      </c>
      <c r="O1591" s="9">
        <v>91.197776794433594</v>
      </c>
      <c r="P1591" s="9">
        <v>265.48394775390625</v>
      </c>
    </row>
    <row r="1592" spans="1:16" x14ac:dyDescent="0.35">
      <c r="A1592" s="17">
        <v>44767</v>
      </c>
      <c r="B1592" s="9">
        <v>92.740509033203125</v>
      </c>
      <c r="N1592" s="17">
        <v>43580</v>
      </c>
      <c r="O1592" s="9">
        <v>91.189346313476563</v>
      </c>
      <c r="P1592" s="9">
        <v>265.32040405273438</v>
      </c>
    </row>
    <row r="1593" spans="1:16" x14ac:dyDescent="0.35">
      <c r="A1593" s="17">
        <v>44768</v>
      </c>
      <c r="B1593" s="9">
        <v>92.7225341796875</v>
      </c>
      <c r="N1593" s="17">
        <v>43581</v>
      </c>
      <c r="O1593" s="9">
        <v>91.374282836914063</v>
      </c>
      <c r="P1593" s="9">
        <v>266.555908203125</v>
      </c>
    </row>
    <row r="1594" spans="1:16" x14ac:dyDescent="0.35">
      <c r="A1594" s="17">
        <v>44769</v>
      </c>
      <c r="B1594" s="9">
        <v>93.046722412109375</v>
      </c>
      <c r="N1594" s="17">
        <v>43584</v>
      </c>
      <c r="O1594" s="9">
        <v>91.214569091796875</v>
      </c>
      <c r="P1594" s="9">
        <v>266.97384643554688</v>
      </c>
    </row>
    <row r="1595" spans="1:16" x14ac:dyDescent="0.35">
      <c r="A1595" s="17">
        <v>44770</v>
      </c>
      <c r="B1595" s="9">
        <v>93.713119506835938</v>
      </c>
      <c r="N1595" s="17">
        <v>43585</v>
      </c>
      <c r="O1595" s="9">
        <v>91.27337646484375</v>
      </c>
      <c r="P1595" s="9">
        <v>267.11013793945313</v>
      </c>
    </row>
    <row r="1596" spans="1:16" x14ac:dyDescent="0.35">
      <c r="A1596" s="17">
        <v>44771</v>
      </c>
      <c r="B1596" s="9">
        <v>93.722145080566406</v>
      </c>
      <c r="N1596" s="17">
        <v>43586</v>
      </c>
      <c r="O1596" s="9">
        <v>91.332374572753906</v>
      </c>
      <c r="P1596" s="9">
        <v>265.10235595703125</v>
      </c>
    </row>
    <row r="1597" spans="1:16" x14ac:dyDescent="0.35">
      <c r="A1597" s="17">
        <v>44774</v>
      </c>
      <c r="B1597" s="9">
        <v>94.046966552734375</v>
      </c>
      <c r="N1597" s="17">
        <v>43587</v>
      </c>
      <c r="O1597" s="9">
        <v>91.13018798828125</v>
      </c>
      <c r="P1597" s="9">
        <v>264.530029296875</v>
      </c>
    </row>
    <row r="1598" spans="1:16" x14ac:dyDescent="0.35">
      <c r="A1598" s="17">
        <v>44775</v>
      </c>
      <c r="B1598" s="9">
        <v>93.081512451171875</v>
      </c>
      <c r="N1598" s="17">
        <v>43588</v>
      </c>
      <c r="O1598" s="9">
        <v>91.281822204589844</v>
      </c>
      <c r="P1598" s="9">
        <v>267.11911010742188</v>
      </c>
    </row>
    <row r="1599" spans="1:16" x14ac:dyDescent="0.35">
      <c r="A1599" s="17">
        <v>44776</v>
      </c>
      <c r="B1599" s="9">
        <v>93.496574401855469</v>
      </c>
      <c r="N1599" s="17">
        <v>43591</v>
      </c>
      <c r="O1599" s="9">
        <v>91.3997802734375</v>
      </c>
      <c r="P1599" s="9">
        <v>266.01998901367188</v>
      </c>
    </row>
    <row r="1600" spans="1:16" x14ac:dyDescent="0.35">
      <c r="A1600" s="17">
        <v>44777</v>
      </c>
      <c r="B1600" s="9">
        <v>93.722145080566406</v>
      </c>
      <c r="N1600" s="17">
        <v>43592</v>
      </c>
      <c r="O1600" s="9">
        <v>91.509284973144531</v>
      </c>
      <c r="P1600" s="9">
        <v>261.5775146484375</v>
      </c>
    </row>
    <row r="1601" spans="1:16" x14ac:dyDescent="0.35">
      <c r="A1601" s="17">
        <v>44778</v>
      </c>
      <c r="B1601" s="9">
        <v>92.67547607421875</v>
      </c>
      <c r="N1601" s="17">
        <v>43593</v>
      </c>
      <c r="O1601" s="9">
        <v>91.492454528808594</v>
      </c>
      <c r="P1601" s="9">
        <v>261.21408081054688</v>
      </c>
    </row>
    <row r="1602" spans="1:16" x14ac:dyDescent="0.35">
      <c r="A1602" s="17">
        <v>44781</v>
      </c>
      <c r="B1602" s="9">
        <v>93.099571228027344</v>
      </c>
      <c r="N1602" s="17">
        <v>43594</v>
      </c>
      <c r="O1602" s="9">
        <v>91.54302978515625</v>
      </c>
      <c r="P1602" s="9">
        <v>260.42367553710938</v>
      </c>
    </row>
    <row r="1603" spans="1:16" x14ac:dyDescent="0.35">
      <c r="A1603" s="17">
        <v>44782</v>
      </c>
      <c r="B1603" s="9">
        <v>92.892021179199219</v>
      </c>
      <c r="N1603" s="17">
        <v>43595</v>
      </c>
      <c r="O1603" s="9">
        <v>91.559883117675781</v>
      </c>
      <c r="P1603" s="9">
        <v>261.73190307617188</v>
      </c>
    </row>
    <row r="1604" spans="1:16" x14ac:dyDescent="0.35">
      <c r="A1604" s="17">
        <v>44783</v>
      </c>
      <c r="B1604" s="9">
        <v>93.126602172851563</v>
      </c>
      <c r="N1604" s="17">
        <v>43598</v>
      </c>
      <c r="O1604" s="9">
        <v>91.711517333984375</v>
      </c>
      <c r="P1604" s="9">
        <v>255.15455627441406</v>
      </c>
    </row>
    <row r="1605" spans="1:16" x14ac:dyDescent="0.35">
      <c r="A1605" s="17">
        <v>44784</v>
      </c>
      <c r="B1605" s="9">
        <v>92.630363464355469</v>
      </c>
      <c r="N1605" s="17">
        <v>43599</v>
      </c>
      <c r="O1605" s="9">
        <v>91.787361145019531</v>
      </c>
      <c r="P1605" s="9">
        <v>257.4620361328125</v>
      </c>
    </row>
    <row r="1606" spans="1:16" x14ac:dyDescent="0.35">
      <c r="A1606" s="17">
        <v>44785</v>
      </c>
      <c r="B1606" s="9">
        <v>93.045417785644531</v>
      </c>
      <c r="N1606" s="17">
        <v>43600</v>
      </c>
      <c r="O1606" s="9">
        <v>91.947425842285156</v>
      </c>
      <c r="P1606" s="9">
        <v>258.9700927734375</v>
      </c>
    </row>
    <row r="1607" spans="1:16" x14ac:dyDescent="0.35">
      <c r="A1607" s="17">
        <v>44788</v>
      </c>
      <c r="B1607" s="9">
        <v>93.1627197265625</v>
      </c>
      <c r="N1607" s="17">
        <v>43601</v>
      </c>
      <c r="O1607" s="9">
        <v>91.837905883789063</v>
      </c>
      <c r="P1607" s="9">
        <v>261.3685302734375</v>
      </c>
    </row>
    <row r="1608" spans="1:16" x14ac:dyDescent="0.35">
      <c r="A1608" s="17">
        <v>44789</v>
      </c>
      <c r="B1608" s="9">
        <v>93.027374267578125</v>
      </c>
      <c r="N1608" s="17">
        <v>43602</v>
      </c>
      <c r="O1608" s="9">
        <v>91.863182067871094</v>
      </c>
      <c r="P1608" s="9">
        <v>259.67880249023438</v>
      </c>
    </row>
    <row r="1609" spans="1:16" x14ac:dyDescent="0.35">
      <c r="A1609" s="17">
        <v>44790</v>
      </c>
      <c r="B1609" s="9">
        <v>92.476966857910156</v>
      </c>
      <c r="N1609" s="17">
        <v>43605</v>
      </c>
      <c r="O1609" s="9">
        <v>91.73681640625</v>
      </c>
      <c r="P1609" s="9">
        <v>257.96176147460938</v>
      </c>
    </row>
    <row r="1610" spans="1:16" x14ac:dyDescent="0.35">
      <c r="A1610" s="17">
        <v>44791</v>
      </c>
      <c r="B1610" s="9">
        <v>92.67547607421875</v>
      </c>
      <c r="N1610" s="17">
        <v>43606</v>
      </c>
      <c r="O1610" s="9">
        <v>91.728363037109375</v>
      </c>
      <c r="P1610" s="9">
        <v>260.2874755859375</v>
      </c>
    </row>
    <row r="1611" spans="1:16" x14ac:dyDescent="0.35">
      <c r="A1611" s="17">
        <v>44792</v>
      </c>
      <c r="B1611" s="9">
        <v>92.025825500488281</v>
      </c>
      <c r="N1611" s="17">
        <v>43607</v>
      </c>
      <c r="O1611" s="9">
        <v>91.880043029785156</v>
      </c>
      <c r="P1611" s="9">
        <v>259.488037109375</v>
      </c>
    </row>
    <row r="1612" spans="1:16" x14ac:dyDescent="0.35">
      <c r="A1612" s="17">
        <v>44795</v>
      </c>
      <c r="B1612" s="9">
        <v>91.628814697265625</v>
      </c>
      <c r="N1612" s="17">
        <v>43608</v>
      </c>
      <c r="O1612" s="9">
        <v>92.149673461914063</v>
      </c>
      <c r="P1612" s="9">
        <v>256.31741333007813</v>
      </c>
    </row>
    <row r="1613" spans="1:16" x14ac:dyDescent="0.35">
      <c r="A1613" s="17">
        <v>44796</v>
      </c>
      <c r="B1613" s="9">
        <v>91.592689514160156</v>
      </c>
      <c r="N1613" s="17">
        <v>43609</v>
      </c>
      <c r="O1613" s="9">
        <v>92.183357238769531</v>
      </c>
      <c r="P1613" s="9">
        <v>256.89883422851563</v>
      </c>
    </row>
    <row r="1614" spans="1:16" x14ac:dyDescent="0.35">
      <c r="A1614" s="17">
        <v>44797</v>
      </c>
      <c r="B1614" s="9">
        <v>91.349075317382813</v>
      </c>
      <c r="N1614" s="17">
        <v>43613</v>
      </c>
      <c r="O1614" s="9">
        <v>92.318153381347656</v>
      </c>
      <c r="P1614" s="9">
        <v>254.50958251953125</v>
      </c>
    </row>
    <row r="1615" spans="1:16" x14ac:dyDescent="0.35">
      <c r="A1615" s="17">
        <v>44798</v>
      </c>
      <c r="B1615" s="9">
        <v>91.854393005371094</v>
      </c>
      <c r="N1615" s="17">
        <v>43614</v>
      </c>
      <c r="O1615" s="9">
        <v>92.343452453613281</v>
      </c>
      <c r="P1615" s="9">
        <v>252.80154418945313</v>
      </c>
    </row>
    <row r="1616" spans="1:16" x14ac:dyDescent="0.35">
      <c r="A1616" s="17">
        <v>44799</v>
      </c>
      <c r="B1616" s="9">
        <v>91.682937622070313</v>
      </c>
      <c r="N1616" s="17">
        <v>43615</v>
      </c>
      <c r="O1616" s="9">
        <v>92.587783813476563</v>
      </c>
      <c r="P1616" s="9">
        <v>253.49209594726563</v>
      </c>
    </row>
    <row r="1617" spans="1:16" x14ac:dyDescent="0.35">
      <c r="A1617" s="17">
        <v>44802</v>
      </c>
      <c r="B1617" s="9">
        <v>91.240814208984375</v>
      </c>
      <c r="N1617" s="17">
        <v>43616</v>
      </c>
      <c r="O1617" s="9">
        <v>93.017494201660156</v>
      </c>
      <c r="P1617" s="9">
        <v>250.07623291015625</v>
      </c>
    </row>
    <row r="1618" spans="1:16" x14ac:dyDescent="0.35">
      <c r="A1618" s="17">
        <v>44803</v>
      </c>
      <c r="B1618" s="9">
        <v>91.35809326171875</v>
      </c>
      <c r="N1618" s="17">
        <v>43619</v>
      </c>
      <c r="O1618" s="9">
        <v>93.237045288085938</v>
      </c>
      <c r="P1618" s="9">
        <v>249.44027709960938</v>
      </c>
    </row>
    <row r="1619" spans="1:16" x14ac:dyDescent="0.35">
      <c r="A1619" s="17">
        <v>44804</v>
      </c>
      <c r="B1619" s="9">
        <v>90.870872497558594</v>
      </c>
      <c r="N1619" s="17">
        <v>43620</v>
      </c>
      <c r="O1619" s="9">
        <v>93.152610778808594</v>
      </c>
      <c r="P1619" s="9">
        <v>254.85472106933594</v>
      </c>
    </row>
    <row r="1620" spans="1:16" x14ac:dyDescent="0.35">
      <c r="A1620" s="17">
        <v>44805</v>
      </c>
      <c r="B1620" s="9">
        <v>90.4766845703125</v>
      </c>
      <c r="N1620" s="17">
        <v>43621</v>
      </c>
      <c r="O1620" s="9">
        <v>93.1019287109375</v>
      </c>
      <c r="P1620" s="9">
        <v>257.06231689453125</v>
      </c>
    </row>
    <row r="1621" spans="1:16" x14ac:dyDescent="0.35">
      <c r="A1621" s="17">
        <v>44806</v>
      </c>
      <c r="B1621" s="9">
        <v>90.738868713378906</v>
      </c>
      <c r="N1621" s="17">
        <v>43622</v>
      </c>
      <c r="O1621" s="9">
        <v>93.085052490234375</v>
      </c>
      <c r="P1621" s="9">
        <v>258.7340087890625</v>
      </c>
    </row>
    <row r="1622" spans="1:16" x14ac:dyDescent="0.35">
      <c r="A1622" s="17">
        <v>44810</v>
      </c>
      <c r="B1622" s="9">
        <v>89.88897705078125</v>
      </c>
      <c r="N1622" s="17">
        <v>43623</v>
      </c>
      <c r="O1622" s="9">
        <v>93.346855163574219</v>
      </c>
      <c r="P1622" s="9">
        <v>261.32305908203125</v>
      </c>
    </row>
    <row r="1623" spans="1:16" x14ac:dyDescent="0.35">
      <c r="A1623" s="17">
        <v>44811</v>
      </c>
      <c r="B1623" s="9">
        <v>90.512809753417969</v>
      </c>
      <c r="N1623" s="17">
        <v>43626</v>
      </c>
      <c r="O1623" s="9">
        <v>93.1019287109375</v>
      </c>
      <c r="P1623" s="9">
        <v>262.5223388671875</v>
      </c>
    </row>
    <row r="1624" spans="1:16" x14ac:dyDescent="0.35">
      <c r="A1624" s="17">
        <v>44812</v>
      </c>
      <c r="B1624" s="9">
        <v>90.2235107421875</v>
      </c>
      <c r="N1624" s="17">
        <v>43627</v>
      </c>
      <c r="O1624" s="9">
        <v>93.085052490234375</v>
      </c>
      <c r="P1624" s="9">
        <v>262.458740234375</v>
      </c>
    </row>
    <row r="1625" spans="1:16" x14ac:dyDescent="0.35">
      <c r="A1625" s="17">
        <v>44813</v>
      </c>
      <c r="B1625" s="9">
        <v>90.214462280273438</v>
      </c>
      <c r="N1625" s="17">
        <v>43628</v>
      </c>
      <c r="O1625" s="9">
        <v>93.203277587890625</v>
      </c>
      <c r="P1625" s="9">
        <v>261.99542236328125</v>
      </c>
    </row>
    <row r="1626" spans="1:16" x14ac:dyDescent="0.35">
      <c r="A1626" s="17">
        <v>44816</v>
      </c>
      <c r="B1626" s="9">
        <v>90.078842163085938</v>
      </c>
      <c r="N1626" s="17">
        <v>43629</v>
      </c>
      <c r="O1626" s="9">
        <v>93.405967712402344</v>
      </c>
      <c r="P1626" s="9">
        <v>263.07638549804688</v>
      </c>
    </row>
    <row r="1627" spans="1:16" x14ac:dyDescent="0.35">
      <c r="A1627" s="17">
        <v>44817</v>
      </c>
      <c r="B1627" s="9">
        <v>89.572532653808594</v>
      </c>
      <c r="N1627" s="17">
        <v>43630</v>
      </c>
      <c r="O1627" s="9">
        <v>93.380645751953125</v>
      </c>
      <c r="P1627" s="9">
        <v>262.7857666015625</v>
      </c>
    </row>
    <row r="1628" spans="1:16" x14ac:dyDescent="0.35">
      <c r="A1628" s="17">
        <v>44818</v>
      </c>
      <c r="B1628" s="9">
        <v>89.690071105957031</v>
      </c>
      <c r="N1628" s="17">
        <v>43633</v>
      </c>
      <c r="O1628" s="9">
        <v>93.35528564453125</v>
      </c>
      <c r="P1628" s="9">
        <v>262.8857421875</v>
      </c>
    </row>
    <row r="1629" spans="1:16" x14ac:dyDescent="0.35">
      <c r="A1629" s="17">
        <v>44819</v>
      </c>
      <c r="B1629" s="9">
        <v>89.4188232421875</v>
      </c>
      <c r="N1629" s="17">
        <v>43634</v>
      </c>
      <c r="O1629" s="9">
        <v>93.608650207519531</v>
      </c>
      <c r="P1629" s="9">
        <v>265.63833618164063</v>
      </c>
    </row>
    <row r="1630" spans="1:16" x14ac:dyDescent="0.35">
      <c r="A1630" s="17">
        <v>44820</v>
      </c>
      <c r="B1630" s="9">
        <v>89.355522155761719</v>
      </c>
      <c r="N1630" s="17">
        <v>43635</v>
      </c>
      <c r="O1630" s="9">
        <v>93.929573059082031</v>
      </c>
      <c r="P1630" s="9">
        <v>266.23788452148438</v>
      </c>
    </row>
    <row r="1631" spans="1:16" x14ac:dyDescent="0.35">
      <c r="A1631" s="17">
        <v>44823</v>
      </c>
      <c r="B1631" s="9">
        <v>89.21990966796875</v>
      </c>
      <c r="N1631" s="17">
        <v>43636</v>
      </c>
      <c r="O1631" s="9">
        <v>94.090049743652344</v>
      </c>
      <c r="P1631" s="9">
        <v>268.78170776367188</v>
      </c>
    </row>
    <row r="1632" spans="1:16" x14ac:dyDescent="0.35">
      <c r="A1632" s="17">
        <v>44824</v>
      </c>
      <c r="B1632" s="9">
        <v>88.822120666503906</v>
      </c>
      <c r="N1632" s="17">
        <v>43637</v>
      </c>
      <c r="O1632" s="9">
        <v>93.84515380859375</v>
      </c>
      <c r="P1632" s="9">
        <v>268.39096069335938</v>
      </c>
    </row>
    <row r="1633" spans="1:16" x14ac:dyDescent="0.35">
      <c r="A1633" s="17">
        <v>44825</v>
      </c>
      <c r="B1633" s="9">
        <v>89.102378845214844</v>
      </c>
      <c r="N1633" s="17">
        <v>43640</v>
      </c>
      <c r="O1633" s="9">
        <v>94.014022827148438</v>
      </c>
      <c r="P1633" s="9">
        <v>268.06234741210938</v>
      </c>
    </row>
    <row r="1634" spans="1:16" x14ac:dyDescent="0.35">
      <c r="A1634" s="17">
        <v>44826</v>
      </c>
      <c r="B1634" s="9">
        <v>88.153053283691406</v>
      </c>
      <c r="N1634" s="17">
        <v>43641</v>
      </c>
      <c r="O1634" s="9">
        <v>94.030891418457031</v>
      </c>
      <c r="P1634" s="9">
        <v>265.4332275390625</v>
      </c>
    </row>
    <row r="1635" spans="1:16" x14ac:dyDescent="0.35">
      <c r="A1635" s="17">
        <v>44827</v>
      </c>
      <c r="B1635" s="9">
        <v>87.881805419921875</v>
      </c>
      <c r="N1635" s="17">
        <v>43642</v>
      </c>
      <c r="O1635" s="9">
        <v>93.819816589355469</v>
      </c>
      <c r="P1635" s="9">
        <v>265.16845703125</v>
      </c>
    </row>
    <row r="1636" spans="1:16" x14ac:dyDescent="0.35">
      <c r="A1636" s="17">
        <v>44830</v>
      </c>
      <c r="B1636" s="9">
        <v>86.751632690429688</v>
      </c>
      <c r="N1636" s="17">
        <v>43643</v>
      </c>
      <c r="O1636" s="9">
        <v>94.081626892089844</v>
      </c>
      <c r="P1636" s="9">
        <v>266.10879516601563</v>
      </c>
    </row>
    <row r="1637" spans="1:16" x14ac:dyDescent="0.35">
      <c r="A1637" s="17">
        <v>44831</v>
      </c>
      <c r="B1637" s="9">
        <v>86.380950927734375</v>
      </c>
      <c r="N1637" s="17">
        <v>43644</v>
      </c>
      <c r="O1637" s="9">
        <v>94.039382934570313</v>
      </c>
      <c r="P1637" s="9">
        <v>267.47802734375</v>
      </c>
    </row>
    <row r="1638" spans="1:16" x14ac:dyDescent="0.35">
      <c r="A1638" s="17">
        <v>44832</v>
      </c>
      <c r="B1638" s="9">
        <v>87.773300170898438</v>
      </c>
      <c r="N1638" s="17">
        <v>43647</v>
      </c>
      <c r="O1638" s="9">
        <v>94.1087646484375</v>
      </c>
      <c r="P1638" s="9">
        <v>269.90643310546875</v>
      </c>
    </row>
    <row r="1639" spans="1:16" x14ac:dyDescent="0.35">
      <c r="A1639" s="17">
        <v>44833</v>
      </c>
      <c r="B1639" s="9">
        <v>87.312217712402344</v>
      </c>
      <c r="N1639" s="17">
        <v>43648</v>
      </c>
      <c r="O1639" s="9">
        <v>94.278068542480469</v>
      </c>
      <c r="P1639" s="9">
        <v>270.6092529296875</v>
      </c>
    </row>
    <row r="1640" spans="1:16" x14ac:dyDescent="0.35">
      <c r="A1640" s="17">
        <v>44834</v>
      </c>
      <c r="B1640" s="9">
        <v>87.104240417480469</v>
      </c>
      <c r="N1640" s="17">
        <v>43649</v>
      </c>
      <c r="O1640" s="9">
        <v>94.430419921875</v>
      </c>
      <c r="P1640" s="9">
        <v>272.77288818359375</v>
      </c>
    </row>
    <row r="1641" spans="1:16" x14ac:dyDescent="0.35">
      <c r="A1641" s="17">
        <v>44837</v>
      </c>
      <c r="B1641" s="9">
        <v>87.811927795410156</v>
      </c>
      <c r="N1641" s="17">
        <v>43651</v>
      </c>
      <c r="O1641" s="9">
        <v>94.032600402832031</v>
      </c>
      <c r="P1641" s="9">
        <v>272.46246337890625</v>
      </c>
    </row>
    <row r="1642" spans="1:16" x14ac:dyDescent="0.35">
      <c r="A1642" s="17">
        <v>44838</v>
      </c>
      <c r="B1642" s="9">
        <v>88.047508239746094</v>
      </c>
      <c r="N1642" s="17">
        <v>43654</v>
      </c>
      <c r="O1642" s="9">
        <v>93.981796264648438</v>
      </c>
      <c r="P1642" s="9">
        <v>270.96539306640625</v>
      </c>
    </row>
    <row r="1643" spans="1:16" x14ac:dyDescent="0.35">
      <c r="A1643" s="17">
        <v>44839</v>
      </c>
      <c r="B1643" s="9">
        <v>87.585395812988281</v>
      </c>
      <c r="N1643" s="17">
        <v>43655</v>
      </c>
      <c r="O1643" s="9">
        <v>93.9564208984375</v>
      </c>
      <c r="P1643" s="9">
        <v>271.30303955078125</v>
      </c>
    </row>
    <row r="1644" spans="1:16" x14ac:dyDescent="0.35">
      <c r="A1644" s="17">
        <v>44840</v>
      </c>
      <c r="B1644" s="9">
        <v>87.241081237792969</v>
      </c>
      <c r="N1644" s="17">
        <v>43656</v>
      </c>
      <c r="O1644" s="9">
        <v>94.024131774902344</v>
      </c>
      <c r="P1644" s="9">
        <v>272.59939575195313</v>
      </c>
    </row>
    <row r="1645" spans="1:16" x14ac:dyDescent="0.35">
      <c r="A1645" s="17">
        <v>44841</v>
      </c>
      <c r="B1645" s="9">
        <v>86.778961181640625</v>
      </c>
      <c r="N1645" s="17">
        <v>43657</v>
      </c>
      <c r="O1645" s="9">
        <v>93.677108764648438</v>
      </c>
      <c r="P1645" s="9">
        <v>273.23846435546875</v>
      </c>
    </row>
    <row r="1646" spans="1:16" x14ac:dyDescent="0.35">
      <c r="A1646" s="17">
        <v>44844</v>
      </c>
      <c r="B1646" s="9">
        <v>86.389312744140625</v>
      </c>
      <c r="N1646" s="17">
        <v>43658</v>
      </c>
      <c r="O1646" s="9">
        <v>93.778694152832031</v>
      </c>
      <c r="P1646" s="9">
        <v>274.46173095703125</v>
      </c>
    </row>
    <row r="1647" spans="1:16" x14ac:dyDescent="0.35">
      <c r="A1647" s="17">
        <v>44845</v>
      </c>
      <c r="B1647" s="9">
        <v>86.443702697753906</v>
      </c>
      <c r="N1647" s="17">
        <v>43661</v>
      </c>
      <c r="O1647" s="9">
        <v>93.914100646972656</v>
      </c>
      <c r="P1647" s="9">
        <v>274.55294799804688</v>
      </c>
    </row>
    <row r="1648" spans="1:16" x14ac:dyDescent="0.35">
      <c r="A1648" s="17">
        <v>44846</v>
      </c>
      <c r="B1648" s="9">
        <v>86.516181945800781</v>
      </c>
      <c r="N1648" s="17">
        <v>43662</v>
      </c>
      <c r="O1648" s="9">
        <v>93.812515258789063</v>
      </c>
      <c r="P1648" s="9">
        <v>273.66754150390625</v>
      </c>
    </row>
    <row r="1649" spans="1:16" x14ac:dyDescent="0.35">
      <c r="A1649" s="17">
        <v>44847</v>
      </c>
      <c r="B1649" s="9">
        <v>86.244338989257813</v>
      </c>
      <c r="N1649" s="17">
        <v>43663</v>
      </c>
      <c r="O1649" s="9">
        <v>94.058013916015625</v>
      </c>
      <c r="P1649" s="9">
        <v>271.80517578125</v>
      </c>
    </row>
    <row r="1650" spans="1:16" x14ac:dyDescent="0.35">
      <c r="A1650" s="17">
        <v>44848</v>
      </c>
      <c r="B1650" s="9">
        <v>85.773162841796875</v>
      </c>
      <c r="N1650" s="17">
        <v>43664</v>
      </c>
      <c r="O1650" s="9">
        <v>94.210372924804688</v>
      </c>
      <c r="P1650" s="9">
        <v>272.80032348632813</v>
      </c>
    </row>
    <row r="1651" spans="1:16" x14ac:dyDescent="0.35">
      <c r="A1651" s="17">
        <v>44851</v>
      </c>
      <c r="B1651" s="9">
        <v>85.954383850097656</v>
      </c>
      <c r="N1651" s="17">
        <v>43665</v>
      </c>
      <c r="O1651" s="9">
        <v>94.100318908691406</v>
      </c>
      <c r="P1651" s="9">
        <v>271.2847900390625</v>
      </c>
    </row>
    <row r="1652" spans="1:16" x14ac:dyDescent="0.35">
      <c r="A1652" s="17">
        <v>44852</v>
      </c>
      <c r="B1652" s="9">
        <v>86.099365234375</v>
      </c>
      <c r="N1652" s="17">
        <v>43668</v>
      </c>
      <c r="O1652" s="9">
        <v>94.218833923339844</v>
      </c>
      <c r="P1652" s="9">
        <v>271.95132446289063</v>
      </c>
    </row>
    <row r="1653" spans="1:16" x14ac:dyDescent="0.35">
      <c r="A1653" s="17">
        <v>44853</v>
      </c>
      <c r="B1653" s="9">
        <v>85.356338500976563</v>
      </c>
      <c r="N1653" s="17">
        <v>43669</v>
      </c>
      <c r="O1653" s="9">
        <v>94.125701904296875</v>
      </c>
      <c r="P1653" s="9">
        <v>273.895751953125</v>
      </c>
    </row>
    <row r="1654" spans="1:16" x14ac:dyDescent="0.35">
      <c r="A1654" s="17">
        <v>44854</v>
      </c>
      <c r="B1654" s="9">
        <v>84.839851379394531</v>
      </c>
      <c r="N1654" s="17">
        <v>43670</v>
      </c>
      <c r="O1654" s="9">
        <v>94.261154174804688</v>
      </c>
      <c r="P1654" s="9">
        <v>275.18292236328125</v>
      </c>
    </row>
    <row r="1655" spans="1:16" x14ac:dyDescent="0.35">
      <c r="A1655" s="17">
        <v>44855</v>
      </c>
      <c r="B1655" s="9">
        <v>84.966705322265625</v>
      </c>
      <c r="N1655" s="17">
        <v>43671</v>
      </c>
      <c r="O1655" s="9">
        <v>94.117271423339844</v>
      </c>
      <c r="P1655" s="9">
        <v>273.86837768554688</v>
      </c>
    </row>
    <row r="1656" spans="1:16" x14ac:dyDescent="0.35">
      <c r="A1656" s="17">
        <v>44858</v>
      </c>
      <c r="B1656" s="9">
        <v>84.848907470703125</v>
      </c>
      <c r="N1656" s="17">
        <v>43672</v>
      </c>
      <c r="O1656" s="9">
        <v>94.134178161621094</v>
      </c>
      <c r="P1656" s="9">
        <v>275.70327758789063</v>
      </c>
    </row>
    <row r="1657" spans="1:16" x14ac:dyDescent="0.35">
      <c r="A1657" s="17">
        <v>44859</v>
      </c>
      <c r="B1657" s="9">
        <v>85.682540893554688</v>
      </c>
      <c r="N1657" s="17">
        <v>43675</v>
      </c>
      <c r="O1657" s="9">
        <v>94.176483154296875</v>
      </c>
      <c r="P1657" s="9">
        <v>275.201171875</v>
      </c>
    </row>
    <row r="1658" spans="1:16" x14ac:dyDescent="0.35">
      <c r="A1658" s="17">
        <v>44860</v>
      </c>
      <c r="B1658" s="9">
        <v>86.063140869140625</v>
      </c>
      <c r="N1658" s="17">
        <v>43676</v>
      </c>
      <c r="O1658" s="9">
        <v>94.168006896972656</v>
      </c>
      <c r="P1658" s="9">
        <v>274.52560424804688</v>
      </c>
    </row>
    <row r="1659" spans="1:16" x14ac:dyDescent="0.35">
      <c r="A1659" s="17">
        <v>44861</v>
      </c>
      <c r="B1659" s="9">
        <v>86.498077392578125</v>
      </c>
      <c r="N1659" s="17">
        <v>43677</v>
      </c>
      <c r="O1659" s="9">
        <v>94.210372924804688</v>
      </c>
      <c r="P1659" s="9">
        <v>271.522216796875</v>
      </c>
    </row>
    <row r="1660" spans="1:16" x14ac:dyDescent="0.35">
      <c r="A1660" s="17">
        <v>44862</v>
      </c>
      <c r="B1660" s="9">
        <v>86.280586242675781</v>
      </c>
      <c r="N1660" s="17">
        <v>43678</v>
      </c>
      <c r="O1660" s="9">
        <v>94.948493957519531</v>
      </c>
      <c r="P1660" s="9">
        <v>269.1578369140625</v>
      </c>
    </row>
    <row r="1661" spans="1:16" x14ac:dyDescent="0.35">
      <c r="A1661" s="17">
        <v>44865</v>
      </c>
      <c r="B1661" s="9">
        <v>85.990623474121094</v>
      </c>
      <c r="N1661" s="17">
        <v>43679</v>
      </c>
      <c r="O1661" s="9">
        <v>94.982460021972656</v>
      </c>
      <c r="P1661" s="9">
        <v>267.13119506835938</v>
      </c>
    </row>
    <row r="1662" spans="1:16" x14ac:dyDescent="0.35">
      <c r="A1662" s="17">
        <v>44866</v>
      </c>
      <c r="B1662" s="9">
        <v>86.150474548339844</v>
      </c>
      <c r="N1662" s="17">
        <v>43682</v>
      </c>
      <c r="O1662" s="9">
        <v>95.398170471191406</v>
      </c>
      <c r="P1662" s="9">
        <v>259.09771728515625</v>
      </c>
    </row>
    <row r="1663" spans="1:16" x14ac:dyDescent="0.35">
      <c r="A1663" s="17">
        <v>44867</v>
      </c>
      <c r="B1663" s="9">
        <v>86.005142211914063</v>
      </c>
      <c r="N1663" s="17">
        <v>43683</v>
      </c>
      <c r="O1663" s="9">
        <v>95.652671813964844</v>
      </c>
      <c r="P1663" s="9">
        <v>262.73101806640625</v>
      </c>
    </row>
    <row r="1664" spans="1:16" x14ac:dyDescent="0.35">
      <c r="A1664" s="17">
        <v>44868</v>
      </c>
      <c r="B1664" s="9">
        <v>85.687271118164063</v>
      </c>
      <c r="N1664" s="17">
        <v>43684</v>
      </c>
      <c r="O1664" s="9">
        <v>95.601753234863281</v>
      </c>
      <c r="P1664" s="9">
        <v>262.88626098632813</v>
      </c>
    </row>
    <row r="1665" spans="1:16" x14ac:dyDescent="0.35">
      <c r="A1665" s="17">
        <v>44869</v>
      </c>
      <c r="B1665" s="9">
        <v>85.678207397460938</v>
      </c>
      <c r="N1665" s="17">
        <v>43685</v>
      </c>
      <c r="O1665" s="9">
        <v>95.695121765136719</v>
      </c>
      <c r="P1665" s="9">
        <v>268.04400634765625</v>
      </c>
    </row>
    <row r="1666" spans="1:16" x14ac:dyDescent="0.35">
      <c r="A1666" s="17">
        <v>44872</v>
      </c>
      <c r="B1666" s="9">
        <v>85.405769348144531</v>
      </c>
      <c r="N1666" s="17">
        <v>43686</v>
      </c>
      <c r="O1666" s="9">
        <v>95.567840576171875</v>
      </c>
      <c r="P1666" s="9">
        <v>266.21832275390625</v>
      </c>
    </row>
    <row r="1667" spans="1:16" x14ac:dyDescent="0.35">
      <c r="A1667" s="17">
        <v>44873</v>
      </c>
      <c r="B1667" s="9">
        <v>85.769035339355469</v>
      </c>
      <c r="N1667" s="17">
        <v>43689</v>
      </c>
      <c r="O1667" s="9">
        <v>95.915725708007813</v>
      </c>
      <c r="P1667" s="9">
        <v>262.97750854492188</v>
      </c>
    </row>
    <row r="1668" spans="1:16" x14ac:dyDescent="0.35">
      <c r="A1668" s="17">
        <v>44874</v>
      </c>
      <c r="B1668" s="9">
        <v>85.868949890136719</v>
      </c>
      <c r="N1668" s="17">
        <v>43690</v>
      </c>
      <c r="O1668" s="9">
        <v>95.779930114746094</v>
      </c>
      <c r="P1668" s="9">
        <v>267.06729125976563</v>
      </c>
    </row>
    <row r="1669" spans="1:16" x14ac:dyDescent="0.35">
      <c r="A1669" s="17">
        <v>44875</v>
      </c>
      <c r="B1669" s="9">
        <v>87.712547302246094</v>
      </c>
      <c r="N1669" s="17">
        <v>43691</v>
      </c>
      <c r="O1669" s="9">
        <v>96.076911926269531</v>
      </c>
      <c r="P1669" s="9">
        <v>259.17071533203125</v>
      </c>
    </row>
    <row r="1670" spans="1:16" x14ac:dyDescent="0.35">
      <c r="A1670" s="17">
        <v>44876</v>
      </c>
      <c r="B1670" s="9">
        <v>87.648971557617188</v>
      </c>
      <c r="N1670" s="17">
        <v>43692</v>
      </c>
      <c r="O1670" s="9">
        <v>96.518074035644531</v>
      </c>
      <c r="P1670" s="9">
        <v>259.85543823242188</v>
      </c>
    </row>
    <row r="1671" spans="1:16" x14ac:dyDescent="0.35">
      <c r="A1671" s="17">
        <v>44879</v>
      </c>
      <c r="B1671" s="9">
        <v>87.403739929199219</v>
      </c>
      <c r="N1671" s="17">
        <v>43693</v>
      </c>
      <c r="O1671" s="9">
        <v>96.441719055175781</v>
      </c>
      <c r="P1671" s="9">
        <v>263.68966674804688</v>
      </c>
    </row>
    <row r="1672" spans="1:16" x14ac:dyDescent="0.35">
      <c r="A1672" s="17">
        <v>44880</v>
      </c>
      <c r="B1672" s="9">
        <v>88.048568725585938</v>
      </c>
      <c r="N1672" s="17">
        <v>43696</v>
      </c>
      <c r="O1672" s="9">
        <v>96.187232971191406</v>
      </c>
      <c r="P1672" s="9">
        <v>266.86639404296875</v>
      </c>
    </row>
    <row r="1673" spans="1:16" x14ac:dyDescent="0.35">
      <c r="A1673" s="17">
        <v>44881</v>
      </c>
      <c r="B1673" s="9">
        <v>88.593490600585938</v>
      </c>
      <c r="N1673" s="17">
        <v>43697</v>
      </c>
      <c r="O1673" s="9">
        <v>96.450218200683594</v>
      </c>
      <c r="P1673" s="9">
        <v>264.821533203125</v>
      </c>
    </row>
    <row r="1674" spans="1:16" x14ac:dyDescent="0.35">
      <c r="A1674" s="17">
        <v>44882</v>
      </c>
      <c r="B1674" s="9">
        <v>88.22113037109375</v>
      </c>
      <c r="N1674" s="17">
        <v>43698</v>
      </c>
      <c r="O1674" s="9">
        <v>96.399314880371094</v>
      </c>
      <c r="P1674" s="9">
        <v>266.97598266601563</v>
      </c>
    </row>
    <row r="1675" spans="1:16" x14ac:dyDescent="0.35">
      <c r="A1675" s="17">
        <v>44883</v>
      </c>
      <c r="B1675" s="9">
        <v>88.093963623046875</v>
      </c>
      <c r="N1675" s="17">
        <v>43699</v>
      </c>
      <c r="O1675" s="9">
        <v>96.144813537597656</v>
      </c>
      <c r="P1675" s="9">
        <v>266.89376831054688</v>
      </c>
    </row>
    <row r="1676" spans="1:16" x14ac:dyDescent="0.35">
      <c r="A1676" s="17">
        <v>44886</v>
      </c>
      <c r="B1676" s="9">
        <v>88.039512634277344</v>
      </c>
      <c r="N1676" s="17">
        <v>43700</v>
      </c>
      <c r="O1676" s="9">
        <v>96.535057067871094</v>
      </c>
      <c r="P1676" s="9">
        <v>260.0379638671875</v>
      </c>
    </row>
    <row r="1677" spans="1:16" x14ac:dyDescent="0.35">
      <c r="A1677" s="17">
        <v>44887</v>
      </c>
      <c r="B1677" s="9">
        <v>88.493568420410156</v>
      </c>
      <c r="N1677" s="17">
        <v>43703</v>
      </c>
      <c r="O1677" s="9">
        <v>96.492660522460938</v>
      </c>
      <c r="P1677" s="9">
        <v>262.91366577148438</v>
      </c>
    </row>
    <row r="1678" spans="1:16" x14ac:dyDescent="0.35">
      <c r="A1678" s="17">
        <v>44888</v>
      </c>
      <c r="B1678" s="9">
        <v>89.020317077636719</v>
      </c>
      <c r="N1678" s="17">
        <v>43704</v>
      </c>
      <c r="O1678" s="9">
        <v>96.798072814941406</v>
      </c>
      <c r="P1678" s="9">
        <v>261.88201904296875</v>
      </c>
    </row>
    <row r="1679" spans="1:16" x14ac:dyDescent="0.35">
      <c r="A1679" s="17">
        <v>44890</v>
      </c>
      <c r="B1679" s="9">
        <v>89.038490295410156</v>
      </c>
      <c r="N1679" s="17">
        <v>43705</v>
      </c>
      <c r="O1679" s="9">
        <v>96.806564331054688</v>
      </c>
      <c r="P1679" s="9">
        <v>263.72610473632813</v>
      </c>
    </row>
    <row r="1680" spans="1:16" x14ac:dyDescent="0.35">
      <c r="A1680" s="17">
        <v>44893</v>
      </c>
      <c r="B1680" s="9">
        <v>88.893173217773438</v>
      </c>
      <c r="N1680" s="17">
        <v>43706</v>
      </c>
      <c r="O1680" s="9">
        <v>96.747154235839844</v>
      </c>
      <c r="P1680" s="9">
        <v>267.09469604492188</v>
      </c>
    </row>
    <row r="1681" spans="1:16" x14ac:dyDescent="0.35">
      <c r="A1681" s="17">
        <v>44894</v>
      </c>
      <c r="B1681" s="9">
        <v>88.575325012207031</v>
      </c>
      <c r="N1681" s="17">
        <v>43707</v>
      </c>
      <c r="O1681" s="9">
        <v>96.832000732421875</v>
      </c>
      <c r="P1681" s="9">
        <v>266.97598266601563</v>
      </c>
    </row>
    <row r="1682" spans="1:16" x14ac:dyDescent="0.35">
      <c r="A1682" s="17">
        <v>44895</v>
      </c>
      <c r="B1682" s="9">
        <v>89.26556396484375</v>
      </c>
      <c r="N1682" s="17">
        <v>43711</v>
      </c>
      <c r="O1682" s="9">
        <v>96.809097290039063</v>
      </c>
      <c r="P1682" s="9">
        <v>265.41497802734375</v>
      </c>
    </row>
    <row r="1683" spans="1:16" x14ac:dyDescent="0.35">
      <c r="A1683" s="17">
        <v>44896</v>
      </c>
      <c r="B1683" s="9">
        <v>90.008338928222656</v>
      </c>
      <c r="N1683" s="17">
        <v>43712</v>
      </c>
      <c r="O1683" s="9">
        <v>96.979141235351563</v>
      </c>
      <c r="P1683" s="9">
        <v>268.427490234375</v>
      </c>
    </row>
    <row r="1684" spans="1:16" x14ac:dyDescent="0.35">
      <c r="A1684" s="17">
        <v>44897</v>
      </c>
      <c r="B1684" s="9">
        <v>90.381553649902344</v>
      </c>
      <c r="N1684" s="17">
        <v>43713</v>
      </c>
      <c r="O1684" s="9">
        <v>96.562446594238281</v>
      </c>
      <c r="P1684" s="9">
        <v>271.878173828125</v>
      </c>
    </row>
    <row r="1685" spans="1:16" x14ac:dyDescent="0.35">
      <c r="A1685" s="17">
        <v>44900</v>
      </c>
      <c r="B1685" s="9">
        <v>89.6715087890625</v>
      </c>
      <c r="N1685" s="17">
        <v>43714</v>
      </c>
      <c r="O1685" s="9">
        <v>96.664497375488281</v>
      </c>
      <c r="P1685" s="9">
        <v>272.08822631835938</v>
      </c>
    </row>
    <row r="1686" spans="1:16" x14ac:dyDescent="0.35">
      <c r="A1686" s="17">
        <v>44901</v>
      </c>
      <c r="B1686" s="9">
        <v>89.935508728027344</v>
      </c>
      <c r="N1686" s="17">
        <v>43717</v>
      </c>
      <c r="O1686" s="9">
        <v>96.256309509277344</v>
      </c>
      <c r="P1686" s="9">
        <v>272.22518920898438</v>
      </c>
    </row>
    <row r="1687" spans="1:16" x14ac:dyDescent="0.35">
      <c r="A1687" s="17">
        <v>44902</v>
      </c>
      <c r="B1687" s="9">
        <v>90.736557006835938</v>
      </c>
      <c r="N1687" s="17">
        <v>43718</v>
      </c>
      <c r="O1687" s="9">
        <v>95.737548828125</v>
      </c>
      <c r="P1687" s="9">
        <v>272.16128540039063</v>
      </c>
    </row>
    <row r="1688" spans="1:16" x14ac:dyDescent="0.35">
      <c r="A1688" s="17">
        <v>44903</v>
      </c>
      <c r="B1688" s="9">
        <v>90.463470458984375</v>
      </c>
      <c r="N1688" s="17">
        <v>43719</v>
      </c>
      <c r="O1688" s="9">
        <v>95.754554748535156</v>
      </c>
      <c r="P1688" s="9">
        <v>274.09658813476563</v>
      </c>
    </row>
    <row r="1689" spans="1:16" x14ac:dyDescent="0.35">
      <c r="A1689" s="17">
        <v>44904</v>
      </c>
      <c r="B1689" s="9">
        <v>89.926406860351563</v>
      </c>
      <c r="N1689" s="17">
        <v>43720</v>
      </c>
      <c r="O1689" s="9">
        <v>95.601478576660156</v>
      </c>
      <c r="P1689" s="9">
        <v>275.04592895507813</v>
      </c>
    </row>
    <row r="1690" spans="1:16" x14ac:dyDescent="0.35">
      <c r="A1690" s="17">
        <v>44907</v>
      </c>
      <c r="B1690" s="9">
        <v>89.944587707519531</v>
      </c>
      <c r="N1690" s="17">
        <v>43721</v>
      </c>
      <c r="O1690" s="9">
        <v>95.031700134277344</v>
      </c>
      <c r="P1690" s="9">
        <v>274.8634033203125</v>
      </c>
    </row>
    <row r="1691" spans="1:16" x14ac:dyDescent="0.35">
      <c r="A1691" s="17">
        <v>44908</v>
      </c>
      <c r="B1691" s="9">
        <v>90.54541015625</v>
      </c>
      <c r="N1691" s="17">
        <v>43724</v>
      </c>
      <c r="O1691" s="9">
        <v>95.286872863769531</v>
      </c>
      <c r="P1691" s="9">
        <v>274.01446533203125</v>
      </c>
    </row>
    <row r="1692" spans="1:16" x14ac:dyDescent="0.35">
      <c r="A1692" s="17">
        <v>44909</v>
      </c>
      <c r="B1692" s="9">
        <v>90.74566650390625</v>
      </c>
      <c r="N1692" s="17">
        <v>43725</v>
      </c>
      <c r="O1692" s="9">
        <v>95.431427001953125</v>
      </c>
      <c r="P1692" s="9">
        <v>274.70819091796875</v>
      </c>
    </row>
    <row r="1693" spans="1:16" x14ac:dyDescent="0.35">
      <c r="A1693" s="17">
        <v>44910</v>
      </c>
      <c r="B1693" s="9">
        <v>90.87884521484375</v>
      </c>
      <c r="N1693" s="17">
        <v>43726</v>
      </c>
      <c r="O1693" s="9">
        <v>95.541969299316406</v>
      </c>
      <c r="P1693" s="9">
        <v>274.87249755859375</v>
      </c>
    </row>
    <row r="1694" spans="1:16" x14ac:dyDescent="0.35">
      <c r="A1694" s="17">
        <v>44911</v>
      </c>
      <c r="B1694" s="9">
        <v>90.641654968261719</v>
      </c>
      <c r="N1694" s="17">
        <v>43727</v>
      </c>
      <c r="O1694" s="9">
        <v>95.678024291992188</v>
      </c>
      <c r="P1694" s="9">
        <v>274.854248046875</v>
      </c>
    </row>
    <row r="1695" spans="1:16" x14ac:dyDescent="0.35">
      <c r="A1695" s="17">
        <v>44914</v>
      </c>
      <c r="B1695" s="9">
        <v>90.085136413574219</v>
      </c>
      <c r="N1695" s="17">
        <v>43728</v>
      </c>
      <c r="O1695" s="9">
        <v>96.026702880859375</v>
      </c>
      <c r="P1695" s="9">
        <v>273.55557250976563</v>
      </c>
    </row>
    <row r="1696" spans="1:16" x14ac:dyDescent="0.35">
      <c r="A1696" s="17">
        <v>44915</v>
      </c>
      <c r="B1696" s="9">
        <v>89.473831176757813</v>
      </c>
      <c r="N1696" s="17">
        <v>43731</v>
      </c>
      <c r="O1696" s="9">
        <v>96.069206237792969</v>
      </c>
      <c r="P1696" s="9">
        <v>273.49148559570313</v>
      </c>
    </row>
    <row r="1697" spans="1:16" x14ac:dyDescent="0.35">
      <c r="A1697" s="17">
        <v>44916</v>
      </c>
      <c r="B1697" s="9">
        <v>89.720184326171875</v>
      </c>
      <c r="N1697" s="17">
        <v>43732</v>
      </c>
      <c r="O1697" s="9">
        <v>96.332839965820313</v>
      </c>
      <c r="P1697" s="9">
        <v>271.34539794921875</v>
      </c>
    </row>
    <row r="1698" spans="1:16" x14ac:dyDescent="0.35">
      <c r="A1698" s="17">
        <v>44917</v>
      </c>
      <c r="B1698" s="9">
        <v>89.69281005859375</v>
      </c>
      <c r="N1698" s="17">
        <v>43733</v>
      </c>
      <c r="O1698" s="9">
        <v>95.933151245117188</v>
      </c>
      <c r="P1698" s="9">
        <v>272.95037841796875</v>
      </c>
    </row>
    <row r="1699" spans="1:16" x14ac:dyDescent="0.35">
      <c r="A1699" s="17">
        <v>44918</v>
      </c>
      <c r="B1699" s="9">
        <v>89.382598876953125</v>
      </c>
      <c r="N1699" s="17">
        <v>43734</v>
      </c>
      <c r="O1699" s="9">
        <v>96.0947265625</v>
      </c>
      <c r="P1699" s="9">
        <v>272.38177490234375</v>
      </c>
    </row>
    <row r="1700" spans="1:16" x14ac:dyDescent="0.35">
      <c r="A1700" s="17">
        <v>44922</v>
      </c>
      <c r="B1700" s="9">
        <v>88.734855651855469</v>
      </c>
      <c r="N1700" s="17">
        <v>43735</v>
      </c>
      <c r="O1700" s="9">
        <v>96.2137451171875</v>
      </c>
      <c r="P1700" s="9">
        <v>270.91436767578125</v>
      </c>
    </row>
    <row r="1701" spans="1:16" x14ac:dyDescent="0.35">
      <c r="A1701" s="17">
        <v>44923</v>
      </c>
      <c r="B1701" s="9">
        <v>88.579727172851563</v>
      </c>
      <c r="N1701" s="17">
        <v>43738</v>
      </c>
      <c r="O1701" s="9">
        <v>96.2392578125</v>
      </c>
      <c r="P1701" s="9">
        <v>272.17074584960938</v>
      </c>
    </row>
    <row r="1702" spans="1:16" x14ac:dyDescent="0.35">
      <c r="A1702" s="17">
        <v>44924</v>
      </c>
      <c r="B1702" s="9">
        <v>88.908180236816406</v>
      </c>
      <c r="N1702" s="17">
        <v>43739</v>
      </c>
      <c r="O1702" s="9">
        <v>96.414031982421875</v>
      </c>
      <c r="P1702" s="9">
        <v>268.93341064453125</v>
      </c>
    </row>
    <row r="1703" spans="1:16" x14ac:dyDescent="0.35">
      <c r="A1703" s="17">
        <v>44925</v>
      </c>
      <c r="B1703" s="9">
        <v>88.488502502441406</v>
      </c>
      <c r="N1703" s="17">
        <v>43740</v>
      </c>
      <c r="O1703" s="9">
        <v>96.482200622558594</v>
      </c>
      <c r="P1703" s="9">
        <v>264.1827392578125</v>
      </c>
    </row>
    <row r="1704" spans="1:16" x14ac:dyDescent="0.35">
      <c r="A1704" s="17">
        <v>44929</v>
      </c>
      <c r="B1704" s="9">
        <v>89.008567810058594</v>
      </c>
      <c r="N1704" s="17">
        <v>43741</v>
      </c>
      <c r="O1704" s="9">
        <v>96.857215881347656</v>
      </c>
      <c r="P1704" s="9">
        <v>266.34713745117188</v>
      </c>
    </row>
    <row r="1705" spans="1:16" x14ac:dyDescent="0.35">
      <c r="A1705" s="17">
        <v>44930</v>
      </c>
      <c r="B1705" s="9">
        <v>89.501220703125</v>
      </c>
      <c r="N1705" s="17">
        <v>43742</v>
      </c>
      <c r="O1705" s="9">
        <v>97.010650634765625</v>
      </c>
      <c r="P1705" s="9">
        <v>269.95135498046875</v>
      </c>
    </row>
    <row r="1706" spans="1:16" x14ac:dyDescent="0.35">
      <c r="A1706" s="17">
        <v>44931</v>
      </c>
      <c r="B1706" s="9">
        <v>89.428215026855469</v>
      </c>
      <c r="N1706" s="17">
        <v>43745</v>
      </c>
      <c r="O1706" s="9">
        <v>96.746452331542969</v>
      </c>
      <c r="P1706" s="9">
        <v>268.78662109375</v>
      </c>
    </row>
    <row r="1707" spans="1:16" x14ac:dyDescent="0.35">
      <c r="A1707" s="17">
        <v>44932</v>
      </c>
      <c r="B1707" s="9">
        <v>90.404449462890625</v>
      </c>
      <c r="N1707" s="17">
        <v>43746</v>
      </c>
      <c r="O1707" s="9">
        <v>96.780487060546875</v>
      </c>
      <c r="P1707" s="9">
        <v>264.61380004882813</v>
      </c>
    </row>
    <row r="1708" spans="1:16" x14ac:dyDescent="0.35">
      <c r="A1708" s="17">
        <v>44935</v>
      </c>
      <c r="B1708" s="9">
        <v>90.632522583007813</v>
      </c>
      <c r="N1708" s="17">
        <v>43747</v>
      </c>
      <c r="O1708" s="9">
        <v>96.7293701171875</v>
      </c>
      <c r="P1708" s="9">
        <v>267.126708984375</v>
      </c>
    </row>
    <row r="1709" spans="1:16" x14ac:dyDescent="0.35">
      <c r="A1709" s="17">
        <v>44936</v>
      </c>
      <c r="B1709" s="9">
        <v>90.28582763671875</v>
      </c>
      <c r="N1709" s="17">
        <v>43748</v>
      </c>
      <c r="O1709" s="9">
        <v>96.396980285644531</v>
      </c>
      <c r="P1709" s="9">
        <v>268.93341064453125</v>
      </c>
    </row>
    <row r="1710" spans="1:16" x14ac:dyDescent="0.35">
      <c r="A1710" s="17">
        <v>44937</v>
      </c>
      <c r="B1710" s="9">
        <v>90.842353820800781</v>
      </c>
      <c r="N1710" s="17">
        <v>43749</v>
      </c>
      <c r="O1710" s="9">
        <v>96.081626892089844</v>
      </c>
      <c r="P1710" s="9">
        <v>271.72146606445313</v>
      </c>
    </row>
    <row r="1711" spans="1:16" x14ac:dyDescent="0.35">
      <c r="A1711" s="17">
        <v>44938</v>
      </c>
      <c r="B1711" s="9">
        <v>91.499237060546875</v>
      </c>
      <c r="N1711" s="17">
        <v>43752</v>
      </c>
      <c r="O1711" s="9">
        <v>96.243560791015625</v>
      </c>
      <c r="P1711" s="9">
        <v>271.4188232421875</v>
      </c>
    </row>
    <row r="1712" spans="1:16" x14ac:dyDescent="0.35">
      <c r="A1712" s="17">
        <v>44939</v>
      </c>
      <c r="B1712" s="9">
        <v>91.161659240722656</v>
      </c>
      <c r="N1712" s="17">
        <v>43753</v>
      </c>
      <c r="O1712" s="9">
        <v>95.928207397460938</v>
      </c>
      <c r="P1712" s="9">
        <v>274.10589599609375</v>
      </c>
    </row>
    <row r="1713" spans="1:16" x14ac:dyDescent="0.35">
      <c r="A1713" s="17">
        <v>44943</v>
      </c>
      <c r="B1713" s="9">
        <v>90.997459411621094</v>
      </c>
      <c r="N1713" s="17">
        <v>43754</v>
      </c>
      <c r="O1713" s="9">
        <v>96.098640441894531</v>
      </c>
      <c r="P1713" s="9">
        <v>273.6656494140625</v>
      </c>
    </row>
    <row r="1714" spans="1:16" x14ac:dyDescent="0.35">
      <c r="A1714" s="17">
        <v>44944</v>
      </c>
      <c r="B1714" s="9">
        <v>91.900672912597656</v>
      </c>
      <c r="N1714" s="17">
        <v>43755</v>
      </c>
      <c r="O1714" s="9">
        <v>96.073097229003906</v>
      </c>
      <c r="P1714" s="9">
        <v>274.47274780273438</v>
      </c>
    </row>
    <row r="1715" spans="1:16" x14ac:dyDescent="0.35">
      <c r="A1715" s="17">
        <v>44945</v>
      </c>
      <c r="B1715" s="9">
        <v>91.690864562988281</v>
      </c>
      <c r="N1715" s="17">
        <v>43756</v>
      </c>
      <c r="O1715" s="9">
        <v>96.141250610351563</v>
      </c>
      <c r="P1715" s="9">
        <v>273.27133178710938</v>
      </c>
    </row>
    <row r="1716" spans="1:16" x14ac:dyDescent="0.35">
      <c r="A1716" s="17">
        <v>44946</v>
      </c>
      <c r="B1716" s="9">
        <v>91.316795349121094</v>
      </c>
      <c r="N1716" s="17">
        <v>43759</v>
      </c>
      <c r="O1716" s="9">
        <v>95.8770751953125</v>
      </c>
      <c r="P1716" s="9">
        <v>275.1239013671875</v>
      </c>
    </row>
    <row r="1717" spans="1:16" x14ac:dyDescent="0.35">
      <c r="A1717" s="17">
        <v>44949</v>
      </c>
      <c r="B1717" s="9">
        <v>91.088714599609375</v>
      </c>
      <c r="N1717" s="17">
        <v>43760</v>
      </c>
      <c r="O1717" s="9">
        <v>96.021957397460938</v>
      </c>
      <c r="P1717" s="9">
        <v>274.22512817382813</v>
      </c>
    </row>
    <row r="1718" spans="1:16" x14ac:dyDescent="0.35">
      <c r="A1718" s="17">
        <v>44950</v>
      </c>
      <c r="B1718" s="9">
        <v>91.490135192871094</v>
      </c>
      <c r="N1718" s="17">
        <v>43761</v>
      </c>
      <c r="O1718" s="9">
        <v>96.098640441894531</v>
      </c>
      <c r="P1718" s="9">
        <v>275.02294921875</v>
      </c>
    </row>
    <row r="1719" spans="1:16" x14ac:dyDescent="0.35">
      <c r="A1719" s="17">
        <v>44951</v>
      </c>
      <c r="B1719" s="9">
        <v>91.599601745605469</v>
      </c>
      <c r="N1719" s="17">
        <v>43762</v>
      </c>
      <c r="O1719" s="9">
        <v>96.124229431152344</v>
      </c>
      <c r="P1719" s="9">
        <v>275.472412109375</v>
      </c>
    </row>
    <row r="1720" spans="1:16" x14ac:dyDescent="0.35">
      <c r="A1720" s="17">
        <v>44952</v>
      </c>
      <c r="B1720" s="9">
        <v>91.444526672363281</v>
      </c>
      <c r="N1720" s="17">
        <v>43763</v>
      </c>
      <c r="O1720" s="9">
        <v>95.987869262695313</v>
      </c>
      <c r="P1720" s="9">
        <v>276.60043334960938</v>
      </c>
    </row>
    <row r="1721" spans="1:16" x14ac:dyDescent="0.35">
      <c r="A1721" s="17">
        <v>44953</v>
      </c>
      <c r="B1721" s="9">
        <v>91.307647705078125</v>
      </c>
      <c r="N1721" s="17">
        <v>43766</v>
      </c>
      <c r="O1721" s="9">
        <v>95.783332824707031</v>
      </c>
      <c r="P1721" s="9">
        <v>278.1595458984375</v>
      </c>
    </row>
    <row r="1722" spans="1:16" x14ac:dyDescent="0.35">
      <c r="A1722" s="17">
        <v>44956</v>
      </c>
      <c r="B1722" s="9">
        <v>91.061325073242188</v>
      </c>
      <c r="N1722" s="17">
        <v>43767</v>
      </c>
      <c r="O1722" s="9">
        <v>95.79180908203125</v>
      </c>
      <c r="P1722" s="9">
        <v>278.07699584960938</v>
      </c>
    </row>
    <row r="1723" spans="1:16" x14ac:dyDescent="0.35">
      <c r="A1723" s="17">
        <v>44957</v>
      </c>
      <c r="B1723" s="9">
        <v>91.435394287109375</v>
      </c>
      <c r="N1723" s="17">
        <v>43768</v>
      </c>
      <c r="O1723" s="9">
        <v>96.064559936523438</v>
      </c>
      <c r="P1723" s="9">
        <v>278.92996215820313</v>
      </c>
    </row>
    <row r="1724" spans="1:16" x14ac:dyDescent="0.35">
      <c r="A1724" s="17">
        <v>44958</v>
      </c>
      <c r="B1724" s="9">
        <v>92.080162048339844</v>
      </c>
      <c r="N1724" s="17">
        <v>43769</v>
      </c>
      <c r="O1724" s="9">
        <v>96.439559936523438</v>
      </c>
      <c r="P1724" s="9">
        <v>278.18704223632813</v>
      </c>
    </row>
    <row r="1725" spans="1:16" x14ac:dyDescent="0.35">
      <c r="A1725" s="17">
        <v>44959</v>
      </c>
      <c r="B1725" s="9">
        <v>92.180778503417969</v>
      </c>
      <c r="N1725" s="17">
        <v>43770</v>
      </c>
      <c r="O1725" s="9">
        <v>96.466064453125</v>
      </c>
      <c r="P1725" s="9">
        <v>280.76416015625</v>
      </c>
    </row>
    <row r="1726" spans="1:16" x14ac:dyDescent="0.35">
      <c r="A1726" s="17">
        <v>44960</v>
      </c>
      <c r="B1726" s="9">
        <v>91.293609619140625</v>
      </c>
      <c r="N1726" s="17">
        <v>43773</v>
      </c>
      <c r="O1726" s="9">
        <v>96.226882934570313</v>
      </c>
      <c r="P1726" s="9">
        <v>281.89215087890625</v>
      </c>
    </row>
    <row r="1727" spans="1:16" x14ac:dyDescent="0.35">
      <c r="A1727" s="17">
        <v>44963</v>
      </c>
      <c r="B1727" s="9">
        <v>90.790596008300781</v>
      </c>
      <c r="N1727" s="17">
        <v>43774</v>
      </c>
      <c r="O1727" s="9">
        <v>95.868125915527344</v>
      </c>
      <c r="P1727" s="9">
        <v>281.580322265625</v>
      </c>
    </row>
    <row r="1728" spans="1:16" x14ac:dyDescent="0.35">
      <c r="A1728" s="17">
        <v>44964</v>
      </c>
      <c r="B1728" s="9">
        <v>90.635124206542969</v>
      </c>
      <c r="N1728" s="17">
        <v>43775</v>
      </c>
      <c r="O1728" s="9">
        <v>96.013343811035156</v>
      </c>
      <c r="P1728" s="9">
        <v>281.64459228515625</v>
      </c>
    </row>
    <row r="1729" spans="1:16" x14ac:dyDescent="0.35">
      <c r="A1729" s="17">
        <v>44965</v>
      </c>
      <c r="B1729" s="9">
        <v>90.763175964355469</v>
      </c>
      <c r="N1729" s="17">
        <v>43776</v>
      </c>
      <c r="O1729" s="9">
        <v>95.560638427734375</v>
      </c>
      <c r="P1729" s="9">
        <v>282.63507080078125</v>
      </c>
    </row>
    <row r="1730" spans="1:16" x14ac:dyDescent="0.35">
      <c r="A1730" s="17">
        <v>44966</v>
      </c>
      <c r="B1730" s="9">
        <v>90.406486511230469</v>
      </c>
      <c r="N1730" s="17">
        <v>43777</v>
      </c>
      <c r="O1730" s="9">
        <v>95.509330749511719</v>
      </c>
      <c r="P1730" s="9">
        <v>283.33203125</v>
      </c>
    </row>
    <row r="1731" spans="1:16" x14ac:dyDescent="0.35">
      <c r="A1731" s="17">
        <v>44967</v>
      </c>
      <c r="B1731" s="9">
        <v>90.013206481933594</v>
      </c>
      <c r="N1731" s="17">
        <v>43780</v>
      </c>
      <c r="O1731" s="9">
        <v>95.526435852050781</v>
      </c>
      <c r="P1731" s="9">
        <v>282.791015625</v>
      </c>
    </row>
    <row r="1732" spans="1:16" x14ac:dyDescent="0.35">
      <c r="A1732" s="17">
        <v>44970</v>
      </c>
      <c r="B1732" s="9">
        <v>90.287582397460938</v>
      </c>
      <c r="N1732" s="17">
        <v>43781</v>
      </c>
      <c r="O1732" s="9">
        <v>95.628921508789063</v>
      </c>
      <c r="P1732" s="9">
        <v>283.38705444335938</v>
      </c>
    </row>
    <row r="1733" spans="1:16" x14ac:dyDescent="0.35">
      <c r="A1733" s="17">
        <v>44971</v>
      </c>
      <c r="B1733" s="9">
        <v>89.967475891113281</v>
      </c>
      <c r="N1733" s="17">
        <v>43782</v>
      </c>
      <c r="O1733" s="9">
        <v>95.799789428710938</v>
      </c>
      <c r="P1733" s="9">
        <v>283.478759765625</v>
      </c>
    </row>
    <row r="1734" spans="1:16" x14ac:dyDescent="0.35">
      <c r="A1734" s="17">
        <v>44972</v>
      </c>
      <c r="B1734" s="9">
        <v>89.793708801269531</v>
      </c>
      <c r="N1734" s="17">
        <v>43783</v>
      </c>
      <c r="O1734" s="9">
        <v>96.073127746582031</v>
      </c>
      <c r="P1734" s="9">
        <v>283.89141845703125</v>
      </c>
    </row>
    <row r="1735" spans="1:16" x14ac:dyDescent="0.35">
      <c r="A1735" s="17">
        <v>44973</v>
      </c>
      <c r="B1735" s="9">
        <v>89.418724060058594</v>
      </c>
      <c r="N1735" s="17">
        <v>43784</v>
      </c>
      <c r="O1735" s="9">
        <v>96.021881103515625</v>
      </c>
      <c r="P1735" s="9">
        <v>285.94586181640625</v>
      </c>
    </row>
    <row r="1736" spans="1:16" x14ac:dyDescent="0.35">
      <c r="A1736" s="17">
        <v>44974</v>
      </c>
      <c r="B1736" s="9">
        <v>89.629081726074219</v>
      </c>
      <c r="N1736" s="17">
        <v>43787</v>
      </c>
      <c r="O1736" s="9">
        <v>96.201278686523438</v>
      </c>
      <c r="P1736" s="9">
        <v>286.15673828125</v>
      </c>
    </row>
    <row r="1737" spans="1:16" x14ac:dyDescent="0.35">
      <c r="A1737" s="17">
        <v>44978</v>
      </c>
      <c r="B1737" s="9">
        <v>88.787651062011719</v>
      </c>
      <c r="N1737" s="17">
        <v>43788</v>
      </c>
      <c r="O1737" s="9">
        <v>96.269577026367188</v>
      </c>
      <c r="P1737" s="9">
        <v>286.07418823242188</v>
      </c>
    </row>
    <row r="1738" spans="1:16" x14ac:dyDescent="0.35">
      <c r="A1738" s="17">
        <v>44979</v>
      </c>
      <c r="B1738" s="9">
        <v>89.025474548339844</v>
      </c>
      <c r="N1738" s="17">
        <v>43789</v>
      </c>
      <c r="O1738" s="9">
        <v>96.500244140625</v>
      </c>
      <c r="P1738" s="9">
        <v>285.01031494140625</v>
      </c>
    </row>
    <row r="1739" spans="1:16" x14ac:dyDescent="0.35">
      <c r="A1739" s="17">
        <v>44980</v>
      </c>
      <c r="B1739" s="9">
        <v>89.345535278320313</v>
      </c>
      <c r="N1739" s="17">
        <v>43790</v>
      </c>
      <c r="O1739" s="9">
        <v>96.363548278808594</v>
      </c>
      <c r="P1739" s="9">
        <v>284.5517578125</v>
      </c>
    </row>
    <row r="1740" spans="1:16" x14ac:dyDescent="0.35">
      <c r="A1740" s="17">
        <v>44981</v>
      </c>
      <c r="B1740" s="9">
        <v>88.833396911621094</v>
      </c>
      <c r="N1740" s="17">
        <v>43791</v>
      </c>
      <c r="O1740" s="9">
        <v>96.414817810058594</v>
      </c>
      <c r="P1740" s="9">
        <v>285.1845703125</v>
      </c>
    </row>
    <row r="1741" spans="1:16" x14ac:dyDescent="0.35">
      <c r="A1741" s="17">
        <v>44984</v>
      </c>
      <c r="B1741" s="9">
        <v>89.007156372070313</v>
      </c>
      <c r="N1741" s="17">
        <v>43794</v>
      </c>
      <c r="O1741" s="9">
        <v>96.508796691894531</v>
      </c>
      <c r="P1741" s="9">
        <v>287.3948974609375</v>
      </c>
    </row>
    <row r="1742" spans="1:16" x14ac:dyDescent="0.35">
      <c r="A1742" s="17">
        <v>44985</v>
      </c>
      <c r="B1742" s="9">
        <v>88.998008728027344</v>
      </c>
      <c r="N1742" s="17">
        <v>43795</v>
      </c>
      <c r="O1742" s="9">
        <v>96.645454406738281</v>
      </c>
      <c r="P1742" s="9">
        <v>288.04598999023438</v>
      </c>
    </row>
    <row r="1743" spans="1:16" x14ac:dyDescent="0.35">
      <c r="A1743" s="17">
        <v>44986</v>
      </c>
      <c r="B1743" s="9">
        <v>88.488296508789063</v>
      </c>
      <c r="N1743" s="17">
        <v>43796</v>
      </c>
      <c r="O1743" s="9">
        <v>96.525901794433594</v>
      </c>
      <c r="P1743" s="9">
        <v>289.3299560546875</v>
      </c>
    </row>
    <row r="1744" spans="1:16" x14ac:dyDescent="0.35">
      <c r="A1744" s="17">
        <v>44987</v>
      </c>
      <c r="B1744" s="9">
        <v>88.304908752441406</v>
      </c>
      <c r="N1744" s="17">
        <v>43798</v>
      </c>
      <c r="O1744" s="9">
        <v>96.406272888183594</v>
      </c>
      <c r="P1744" s="9">
        <v>288.25692749023438</v>
      </c>
    </row>
    <row r="1745" spans="1:16" x14ac:dyDescent="0.35">
      <c r="A1745" s="17">
        <v>44988</v>
      </c>
      <c r="B1745" s="9">
        <v>89.001686096191406</v>
      </c>
      <c r="N1745" s="17">
        <v>43801</v>
      </c>
      <c r="O1745" s="9">
        <v>96.300117492675781</v>
      </c>
      <c r="P1745" s="9">
        <v>285.8082275390625</v>
      </c>
    </row>
    <row r="1746" spans="1:16" x14ac:dyDescent="0.35">
      <c r="A1746" s="17">
        <v>44991</v>
      </c>
      <c r="B1746" s="9">
        <v>88.781639099121094</v>
      </c>
      <c r="N1746" s="17">
        <v>43802</v>
      </c>
      <c r="O1746" s="9">
        <v>96.736732482910156</v>
      </c>
      <c r="P1746" s="9">
        <v>283.89141845703125</v>
      </c>
    </row>
    <row r="1747" spans="1:16" x14ac:dyDescent="0.35">
      <c r="A1747" s="17">
        <v>44992</v>
      </c>
      <c r="B1747" s="9">
        <v>88.662483215332031</v>
      </c>
      <c r="N1747" s="17">
        <v>43803</v>
      </c>
      <c r="O1747" s="9">
        <v>96.574073791503906</v>
      </c>
      <c r="P1747" s="9">
        <v>285.64315795898438</v>
      </c>
    </row>
    <row r="1748" spans="1:16" x14ac:dyDescent="0.35">
      <c r="A1748" s="17">
        <v>44993</v>
      </c>
      <c r="B1748" s="9">
        <v>88.570808410644531</v>
      </c>
      <c r="N1748" s="17">
        <v>43804</v>
      </c>
      <c r="O1748" s="9">
        <v>96.4627685546875</v>
      </c>
      <c r="P1748" s="9">
        <v>286.15673828125</v>
      </c>
    </row>
    <row r="1749" spans="1:16" x14ac:dyDescent="0.35">
      <c r="A1749" s="17">
        <v>44994</v>
      </c>
      <c r="B1749" s="9">
        <v>88.89166259765625</v>
      </c>
      <c r="N1749" s="17">
        <v>43805</v>
      </c>
      <c r="O1749" s="9">
        <v>96.325790405273438</v>
      </c>
      <c r="P1749" s="9">
        <v>288.7705078125</v>
      </c>
    </row>
    <row r="1750" spans="1:16" x14ac:dyDescent="0.35">
      <c r="A1750" s="17">
        <v>44995</v>
      </c>
      <c r="B1750" s="9">
        <v>89.927635192871094</v>
      </c>
      <c r="N1750" s="17">
        <v>43808</v>
      </c>
      <c r="O1750" s="9">
        <v>96.377151489257813</v>
      </c>
      <c r="P1750" s="9">
        <v>287.86251831054688</v>
      </c>
    </row>
    <row r="1751" spans="1:16" x14ac:dyDescent="0.35">
      <c r="A1751" s="17">
        <v>44998</v>
      </c>
      <c r="B1751" s="9">
        <v>90.642738342285156</v>
      </c>
      <c r="N1751" s="17">
        <v>43809</v>
      </c>
      <c r="O1751" s="9">
        <v>96.342933654785156</v>
      </c>
      <c r="P1751" s="9">
        <v>287.54150390625</v>
      </c>
    </row>
    <row r="1752" spans="1:16" x14ac:dyDescent="0.35">
      <c r="A1752" s="17">
        <v>44999</v>
      </c>
      <c r="B1752" s="9">
        <v>90.11102294921875</v>
      </c>
      <c r="N1752" s="17">
        <v>43810</v>
      </c>
      <c r="O1752" s="9">
        <v>96.5997314453125</v>
      </c>
      <c r="P1752" s="9">
        <v>288.35781860351563</v>
      </c>
    </row>
    <row r="1753" spans="1:16" x14ac:dyDescent="0.35">
      <c r="A1753" s="17">
        <v>45000</v>
      </c>
      <c r="B1753" s="9">
        <v>91.009445190429688</v>
      </c>
      <c r="N1753" s="17">
        <v>43811</v>
      </c>
      <c r="O1753" s="9">
        <v>96.188835144042969</v>
      </c>
      <c r="P1753" s="9">
        <v>290.84323120117188</v>
      </c>
    </row>
    <row r="1754" spans="1:16" x14ac:dyDescent="0.35">
      <c r="A1754" s="17">
        <v>45001</v>
      </c>
      <c r="B1754" s="9">
        <v>90.651893615722656</v>
      </c>
      <c r="N1754" s="17">
        <v>43812</v>
      </c>
      <c r="O1754" s="9">
        <v>96.574073791503906</v>
      </c>
      <c r="P1754" s="9">
        <v>291.01742553710938</v>
      </c>
    </row>
    <row r="1755" spans="1:16" x14ac:dyDescent="0.35">
      <c r="A1755" s="17">
        <v>45002</v>
      </c>
      <c r="B1755" s="9">
        <v>91.220314025878906</v>
      </c>
      <c r="N1755" s="17">
        <v>43815</v>
      </c>
      <c r="O1755" s="9">
        <v>96.377151489257813</v>
      </c>
      <c r="P1755" s="9">
        <v>293.01666259765625</v>
      </c>
    </row>
    <row r="1756" spans="1:16" x14ac:dyDescent="0.35">
      <c r="A1756" s="17">
        <v>45005</v>
      </c>
      <c r="B1756" s="9">
        <v>90.853591918945313</v>
      </c>
      <c r="N1756" s="17">
        <v>43816</v>
      </c>
      <c r="O1756" s="9">
        <v>96.385719299316406</v>
      </c>
      <c r="P1756" s="9">
        <v>293.0809326171875</v>
      </c>
    </row>
    <row r="1757" spans="1:16" x14ac:dyDescent="0.35">
      <c r="A1757" s="17">
        <v>45006</v>
      </c>
      <c r="B1757" s="9">
        <v>90.578559875488281</v>
      </c>
      <c r="N1757" s="17">
        <v>43817</v>
      </c>
      <c r="O1757" s="9">
        <v>96.197395324707031</v>
      </c>
      <c r="P1757" s="9">
        <v>293.09930419921875</v>
      </c>
    </row>
    <row r="1758" spans="1:16" x14ac:dyDescent="0.35">
      <c r="A1758" s="17">
        <v>45007</v>
      </c>
      <c r="B1758" s="9">
        <v>91.44952392578125</v>
      </c>
      <c r="N1758" s="17">
        <v>43818</v>
      </c>
      <c r="O1758" s="9">
        <v>96.3011474609375</v>
      </c>
      <c r="P1758" s="9">
        <v>294.30072021484375</v>
      </c>
    </row>
    <row r="1759" spans="1:16" x14ac:dyDescent="0.35">
      <c r="A1759" s="17">
        <v>45008</v>
      </c>
      <c r="B1759" s="9">
        <v>91.669517517089844</v>
      </c>
      <c r="N1759" s="17">
        <v>43819</v>
      </c>
      <c r="O1759" s="9">
        <v>96.318290710449219</v>
      </c>
      <c r="P1759" s="9">
        <v>295.59097290039063</v>
      </c>
    </row>
    <row r="1760" spans="1:16" x14ac:dyDescent="0.35">
      <c r="A1760" s="17">
        <v>45009</v>
      </c>
      <c r="B1760" s="9">
        <v>91.825401306152344</v>
      </c>
      <c r="N1760" s="17">
        <v>43822</v>
      </c>
      <c r="O1760" s="9">
        <v>96.249687194824219</v>
      </c>
      <c r="P1760" s="9">
        <v>296.04251098632813</v>
      </c>
    </row>
    <row r="1761" spans="1:16" x14ac:dyDescent="0.35">
      <c r="A1761" s="17">
        <v>45012</v>
      </c>
      <c r="B1761" s="9">
        <v>90.835258483886719</v>
      </c>
      <c r="N1761" s="17">
        <v>43823</v>
      </c>
      <c r="O1761" s="9">
        <v>96.369766235351563</v>
      </c>
      <c r="P1761" s="9">
        <v>296.0517578125</v>
      </c>
    </row>
    <row r="1762" spans="1:16" x14ac:dyDescent="0.35">
      <c r="A1762" s="17">
        <v>45013</v>
      </c>
      <c r="B1762" s="9">
        <v>90.697738647460938</v>
      </c>
      <c r="N1762" s="17">
        <v>43825</v>
      </c>
      <c r="O1762" s="9">
        <v>96.455513000488281</v>
      </c>
      <c r="P1762" s="9">
        <v>297.62774658203125</v>
      </c>
    </row>
    <row r="1763" spans="1:16" x14ac:dyDescent="0.35">
      <c r="A1763" s="17">
        <v>45014</v>
      </c>
      <c r="B1763" s="9">
        <v>90.807754516601563</v>
      </c>
      <c r="N1763" s="17">
        <v>43826</v>
      </c>
      <c r="O1763" s="9">
        <v>96.584152221679688</v>
      </c>
      <c r="P1763" s="9">
        <v>297.55398559570313</v>
      </c>
    </row>
    <row r="1764" spans="1:16" x14ac:dyDescent="0.35">
      <c r="A1764" s="17">
        <v>45015</v>
      </c>
      <c r="B1764" s="9">
        <v>90.908576965332031</v>
      </c>
      <c r="N1764" s="17">
        <v>43829</v>
      </c>
      <c r="O1764" s="9">
        <v>96.584152221679688</v>
      </c>
      <c r="P1764" s="9">
        <v>295.91351318359375</v>
      </c>
    </row>
    <row r="1765" spans="1:16" x14ac:dyDescent="0.35">
      <c r="A1765" s="17">
        <v>45016</v>
      </c>
      <c r="B1765" s="9">
        <v>91.348670959472656</v>
      </c>
      <c r="N1765" s="17">
        <v>43830</v>
      </c>
      <c r="O1765" s="9">
        <v>96.361175537109375</v>
      </c>
      <c r="P1765" s="9">
        <v>296.63238525390625</v>
      </c>
    </row>
    <row r="1766" spans="1:16" x14ac:dyDescent="0.35">
      <c r="A1766" s="17">
        <v>45019</v>
      </c>
      <c r="B1766" s="9">
        <v>91.745712280273438</v>
      </c>
      <c r="N1766" s="17">
        <v>43832</v>
      </c>
      <c r="O1766" s="9">
        <v>96.627006530761719</v>
      </c>
      <c r="P1766" s="9">
        <v>299.40643310546875</v>
      </c>
    </row>
    <row r="1767" spans="1:16" x14ac:dyDescent="0.35">
      <c r="A1767" s="17">
        <v>45020</v>
      </c>
      <c r="B1767" s="9">
        <v>92.085792541503906</v>
      </c>
      <c r="N1767" s="17">
        <v>43833</v>
      </c>
      <c r="O1767" s="9">
        <v>96.909988403320313</v>
      </c>
      <c r="P1767" s="9">
        <v>297.13931274414063</v>
      </c>
    </row>
    <row r="1768" spans="1:16" x14ac:dyDescent="0.35">
      <c r="A1768" s="17">
        <v>45021</v>
      </c>
      <c r="B1768" s="9">
        <v>92.398292541503906</v>
      </c>
      <c r="N1768" s="17">
        <v>43836</v>
      </c>
      <c r="O1768" s="9">
        <v>96.832832336425781</v>
      </c>
      <c r="P1768" s="9">
        <v>298.27291870117188</v>
      </c>
    </row>
    <row r="1769" spans="1:16" x14ac:dyDescent="0.35">
      <c r="A1769" s="17">
        <v>45022</v>
      </c>
      <c r="B1769" s="9">
        <v>92.315574645996094</v>
      </c>
      <c r="N1769" s="17">
        <v>43837</v>
      </c>
      <c r="O1769" s="9">
        <v>96.729904174804688</v>
      </c>
      <c r="P1769" s="9">
        <v>297.43414306640625</v>
      </c>
    </row>
    <row r="1770" spans="1:16" x14ac:dyDescent="0.35">
      <c r="A1770" s="17">
        <v>45026</v>
      </c>
      <c r="B1770" s="9">
        <v>91.681396484375</v>
      </c>
      <c r="N1770" s="17">
        <v>43838</v>
      </c>
      <c r="O1770" s="9">
        <v>96.618438720703125</v>
      </c>
      <c r="P1770" s="9">
        <v>299.01931762695313</v>
      </c>
    </row>
    <row r="1771" spans="1:16" x14ac:dyDescent="0.35">
      <c r="A1771" s="17">
        <v>45027</v>
      </c>
      <c r="B1771" s="9">
        <v>91.73651123046875</v>
      </c>
      <c r="N1771" s="17">
        <v>43839</v>
      </c>
      <c r="O1771" s="9">
        <v>96.721366882324219</v>
      </c>
      <c r="P1771" s="9">
        <v>301.04696655273438</v>
      </c>
    </row>
    <row r="1772" spans="1:16" x14ac:dyDescent="0.35">
      <c r="A1772" s="17">
        <v>45028</v>
      </c>
      <c r="B1772" s="9">
        <v>91.846809387207031</v>
      </c>
      <c r="N1772" s="17">
        <v>43840</v>
      </c>
      <c r="O1772" s="9">
        <v>96.884284973144531</v>
      </c>
      <c r="P1772" s="9">
        <v>300.18063354492188</v>
      </c>
    </row>
    <row r="1773" spans="1:16" x14ac:dyDescent="0.35">
      <c r="A1773" s="17">
        <v>45029</v>
      </c>
      <c r="B1773" s="9">
        <v>91.81005859375</v>
      </c>
      <c r="N1773" s="17">
        <v>43843</v>
      </c>
      <c r="O1773" s="9">
        <v>96.824287414550781</v>
      </c>
      <c r="P1773" s="9">
        <v>302.24505615234375</v>
      </c>
    </row>
    <row r="1774" spans="1:16" x14ac:dyDescent="0.35">
      <c r="A1774" s="17">
        <v>45030</v>
      </c>
      <c r="B1774" s="9">
        <v>91.359695434570313</v>
      </c>
      <c r="N1774" s="17">
        <v>43844</v>
      </c>
      <c r="O1774" s="9">
        <v>96.909988403320313</v>
      </c>
      <c r="P1774" s="9">
        <v>301.78427124023438</v>
      </c>
    </row>
    <row r="1775" spans="1:16" x14ac:dyDescent="0.35">
      <c r="A1775" s="17">
        <v>45033</v>
      </c>
      <c r="B1775" s="9">
        <v>90.900131225585938</v>
      </c>
      <c r="N1775" s="17">
        <v>43845</v>
      </c>
      <c r="O1775" s="9">
        <v>97.055763244628906</v>
      </c>
      <c r="P1775" s="9">
        <v>302.46624755859375</v>
      </c>
    </row>
    <row r="1776" spans="1:16" x14ac:dyDescent="0.35">
      <c r="A1776" s="17">
        <v>45034</v>
      </c>
      <c r="B1776" s="9">
        <v>91.028816223144531</v>
      </c>
      <c r="N1776" s="17">
        <v>43846</v>
      </c>
      <c r="O1776" s="9">
        <v>97.055763244628906</v>
      </c>
      <c r="P1776" s="9">
        <v>304.98223876953125</v>
      </c>
    </row>
    <row r="1777" spans="1:16" x14ac:dyDescent="0.35">
      <c r="A1777" s="17">
        <v>45035</v>
      </c>
      <c r="B1777" s="9">
        <v>90.890953063964844</v>
      </c>
      <c r="N1777" s="17">
        <v>43847</v>
      </c>
      <c r="O1777" s="9">
        <v>96.944328308105469</v>
      </c>
      <c r="P1777" s="9">
        <v>305.93145751953125</v>
      </c>
    </row>
    <row r="1778" spans="1:16" x14ac:dyDescent="0.35">
      <c r="A1778" s="17">
        <v>45036</v>
      </c>
      <c r="B1778" s="9">
        <v>91.304557800292969</v>
      </c>
      <c r="N1778" s="17">
        <v>43851</v>
      </c>
      <c r="O1778" s="9">
        <v>97.218719482421875</v>
      </c>
      <c r="P1778" s="9">
        <v>305.33242797851563</v>
      </c>
    </row>
    <row r="1779" spans="1:16" x14ac:dyDescent="0.35">
      <c r="A1779" s="17">
        <v>45037</v>
      </c>
      <c r="B1779" s="9">
        <v>91.148307800292969</v>
      </c>
      <c r="N1779" s="17">
        <v>43852</v>
      </c>
      <c r="O1779" s="9">
        <v>97.270149230957031</v>
      </c>
      <c r="P1779" s="9">
        <v>305.36935424804688</v>
      </c>
    </row>
    <row r="1780" spans="1:16" x14ac:dyDescent="0.35">
      <c r="A1780" s="17">
        <v>45040</v>
      </c>
      <c r="B1780" s="9">
        <v>91.506736755371094</v>
      </c>
      <c r="N1780" s="17">
        <v>43853</v>
      </c>
      <c r="O1780" s="9">
        <v>97.398796081542969</v>
      </c>
      <c r="P1780" s="9">
        <v>305.71951293945313</v>
      </c>
    </row>
    <row r="1781" spans="1:16" x14ac:dyDescent="0.35">
      <c r="A1781" s="17">
        <v>45041</v>
      </c>
      <c r="B1781" s="9">
        <v>92.07659912109375</v>
      </c>
      <c r="N1781" s="17">
        <v>43854</v>
      </c>
      <c r="O1781" s="9">
        <v>97.578880310058594</v>
      </c>
      <c r="P1781" s="9">
        <v>303.000732421875</v>
      </c>
    </row>
    <row r="1782" spans="1:16" x14ac:dyDescent="0.35">
      <c r="A1782" s="17">
        <v>45042</v>
      </c>
      <c r="B1782" s="9">
        <v>91.73651123046875</v>
      </c>
      <c r="N1782" s="17">
        <v>43857</v>
      </c>
      <c r="O1782" s="9">
        <v>97.879020690917969</v>
      </c>
      <c r="P1782" s="9">
        <v>298.14376831054688</v>
      </c>
    </row>
    <row r="1783" spans="1:16" x14ac:dyDescent="0.35">
      <c r="A1783" s="17">
        <v>45043</v>
      </c>
      <c r="B1783" s="9">
        <v>91.405662536621094</v>
      </c>
      <c r="N1783" s="17">
        <v>43858</v>
      </c>
      <c r="O1783" s="9">
        <v>97.793258666992188</v>
      </c>
      <c r="P1783" s="9">
        <v>301.26812744140625</v>
      </c>
    </row>
    <row r="1784" spans="1:16" x14ac:dyDescent="0.35">
      <c r="A1784" s="17">
        <v>45044</v>
      </c>
      <c r="B1784" s="9">
        <v>91.874397277832031</v>
      </c>
      <c r="N1784" s="17">
        <v>43859</v>
      </c>
      <c r="O1784" s="9">
        <v>98.016250610351563</v>
      </c>
      <c r="P1784" s="9">
        <v>301.019287109375</v>
      </c>
    </row>
    <row r="1785" spans="1:16" x14ac:dyDescent="0.35">
      <c r="A1785" s="17">
        <v>45047</v>
      </c>
      <c r="B1785" s="9">
        <v>90.933631896972656</v>
      </c>
      <c r="N1785" s="17">
        <v>43860</v>
      </c>
      <c r="O1785" s="9">
        <v>98.024803161621094</v>
      </c>
      <c r="P1785" s="9">
        <v>301.9962158203125</v>
      </c>
    </row>
    <row r="1786" spans="1:16" x14ac:dyDescent="0.35">
      <c r="A1786" s="17">
        <v>45048</v>
      </c>
      <c r="B1786" s="9">
        <v>91.818206787109375</v>
      </c>
      <c r="N1786" s="17">
        <v>43861</v>
      </c>
      <c r="O1786" s="9">
        <v>98.316337585449219</v>
      </c>
      <c r="P1786" s="9">
        <v>296.51251220703125</v>
      </c>
    </row>
    <row r="1787" spans="1:16" x14ac:dyDescent="0.35">
      <c r="A1787" s="17">
        <v>45049</v>
      </c>
      <c r="B1787" s="9">
        <v>92.223602294921875</v>
      </c>
      <c r="N1787" s="17">
        <v>43864</v>
      </c>
      <c r="O1787" s="9">
        <v>98.284553527832031</v>
      </c>
      <c r="P1787" s="9">
        <v>298.71517944335938</v>
      </c>
    </row>
    <row r="1788" spans="1:16" x14ac:dyDescent="0.35">
      <c r="A1788" s="17">
        <v>45050</v>
      </c>
      <c r="B1788" s="9">
        <v>92.113029479980469</v>
      </c>
      <c r="N1788" s="17">
        <v>43865</v>
      </c>
      <c r="O1788" s="9">
        <v>97.958023071289063</v>
      </c>
      <c r="P1788" s="9">
        <v>303.26800537109375</v>
      </c>
    </row>
    <row r="1789" spans="1:16" x14ac:dyDescent="0.35">
      <c r="A1789" s="17">
        <v>45051</v>
      </c>
      <c r="B1789" s="9">
        <v>91.818206787109375</v>
      </c>
      <c r="N1789" s="17">
        <v>43866</v>
      </c>
      <c r="O1789" s="9">
        <v>97.811897277832031</v>
      </c>
      <c r="P1789" s="9">
        <v>306.77017211914063</v>
      </c>
    </row>
    <row r="1790" spans="1:16" x14ac:dyDescent="0.35">
      <c r="A1790" s="17">
        <v>45054</v>
      </c>
      <c r="B1790" s="9">
        <v>91.311408996582031</v>
      </c>
      <c r="N1790" s="17">
        <v>43867</v>
      </c>
      <c r="O1790" s="9">
        <v>97.8720703125</v>
      </c>
      <c r="P1790" s="9">
        <v>307.80239868164063</v>
      </c>
    </row>
    <row r="1791" spans="1:16" x14ac:dyDescent="0.35">
      <c r="A1791" s="17">
        <v>45055</v>
      </c>
      <c r="B1791" s="9">
        <v>91.228485107421875</v>
      </c>
      <c r="N1791" s="17">
        <v>43868</v>
      </c>
      <c r="O1791" s="9">
        <v>98.155654907226563</v>
      </c>
      <c r="P1791" s="9">
        <v>306.161865234375</v>
      </c>
    </row>
    <row r="1792" spans="1:16" x14ac:dyDescent="0.35">
      <c r="A1792" s="17">
        <v>45056</v>
      </c>
      <c r="B1792" s="9">
        <v>91.818206787109375</v>
      </c>
      <c r="N1792" s="17">
        <v>43871</v>
      </c>
      <c r="O1792" s="9">
        <v>98.267372131347656</v>
      </c>
      <c r="P1792" s="9">
        <v>308.447509765625</v>
      </c>
    </row>
    <row r="1793" spans="1:16" x14ac:dyDescent="0.35">
      <c r="A1793" s="17">
        <v>45057</v>
      </c>
      <c r="B1793" s="9">
        <v>92.094596862792969</v>
      </c>
      <c r="N1793" s="17">
        <v>43872</v>
      </c>
      <c r="O1793" s="9">
        <v>98.147087097167969</v>
      </c>
      <c r="P1793" s="9">
        <v>308.98208618164063</v>
      </c>
    </row>
    <row r="1794" spans="1:16" x14ac:dyDescent="0.35">
      <c r="A1794" s="17">
        <v>45058</v>
      </c>
      <c r="B1794" s="9">
        <v>91.578605651855469</v>
      </c>
      <c r="N1794" s="17">
        <v>43873</v>
      </c>
      <c r="O1794" s="9">
        <v>98.043952941894531</v>
      </c>
      <c r="P1794" s="9">
        <v>310.97280883789063</v>
      </c>
    </row>
    <row r="1795" spans="1:16" x14ac:dyDescent="0.35">
      <c r="A1795" s="17">
        <v>45061</v>
      </c>
      <c r="B1795" s="9">
        <v>91.348289489746094</v>
      </c>
      <c r="N1795" s="17">
        <v>43874</v>
      </c>
      <c r="O1795" s="9">
        <v>98.112678527832031</v>
      </c>
      <c r="P1795" s="9">
        <v>310.64096069335938</v>
      </c>
    </row>
    <row r="1796" spans="1:16" x14ac:dyDescent="0.35">
      <c r="A1796" s="17">
        <v>45062</v>
      </c>
      <c r="B1796" s="9">
        <v>91.1363525390625</v>
      </c>
      <c r="N1796" s="17">
        <v>43875</v>
      </c>
      <c r="O1796" s="9">
        <v>98.215812683105469</v>
      </c>
      <c r="P1796" s="9">
        <v>311.138671875</v>
      </c>
    </row>
    <row r="1797" spans="1:16" x14ac:dyDescent="0.35">
      <c r="A1797" s="17">
        <v>45063</v>
      </c>
      <c r="B1797" s="9">
        <v>90.998130798339844</v>
      </c>
      <c r="N1797" s="17">
        <v>43879</v>
      </c>
      <c r="O1797" s="9">
        <v>98.344711303710938</v>
      </c>
      <c r="P1797" s="9">
        <v>310.33685302734375</v>
      </c>
    </row>
    <row r="1798" spans="1:16" x14ac:dyDescent="0.35">
      <c r="A1798" s="17">
        <v>45064</v>
      </c>
      <c r="B1798" s="9">
        <v>90.574302673339844</v>
      </c>
      <c r="N1798" s="17">
        <v>43880</v>
      </c>
      <c r="O1798" s="9">
        <v>98.318923950195313</v>
      </c>
      <c r="P1798" s="9">
        <v>311.82070922851563</v>
      </c>
    </row>
    <row r="1799" spans="1:16" x14ac:dyDescent="0.35">
      <c r="A1799" s="17">
        <v>45065</v>
      </c>
      <c r="B1799" s="9">
        <v>90.371566772460938</v>
      </c>
      <c r="N1799" s="17">
        <v>43881</v>
      </c>
      <c r="O1799" s="9">
        <v>98.542381286621094</v>
      </c>
      <c r="P1799" s="9">
        <v>310.53961181640625</v>
      </c>
    </row>
    <row r="1800" spans="1:16" x14ac:dyDescent="0.35">
      <c r="A1800" s="17">
        <v>45068</v>
      </c>
      <c r="B1800" s="9">
        <v>90.288658142089844</v>
      </c>
      <c r="N1800" s="17">
        <v>43882</v>
      </c>
      <c r="O1800" s="9">
        <v>98.740020751953125</v>
      </c>
      <c r="P1800" s="9">
        <v>307.341552734375</v>
      </c>
    </row>
    <row r="1801" spans="1:16" x14ac:dyDescent="0.35">
      <c r="A1801" s="17">
        <v>45069</v>
      </c>
      <c r="B1801" s="9">
        <v>90.389999389648438</v>
      </c>
      <c r="N1801" s="17">
        <v>43885</v>
      </c>
      <c r="O1801" s="9">
        <v>99.057960510253906</v>
      </c>
      <c r="P1801" s="9">
        <v>297.14849853515625</v>
      </c>
    </row>
    <row r="1802" spans="1:16" x14ac:dyDescent="0.35">
      <c r="A1802" s="17">
        <v>45070</v>
      </c>
      <c r="B1802" s="9">
        <v>90.159645080566406</v>
      </c>
      <c r="N1802" s="17">
        <v>43886</v>
      </c>
      <c r="O1802" s="9">
        <v>99.2298583984375</v>
      </c>
      <c r="P1802" s="9">
        <v>288.14422607421875</v>
      </c>
    </row>
    <row r="1803" spans="1:16" x14ac:dyDescent="0.35">
      <c r="A1803" s="17">
        <v>45071</v>
      </c>
      <c r="B1803" s="9">
        <v>89.827949523925781</v>
      </c>
      <c r="N1803" s="17">
        <v>43887</v>
      </c>
      <c r="O1803" s="9">
        <v>99.126747131347656</v>
      </c>
      <c r="P1803" s="9">
        <v>287.08441162109375</v>
      </c>
    </row>
    <row r="1804" spans="1:16" x14ac:dyDescent="0.35">
      <c r="A1804" s="17">
        <v>45072</v>
      </c>
      <c r="B1804" s="9">
        <v>89.901679992675781</v>
      </c>
      <c r="N1804" s="17">
        <v>43888</v>
      </c>
      <c r="O1804" s="9">
        <v>99.143913269042969</v>
      </c>
      <c r="P1804" s="9">
        <v>274.19100952148438</v>
      </c>
    </row>
    <row r="1805" spans="1:16" x14ac:dyDescent="0.35">
      <c r="A1805" s="17">
        <v>45076</v>
      </c>
      <c r="B1805" s="9">
        <v>90.500595092773438</v>
      </c>
      <c r="N1805" s="17">
        <v>43889</v>
      </c>
      <c r="O1805" s="9">
        <v>99.874374389648438</v>
      </c>
      <c r="P1805" s="9">
        <v>273.03890991210938</v>
      </c>
    </row>
    <row r="1806" spans="1:16" x14ac:dyDescent="0.35">
      <c r="A1806" s="17">
        <v>45077</v>
      </c>
      <c r="B1806" s="9">
        <v>90.823066711425781</v>
      </c>
      <c r="N1806" s="17">
        <v>43892</v>
      </c>
      <c r="O1806" s="9">
        <v>99.83905029296875</v>
      </c>
      <c r="P1806" s="9">
        <v>284.86328125</v>
      </c>
    </row>
    <row r="1807" spans="1:16" x14ac:dyDescent="0.35">
      <c r="A1807" s="17">
        <v>45078</v>
      </c>
      <c r="B1807" s="9">
        <v>91.098373413085938</v>
      </c>
      <c r="N1807" s="17">
        <v>43893</v>
      </c>
      <c r="O1807" s="9">
        <v>100.51934051513672</v>
      </c>
      <c r="P1807" s="9">
        <v>276.70693969726563</v>
      </c>
    </row>
    <row r="1808" spans="1:16" x14ac:dyDescent="0.35">
      <c r="A1808" s="17">
        <v>45079</v>
      </c>
      <c r="B1808" s="9">
        <v>90.618003845214844</v>
      </c>
      <c r="N1808" s="17">
        <v>43894</v>
      </c>
      <c r="O1808" s="9">
        <v>100.44183349609375</v>
      </c>
      <c r="P1808" s="9">
        <v>288.33773803710938</v>
      </c>
    </row>
    <row r="1809" spans="1:16" x14ac:dyDescent="0.35">
      <c r="A1809" s="17">
        <v>45082</v>
      </c>
      <c r="B1809" s="9">
        <v>90.608741760253906</v>
      </c>
      <c r="N1809" s="17">
        <v>43895</v>
      </c>
      <c r="O1809" s="9">
        <v>100.75185394287109</v>
      </c>
      <c r="P1809" s="9">
        <v>278.75299072265625</v>
      </c>
    </row>
    <row r="1810" spans="1:16" x14ac:dyDescent="0.35">
      <c r="A1810" s="17">
        <v>45083</v>
      </c>
      <c r="B1810" s="9">
        <v>90.719589233398438</v>
      </c>
      <c r="N1810" s="17">
        <v>43896</v>
      </c>
      <c r="O1810" s="9">
        <v>101.49242401123047</v>
      </c>
      <c r="P1810" s="9">
        <v>274.14486694335938</v>
      </c>
    </row>
    <row r="1811" spans="1:16" x14ac:dyDescent="0.35">
      <c r="A1811" s="17">
        <v>45084</v>
      </c>
      <c r="B1811" s="9">
        <v>90.239204406738281</v>
      </c>
      <c r="N1811" s="17">
        <v>43899</v>
      </c>
      <c r="O1811" s="9">
        <v>101.36324310302734</v>
      </c>
      <c r="P1811" s="9">
        <v>252.73570251464844</v>
      </c>
    </row>
    <row r="1812" spans="1:16" x14ac:dyDescent="0.35">
      <c r="A1812" s="17">
        <v>45085</v>
      </c>
      <c r="B1812" s="9">
        <v>90.719589233398438</v>
      </c>
      <c r="N1812" s="17">
        <v>43900</v>
      </c>
      <c r="O1812" s="9">
        <v>100.21795654296875</v>
      </c>
      <c r="P1812" s="9">
        <v>265.8134765625</v>
      </c>
    </row>
    <row r="1813" spans="1:16" x14ac:dyDescent="0.35">
      <c r="A1813" s="17">
        <v>45086</v>
      </c>
      <c r="B1813" s="9">
        <v>90.507118225097656</v>
      </c>
      <c r="N1813" s="17">
        <v>43901</v>
      </c>
      <c r="O1813" s="9">
        <v>98.788505554199219</v>
      </c>
      <c r="P1813" s="9">
        <v>252.85545349121094</v>
      </c>
    </row>
    <row r="1814" spans="1:16" x14ac:dyDescent="0.35">
      <c r="A1814" s="17">
        <v>45089</v>
      </c>
      <c r="B1814" s="9">
        <v>90.664169311523438</v>
      </c>
      <c r="N1814" s="17">
        <v>43902</v>
      </c>
      <c r="O1814" s="9">
        <v>94.835922241210938</v>
      </c>
      <c r="P1814" s="9">
        <v>228.66297912597656</v>
      </c>
    </row>
    <row r="1815" spans="1:16" x14ac:dyDescent="0.35">
      <c r="A1815" s="17">
        <v>45090</v>
      </c>
      <c r="B1815" s="9">
        <v>90.239204406738281</v>
      </c>
      <c r="N1815" s="17">
        <v>43903</v>
      </c>
      <c r="O1815" s="9">
        <v>96.325691223144531</v>
      </c>
      <c r="P1815" s="9">
        <v>248.21054077148438</v>
      </c>
    </row>
    <row r="1816" spans="1:16" x14ac:dyDescent="0.35">
      <c r="A1816" s="17">
        <v>45091</v>
      </c>
      <c r="B1816" s="9">
        <v>90.322380065917969</v>
      </c>
      <c r="N1816" s="17">
        <v>43906</v>
      </c>
      <c r="O1816" s="9">
        <v>97.93597412109375</v>
      </c>
      <c r="P1816" s="9">
        <v>221.05039978027344</v>
      </c>
    </row>
    <row r="1817" spans="1:16" x14ac:dyDescent="0.35">
      <c r="A1817" s="17">
        <v>45092</v>
      </c>
      <c r="B1817" s="9">
        <v>90.9505615234375</v>
      </c>
      <c r="N1817" s="17">
        <v>43907</v>
      </c>
      <c r="O1817" s="9">
        <v>95.404273986816406</v>
      </c>
      <c r="P1817" s="9">
        <v>232.98536682128906</v>
      </c>
    </row>
    <row r="1818" spans="1:16" x14ac:dyDescent="0.35">
      <c r="A1818" s="17">
        <v>45093</v>
      </c>
      <c r="B1818" s="9">
        <v>90.664169311523438</v>
      </c>
      <c r="N1818" s="17">
        <v>43908</v>
      </c>
      <c r="O1818" s="9">
        <v>91.770309448242188</v>
      </c>
      <c r="P1818" s="9">
        <v>221.18862915039063</v>
      </c>
    </row>
    <row r="1819" spans="1:16" x14ac:dyDescent="0.35">
      <c r="A1819" s="17">
        <v>45097</v>
      </c>
      <c r="B1819" s="9">
        <v>90.830459594726563</v>
      </c>
      <c r="N1819" s="17">
        <v>43909</v>
      </c>
      <c r="O1819" s="9">
        <v>93.819778442382813</v>
      </c>
      <c r="P1819" s="9">
        <v>221.65863037109375</v>
      </c>
    </row>
    <row r="1820" spans="1:16" x14ac:dyDescent="0.35">
      <c r="A1820" s="17">
        <v>45098</v>
      </c>
      <c r="B1820" s="9">
        <v>90.978279113769531</v>
      </c>
      <c r="N1820" s="17">
        <v>43910</v>
      </c>
      <c r="O1820" s="9">
        <v>94.74981689453125</v>
      </c>
      <c r="P1820" s="9">
        <v>212.10646057128906</v>
      </c>
    </row>
    <row r="1821" spans="1:16" x14ac:dyDescent="0.35">
      <c r="A1821" s="17">
        <v>45099</v>
      </c>
      <c r="B1821" s="9">
        <v>90.507118225097656</v>
      </c>
      <c r="N1821" s="17">
        <v>43913</v>
      </c>
      <c r="O1821" s="9">
        <v>96.99737548828125</v>
      </c>
      <c r="P1821" s="9">
        <v>206.68325805664063</v>
      </c>
    </row>
    <row r="1822" spans="1:16" x14ac:dyDescent="0.35">
      <c r="A1822" s="17">
        <v>45100</v>
      </c>
      <c r="B1822" s="9">
        <v>90.775032043457031</v>
      </c>
      <c r="N1822" s="17">
        <v>43914</v>
      </c>
      <c r="O1822" s="9">
        <v>97.798179626464844</v>
      </c>
      <c r="P1822" s="9">
        <v>225.40943908691406</v>
      </c>
    </row>
    <row r="1823" spans="1:16" x14ac:dyDescent="0.35">
      <c r="A1823" s="17">
        <v>45103</v>
      </c>
      <c r="B1823" s="9">
        <v>90.885902404785156</v>
      </c>
      <c r="N1823" s="17">
        <v>43915</v>
      </c>
      <c r="O1823" s="9">
        <v>98.797119140625</v>
      </c>
      <c r="P1823" s="9">
        <v>228.78384399414063</v>
      </c>
    </row>
    <row r="1824" spans="1:16" x14ac:dyDescent="0.35">
      <c r="A1824" s="17">
        <v>45104</v>
      </c>
      <c r="B1824" s="9">
        <v>90.710357666015625</v>
      </c>
      <c r="N1824" s="17">
        <v>43916</v>
      </c>
      <c r="O1824" s="9">
        <v>99.098495483398438</v>
      </c>
      <c r="P1824" s="9">
        <v>242.14253234863281</v>
      </c>
    </row>
    <row r="1825" spans="1:16" x14ac:dyDescent="0.35">
      <c r="A1825" s="17">
        <v>45105</v>
      </c>
      <c r="B1825" s="9">
        <v>90.978279113769531</v>
      </c>
      <c r="N1825" s="17">
        <v>43917</v>
      </c>
      <c r="O1825" s="9">
        <v>99.520462036132813</v>
      </c>
      <c r="P1825" s="9">
        <v>234.93013000488281</v>
      </c>
    </row>
    <row r="1826" spans="1:16" x14ac:dyDescent="0.35">
      <c r="A1826" s="17">
        <v>45106</v>
      </c>
      <c r="B1826" s="9">
        <v>90.276176452636719</v>
      </c>
      <c r="N1826" s="17">
        <v>43920</v>
      </c>
      <c r="O1826" s="9">
        <v>99.615180969238281</v>
      </c>
      <c r="P1826" s="9">
        <v>242.55961608886719</v>
      </c>
    </row>
    <row r="1827" spans="1:16" x14ac:dyDescent="0.35">
      <c r="A1827" s="17">
        <v>45107</v>
      </c>
      <c r="B1827" s="9">
        <v>90.488632202148438</v>
      </c>
      <c r="N1827" s="17">
        <v>43921</v>
      </c>
      <c r="O1827" s="9">
        <v>99.348197937011719</v>
      </c>
      <c r="P1827" s="9">
        <v>238.94422912597656</v>
      </c>
    </row>
    <row r="1828" spans="1:16" x14ac:dyDescent="0.35">
      <c r="A1828" s="17">
        <v>45110</v>
      </c>
      <c r="B1828" s="9">
        <v>90.382133483886719</v>
      </c>
      <c r="N1828" s="17">
        <v>43922</v>
      </c>
      <c r="O1828" s="9">
        <v>99.010787963867188</v>
      </c>
      <c r="P1828" s="9">
        <v>228.19058227539063</v>
      </c>
    </row>
    <row r="1829" spans="1:16" x14ac:dyDescent="0.35">
      <c r="A1829" s="17">
        <v>45112</v>
      </c>
      <c r="B1829" s="9">
        <v>89.974578857421875</v>
      </c>
      <c r="N1829" s="17">
        <v>43923</v>
      </c>
      <c r="O1829" s="9">
        <v>99.157508850097656</v>
      </c>
      <c r="P1829" s="9">
        <v>233.45613098144531</v>
      </c>
    </row>
    <row r="1830" spans="1:16" x14ac:dyDescent="0.35">
      <c r="A1830" s="17">
        <v>45113</v>
      </c>
      <c r="B1830" s="9">
        <v>89.391059875488281</v>
      </c>
      <c r="N1830" s="17">
        <v>43924</v>
      </c>
      <c r="O1830" s="9">
        <v>99.226554870605469</v>
      </c>
      <c r="P1830" s="9">
        <v>230.08171081542969</v>
      </c>
    </row>
    <row r="1831" spans="1:16" x14ac:dyDescent="0.35">
      <c r="A1831" s="17">
        <v>45114</v>
      </c>
      <c r="B1831" s="9">
        <v>89.409576416015625</v>
      </c>
      <c r="N1831" s="17">
        <v>43927</v>
      </c>
      <c r="O1831" s="9">
        <v>99.709815979003906</v>
      </c>
      <c r="P1831" s="9">
        <v>245.53549194335938</v>
      </c>
    </row>
    <row r="1832" spans="1:16" x14ac:dyDescent="0.35">
      <c r="A1832" s="17">
        <v>45117</v>
      </c>
      <c r="B1832" s="9">
        <v>89.65966796875</v>
      </c>
      <c r="N1832" s="17">
        <v>43928</v>
      </c>
      <c r="O1832" s="9">
        <v>99.847900390625</v>
      </c>
      <c r="P1832" s="9">
        <v>245.78578186035156</v>
      </c>
    </row>
    <row r="1833" spans="1:16" x14ac:dyDescent="0.35">
      <c r="A1833" s="17">
        <v>45118</v>
      </c>
      <c r="B1833" s="9">
        <v>89.854171752929688</v>
      </c>
      <c r="N1833" s="17">
        <v>43929</v>
      </c>
      <c r="O1833" s="9">
        <v>99.942817687988281</v>
      </c>
      <c r="P1833" s="9">
        <v>254.036376953125</v>
      </c>
    </row>
    <row r="1834" spans="1:16" x14ac:dyDescent="0.35">
      <c r="A1834" s="17">
        <v>45119</v>
      </c>
      <c r="B1834" s="9">
        <v>90.585914611816406</v>
      </c>
      <c r="N1834" s="17">
        <v>43930</v>
      </c>
      <c r="O1834" s="9">
        <v>101.18553924560547</v>
      </c>
      <c r="P1834" s="9">
        <v>257.90213012695313</v>
      </c>
    </row>
    <row r="1835" spans="1:16" x14ac:dyDescent="0.35">
      <c r="A1835" s="17">
        <v>45120</v>
      </c>
      <c r="B1835" s="9">
        <v>91.150901794433594</v>
      </c>
      <c r="N1835" s="17">
        <v>43934</v>
      </c>
      <c r="O1835" s="9">
        <v>100.71086883544922</v>
      </c>
      <c r="P1835" s="9">
        <v>255.54747009277344</v>
      </c>
    </row>
    <row r="1836" spans="1:16" x14ac:dyDescent="0.35">
      <c r="A1836" s="17">
        <v>45121</v>
      </c>
      <c r="B1836" s="9">
        <v>90.715576171875</v>
      </c>
      <c r="N1836" s="17">
        <v>43935</v>
      </c>
      <c r="O1836" s="9">
        <v>100.76267242431641</v>
      </c>
      <c r="P1836" s="9">
        <v>263.08428955078125</v>
      </c>
    </row>
    <row r="1837" spans="1:16" x14ac:dyDescent="0.35">
      <c r="A1837" s="17">
        <v>45124</v>
      </c>
      <c r="B1837" s="9">
        <v>90.817459106445313</v>
      </c>
      <c r="N1837" s="17">
        <v>43936</v>
      </c>
      <c r="O1837" s="9">
        <v>101.17690277099609</v>
      </c>
      <c r="P1837" s="9">
        <v>257.49429321289063</v>
      </c>
    </row>
    <row r="1838" spans="1:16" x14ac:dyDescent="0.35">
      <c r="A1838" s="17">
        <v>45125</v>
      </c>
      <c r="B1838" s="9">
        <v>90.891571044921875</v>
      </c>
      <c r="N1838" s="17">
        <v>43937</v>
      </c>
      <c r="O1838" s="9">
        <v>101.30633544921875</v>
      </c>
      <c r="P1838" s="9">
        <v>258.73648071289063</v>
      </c>
    </row>
    <row r="1839" spans="1:16" x14ac:dyDescent="0.35">
      <c r="A1839" s="17">
        <v>45126</v>
      </c>
      <c r="B1839" s="9">
        <v>91.169425964355469</v>
      </c>
      <c r="N1839" s="17">
        <v>43938</v>
      </c>
      <c r="O1839" s="9">
        <v>101.18553924560547</v>
      </c>
      <c r="P1839" s="9">
        <v>265.726318359375</v>
      </c>
    </row>
    <row r="1840" spans="1:16" x14ac:dyDescent="0.35">
      <c r="A1840" s="17">
        <v>45127</v>
      </c>
      <c r="B1840" s="9">
        <v>90.697036743164063</v>
      </c>
      <c r="N1840" s="17">
        <v>43941</v>
      </c>
      <c r="O1840" s="9">
        <v>101.03881072998047</v>
      </c>
      <c r="P1840" s="9">
        <v>261.0447998046875</v>
      </c>
    </row>
    <row r="1841" spans="1:16" x14ac:dyDescent="0.35">
      <c r="A1841" s="17">
        <v>45128</v>
      </c>
      <c r="B1841" s="9">
        <v>90.761886596679688</v>
      </c>
      <c r="N1841" s="17">
        <v>43942</v>
      </c>
      <c r="O1841" s="9">
        <v>101.09059906005859</v>
      </c>
      <c r="P1841" s="9">
        <v>253.11865234375</v>
      </c>
    </row>
    <row r="1842" spans="1:16" x14ac:dyDescent="0.35">
      <c r="A1842" s="17">
        <v>45131</v>
      </c>
      <c r="B1842" s="9">
        <v>90.595176696777344</v>
      </c>
      <c r="N1842" s="17">
        <v>43943</v>
      </c>
      <c r="O1842" s="9">
        <v>101.09059906005859</v>
      </c>
      <c r="P1842" s="9">
        <v>258.73648071289063</v>
      </c>
    </row>
    <row r="1843" spans="1:16" x14ac:dyDescent="0.35">
      <c r="A1843" s="17">
        <v>45132</v>
      </c>
      <c r="B1843" s="9">
        <v>90.4932861328125</v>
      </c>
      <c r="N1843" s="17">
        <v>43944</v>
      </c>
      <c r="O1843" s="9">
        <v>101.33223724365234</v>
      </c>
      <c r="P1843" s="9">
        <v>258.71786499023438</v>
      </c>
    </row>
    <row r="1844" spans="1:16" x14ac:dyDescent="0.35">
      <c r="A1844" s="17">
        <v>45133</v>
      </c>
      <c r="B1844" s="9">
        <v>90.789665222167969</v>
      </c>
      <c r="N1844" s="17">
        <v>43945</v>
      </c>
      <c r="O1844" s="9">
        <v>101.28045654296875</v>
      </c>
      <c r="P1844" s="9">
        <v>262.32415771484375</v>
      </c>
    </row>
    <row r="1845" spans="1:16" x14ac:dyDescent="0.35">
      <c r="A1845" s="17">
        <v>45134</v>
      </c>
      <c r="B1845" s="9">
        <v>90.011627197265625</v>
      </c>
      <c r="N1845" s="17">
        <v>43948</v>
      </c>
      <c r="O1845" s="9">
        <v>100.81444549560547</v>
      </c>
      <c r="P1845" s="9">
        <v>266.10638427734375</v>
      </c>
    </row>
    <row r="1846" spans="1:16" x14ac:dyDescent="0.35">
      <c r="A1846" s="17">
        <v>45135</v>
      </c>
      <c r="B1846" s="9">
        <v>90.363609313964844</v>
      </c>
      <c r="N1846" s="17">
        <v>43949</v>
      </c>
      <c r="O1846" s="9">
        <v>101.21137237548828</v>
      </c>
      <c r="P1846" s="9">
        <v>264.8828125</v>
      </c>
    </row>
    <row r="1847" spans="1:16" x14ac:dyDescent="0.35">
      <c r="A1847" s="17">
        <v>45138</v>
      </c>
      <c r="B1847" s="9">
        <v>90.474746704101563</v>
      </c>
      <c r="N1847" s="17">
        <v>43950</v>
      </c>
      <c r="O1847" s="9">
        <v>101.28045654296875</v>
      </c>
      <c r="P1847" s="9">
        <v>271.81692504882813</v>
      </c>
    </row>
    <row r="1848" spans="1:16" x14ac:dyDescent="0.35">
      <c r="A1848" s="17">
        <v>45139</v>
      </c>
      <c r="B1848" s="9">
        <v>89.875709533691406</v>
      </c>
      <c r="N1848" s="17">
        <v>43951</v>
      </c>
      <c r="O1848" s="9">
        <v>101.05606842041016</v>
      </c>
      <c r="P1848" s="9">
        <v>269.28616333007813</v>
      </c>
    </row>
    <row r="1849" spans="1:16" x14ac:dyDescent="0.35">
      <c r="A1849" s="17">
        <v>45140</v>
      </c>
      <c r="B1849" s="9">
        <v>89.662117004394531</v>
      </c>
      <c r="N1849" s="17">
        <v>43952</v>
      </c>
      <c r="O1849" s="9">
        <v>101.061279296875</v>
      </c>
      <c r="P1849" s="9">
        <v>262.15731811523438</v>
      </c>
    </row>
    <row r="1850" spans="1:16" x14ac:dyDescent="0.35">
      <c r="A1850" s="17">
        <v>45141</v>
      </c>
      <c r="B1850" s="9">
        <v>89.05841064453125</v>
      </c>
      <c r="N1850" s="17">
        <v>43955</v>
      </c>
      <c r="O1850" s="9">
        <v>101.14774322509766</v>
      </c>
      <c r="P1850" s="9">
        <v>262.88031005859375</v>
      </c>
    </row>
    <row r="1851" spans="1:16" x14ac:dyDescent="0.35">
      <c r="A1851" s="17">
        <v>45142</v>
      </c>
      <c r="B1851" s="9">
        <v>89.792121887207031</v>
      </c>
      <c r="N1851" s="17">
        <v>43956</v>
      </c>
      <c r="O1851" s="9">
        <v>101.06989288330078</v>
      </c>
      <c r="P1851" s="9">
        <v>265.30917358398438</v>
      </c>
    </row>
    <row r="1852" spans="1:16" x14ac:dyDescent="0.35">
      <c r="A1852" s="17">
        <v>45145</v>
      </c>
      <c r="B1852" s="9">
        <v>89.810676574707031</v>
      </c>
      <c r="N1852" s="17">
        <v>43957</v>
      </c>
      <c r="O1852" s="9">
        <v>100.66349792480469</v>
      </c>
      <c r="P1852" s="9">
        <v>263.51071166992188</v>
      </c>
    </row>
    <row r="1853" spans="1:16" x14ac:dyDescent="0.35">
      <c r="A1853" s="17">
        <v>45146</v>
      </c>
      <c r="B1853" s="9">
        <v>90.024307250976563</v>
      </c>
      <c r="N1853" s="17">
        <v>43958</v>
      </c>
      <c r="O1853" s="9">
        <v>100.97480010986328</v>
      </c>
      <c r="P1853" s="9">
        <v>266.6904296875</v>
      </c>
    </row>
    <row r="1854" spans="1:16" x14ac:dyDescent="0.35">
      <c r="A1854" s="17">
        <v>45147</v>
      </c>
      <c r="B1854" s="9">
        <v>90.089317321777344</v>
      </c>
      <c r="N1854" s="17">
        <v>43959</v>
      </c>
      <c r="O1854" s="9">
        <v>100.70673370361328</v>
      </c>
      <c r="P1854" s="9">
        <v>271.10324096679688</v>
      </c>
    </row>
    <row r="1855" spans="1:16" x14ac:dyDescent="0.35">
      <c r="A1855" s="17">
        <v>45148</v>
      </c>
      <c r="B1855" s="9">
        <v>89.504203796386719</v>
      </c>
      <c r="N1855" s="17">
        <v>43962</v>
      </c>
      <c r="O1855" s="9">
        <v>100.40404510498047</v>
      </c>
      <c r="P1855" s="9">
        <v>271.15875244140625</v>
      </c>
    </row>
    <row r="1856" spans="1:16" x14ac:dyDescent="0.35">
      <c r="A1856" s="17">
        <v>45149</v>
      </c>
      <c r="B1856" s="9">
        <v>89.225555419921875</v>
      </c>
      <c r="N1856" s="17">
        <v>43963</v>
      </c>
      <c r="O1856" s="9">
        <v>100.66349792480469</v>
      </c>
      <c r="P1856" s="9">
        <v>265.75421142578125</v>
      </c>
    </row>
    <row r="1857" spans="1:16" x14ac:dyDescent="0.35">
      <c r="A1857" s="17">
        <v>45152</v>
      </c>
      <c r="B1857" s="9">
        <v>89.160552978515625</v>
      </c>
      <c r="N1857" s="17">
        <v>43964</v>
      </c>
      <c r="O1857" s="9">
        <v>100.82778167724609</v>
      </c>
      <c r="P1857" s="9">
        <v>261.05410766601563</v>
      </c>
    </row>
    <row r="1858" spans="1:16" x14ac:dyDescent="0.35">
      <c r="A1858" s="17">
        <v>45153</v>
      </c>
      <c r="B1858" s="9">
        <v>88.919082641601563</v>
      </c>
      <c r="N1858" s="17">
        <v>43965</v>
      </c>
      <c r="O1858" s="9">
        <v>101.13909912109375</v>
      </c>
      <c r="P1858" s="9">
        <v>264.17816162109375</v>
      </c>
    </row>
    <row r="1859" spans="1:16" x14ac:dyDescent="0.35">
      <c r="A1859" s="17">
        <v>45154</v>
      </c>
      <c r="B1859" s="9">
        <v>88.705482482910156</v>
      </c>
      <c r="N1859" s="17">
        <v>43966</v>
      </c>
      <c r="O1859" s="9">
        <v>101.19962310791016</v>
      </c>
      <c r="P1859" s="9">
        <v>265.39263916015625</v>
      </c>
    </row>
    <row r="1860" spans="1:16" x14ac:dyDescent="0.35">
      <c r="A1860" s="17">
        <v>45155</v>
      </c>
      <c r="B1860" s="9">
        <v>88.612602233886719</v>
      </c>
      <c r="N1860" s="17">
        <v>43969</v>
      </c>
      <c r="O1860" s="9">
        <v>101.05264282226563</v>
      </c>
      <c r="P1860" s="9">
        <v>273.47637939453125</v>
      </c>
    </row>
    <row r="1861" spans="1:16" x14ac:dyDescent="0.35">
      <c r="A1861" s="17">
        <v>45156</v>
      </c>
      <c r="B1861" s="9">
        <v>88.807647705078125</v>
      </c>
      <c r="N1861" s="17">
        <v>43970</v>
      </c>
      <c r="O1861" s="9">
        <v>101.16506958007813</v>
      </c>
      <c r="P1861" s="9">
        <v>270.66751098632813</v>
      </c>
    </row>
    <row r="1862" spans="1:16" x14ac:dyDescent="0.35">
      <c r="A1862" s="17">
        <v>45159</v>
      </c>
      <c r="B1862" s="9">
        <v>88.361831665039063</v>
      </c>
      <c r="N1862" s="17">
        <v>43971</v>
      </c>
      <c r="O1862" s="9">
        <v>101.4244384765625</v>
      </c>
      <c r="P1862" s="9">
        <v>275.26553344726563</v>
      </c>
    </row>
    <row r="1863" spans="1:16" x14ac:dyDescent="0.35">
      <c r="A1863" s="17">
        <v>45160</v>
      </c>
      <c r="B1863" s="9">
        <v>88.4547119140625</v>
      </c>
      <c r="N1863" s="17">
        <v>43972</v>
      </c>
      <c r="O1863" s="9">
        <v>101.50228118896484</v>
      </c>
      <c r="P1863" s="9">
        <v>273.36514282226563</v>
      </c>
    </row>
    <row r="1864" spans="1:16" x14ac:dyDescent="0.35">
      <c r="A1864" s="17">
        <v>45161</v>
      </c>
      <c r="B1864" s="9">
        <v>89.299873352050781</v>
      </c>
      <c r="N1864" s="17">
        <v>43973</v>
      </c>
      <c r="O1864" s="9">
        <v>101.55418395996094</v>
      </c>
      <c r="P1864" s="9">
        <v>273.88427734375</v>
      </c>
    </row>
    <row r="1865" spans="1:16" x14ac:dyDescent="0.35">
      <c r="A1865" s="17">
        <v>45162</v>
      </c>
      <c r="B1865" s="9">
        <v>89.095558166503906</v>
      </c>
      <c r="N1865" s="17">
        <v>43977</v>
      </c>
      <c r="O1865" s="9">
        <v>101.38986206054688</v>
      </c>
      <c r="P1865" s="9">
        <v>277.25863647460938</v>
      </c>
    </row>
    <row r="1866" spans="1:16" x14ac:dyDescent="0.35">
      <c r="A1866" s="17">
        <v>45163</v>
      </c>
      <c r="B1866" s="9">
        <v>89.039840698242188</v>
      </c>
      <c r="N1866" s="17">
        <v>43978</v>
      </c>
      <c r="O1866" s="9">
        <v>101.53684997558594</v>
      </c>
      <c r="P1866" s="9">
        <v>281.384033203125</v>
      </c>
    </row>
    <row r="1867" spans="1:16" x14ac:dyDescent="0.35">
      <c r="A1867" s="17">
        <v>45166</v>
      </c>
      <c r="B1867" s="9">
        <v>89.23486328125</v>
      </c>
      <c r="N1867" s="17">
        <v>43979</v>
      </c>
      <c r="O1867" s="9">
        <v>101.46765899658203</v>
      </c>
      <c r="P1867" s="9">
        <v>280.8648681640625</v>
      </c>
    </row>
    <row r="1868" spans="1:16" x14ac:dyDescent="0.35">
      <c r="A1868" s="17">
        <v>45167</v>
      </c>
      <c r="B1868" s="9">
        <v>89.810676574707031</v>
      </c>
      <c r="N1868" s="17">
        <v>43980</v>
      </c>
      <c r="O1868" s="9">
        <v>101.73576354980469</v>
      </c>
      <c r="P1868" s="9">
        <v>282.116455078125</v>
      </c>
    </row>
    <row r="1869" spans="1:16" x14ac:dyDescent="0.35">
      <c r="A1869" s="17">
        <v>45168</v>
      </c>
      <c r="B1869" s="9">
        <v>89.773567199707031</v>
      </c>
      <c r="N1869" s="17">
        <v>43983</v>
      </c>
      <c r="O1869" s="9">
        <v>101.67858123779297</v>
      </c>
      <c r="P1869" s="9">
        <v>283.25662231445313</v>
      </c>
    </row>
    <row r="1870" spans="1:16" x14ac:dyDescent="0.35">
      <c r="A1870" s="17">
        <v>45169</v>
      </c>
      <c r="B1870" s="9">
        <v>89.903572082519531</v>
      </c>
      <c r="N1870" s="17">
        <v>43984</v>
      </c>
      <c r="O1870" s="9">
        <v>101.76520538330078</v>
      </c>
      <c r="P1870" s="9">
        <v>285.60205078125</v>
      </c>
    </row>
    <row r="1871" spans="1:16" x14ac:dyDescent="0.35">
      <c r="A1871" s="17">
        <v>45170</v>
      </c>
      <c r="B1871" s="9">
        <v>89.437942504882813</v>
      </c>
      <c r="N1871" s="17">
        <v>43985</v>
      </c>
      <c r="O1871" s="9">
        <v>101.51397705078125</v>
      </c>
      <c r="P1871" s="9">
        <v>289.4029541015625</v>
      </c>
    </row>
    <row r="1872" spans="1:16" x14ac:dyDescent="0.35">
      <c r="A1872" s="17">
        <v>45174</v>
      </c>
      <c r="B1872" s="9">
        <v>88.953704833984375</v>
      </c>
      <c r="N1872" s="17">
        <v>43986</v>
      </c>
      <c r="O1872" s="9">
        <v>101.21077728271484</v>
      </c>
      <c r="P1872" s="9">
        <v>288.642822265625</v>
      </c>
    </row>
    <row r="1873" spans="1:16" x14ac:dyDescent="0.35">
      <c r="A1873" s="17">
        <v>45175</v>
      </c>
      <c r="B1873" s="9">
        <v>88.869873046875</v>
      </c>
      <c r="N1873" s="17">
        <v>43987</v>
      </c>
      <c r="O1873" s="9">
        <v>101.27139282226563</v>
      </c>
      <c r="P1873" s="9">
        <v>296.04046630859375</v>
      </c>
    </row>
    <row r="1874" spans="1:16" x14ac:dyDescent="0.35">
      <c r="A1874" s="17">
        <v>45176</v>
      </c>
      <c r="B1874" s="9">
        <v>89.149253845214844</v>
      </c>
      <c r="N1874" s="17">
        <v>43990</v>
      </c>
      <c r="O1874" s="9">
        <v>101.38402557373047</v>
      </c>
      <c r="P1874" s="9">
        <v>299.61892700195313</v>
      </c>
    </row>
    <row r="1875" spans="1:16" x14ac:dyDescent="0.35">
      <c r="A1875" s="17">
        <v>45177</v>
      </c>
      <c r="B1875" s="9">
        <v>89.195816040039063</v>
      </c>
      <c r="N1875" s="17">
        <v>43991</v>
      </c>
      <c r="O1875" s="9">
        <v>101.51397705078125</v>
      </c>
      <c r="P1875" s="9">
        <v>297.38473510742188</v>
      </c>
    </row>
    <row r="1876" spans="1:16" x14ac:dyDescent="0.35">
      <c r="A1876" s="17">
        <v>45180</v>
      </c>
      <c r="B1876" s="9">
        <v>89.0933837890625</v>
      </c>
      <c r="N1876" s="17">
        <v>43992</v>
      </c>
      <c r="O1876" s="9">
        <v>101.92978668212891</v>
      </c>
      <c r="P1876" s="9">
        <v>295.72528076171875</v>
      </c>
    </row>
    <row r="1877" spans="1:16" x14ac:dyDescent="0.35">
      <c r="A1877" s="17">
        <v>45181</v>
      </c>
      <c r="B1877" s="9">
        <v>89.121315002441406</v>
      </c>
      <c r="N1877" s="17">
        <v>43993</v>
      </c>
      <c r="O1877" s="9">
        <v>101.75655364990234</v>
      </c>
      <c r="P1877" s="9">
        <v>278.67706298828125</v>
      </c>
    </row>
    <row r="1878" spans="1:16" x14ac:dyDescent="0.35">
      <c r="A1878" s="17">
        <v>45182</v>
      </c>
      <c r="B1878" s="9">
        <v>89.251678466796875</v>
      </c>
      <c r="N1878" s="17">
        <v>43994</v>
      </c>
      <c r="O1878" s="9">
        <v>101.86051177978516</v>
      </c>
      <c r="P1878" s="9">
        <v>282.01437377929688</v>
      </c>
    </row>
    <row r="1879" spans="1:16" x14ac:dyDescent="0.35">
      <c r="A1879" s="17">
        <v>45183</v>
      </c>
      <c r="B1879" s="9">
        <v>89.130622863769531</v>
      </c>
      <c r="N1879" s="17">
        <v>43997</v>
      </c>
      <c r="O1879" s="9">
        <v>102.1983642578125</v>
      </c>
      <c r="P1879" s="9">
        <v>284.64712524414063</v>
      </c>
    </row>
    <row r="1880" spans="1:16" x14ac:dyDescent="0.35">
      <c r="A1880" s="17">
        <v>45184</v>
      </c>
      <c r="B1880" s="9">
        <v>88.925750732421875</v>
      </c>
      <c r="N1880" s="17">
        <v>43998</v>
      </c>
      <c r="O1880" s="9">
        <v>101.99912261962891</v>
      </c>
      <c r="P1880" s="9">
        <v>290.12603759765625</v>
      </c>
    </row>
    <row r="1881" spans="1:16" x14ac:dyDescent="0.35">
      <c r="A1881" s="17">
        <v>45187</v>
      </c>
      <c r="B1881" s="9">
        <v>89.056144714355469</v>
      </c>
      <c r="N1881" s="17">
        <v>43999</v>
      </c>
      <c r="O1881" s="9">
        <v>101.9124755859375</v>
      </c>
      <c r="P1881" s="9">
        <v>288.92083740234375</v>
      </c>
    </row>
    <row r="1882" spans="1:16" x14ac:dyDescent="0.35">
      <c r="A1882" s="17">
        <v>45188</v>
      </c>
      <c r="B1882" s="9">
        <v>88.795356750488281</v>
      </c>
      <c r="N1882" s="17">
        <v>44000</v>
      </c>
      <c r="O1882" s="9">
        <v>102.01641845703125</v>
      </c>
      <c r="P1882" s="9">
        <v>289.03213500976563</v>
      </c>
    </row>
    <row r="1883" spans="1:16" x14ac:dyDescent="0.35">
      <c r="A1883" s="17">
        <v>45189</v>
      </c>
      <c r="B1883" s="9">
        <v>88.748809814453125</v>
      </c>
      <c r="N1883" s="17">
        <v>44001</v>
      </c>
      <c r="O1883" s="9">
        <v>102.05109405517578</v>
      </c>
      <c r="P1883" s="9">
        <v>287.38031005859375</v>
      </c>
    </row>
    <row r="1884" spans="1:16" x14ac:dyDescent="0.35">
      <c r="A1884" s="17">
        <v>45190</v>
      </c>
      <c r="B1884" s="9">
        <v>88.14349365234375</v>
      </c>
      <c r="N1884" s="17">
        <v>44004</v>
      </c>
      <c r="O1884" s="9">
        <v>102.02509307861328</v>
      </c>
      <c r="P1884" s="9">
        <v>289.22390747070313</v>
      </c>
    </row>
    <row r="1885" spans="1:16" x14ac:dyDescent="0.35">
      <c r="A1885" s="17">
        <v>45191</v>
      </c>
      <c r="B1885" s="9">
        <v>88.516014099121094</v>
      </c>
      <c r="N1885" s="17">
        <v>44005</v>
      </c>
      <c r="O1885" s="9">
        <v>102.00776672363281</v>
      </c>
      <c r="P1885" s="9">
        <v>290.55538940429688</v>
      </c>
    </row>
    <row r="1886" spans="1:16" x14ac:dyDescent="0.35">
      <c r="A1886" s="17">
        <v>45194</v>
      </c>
      <c r="B1886" s="9">
        <v>87.81756591796875</v>
      </c>
      <c r="N1886" s="17">
        <v>44006</v>
      </c>
      <c r="O1886" s="9">
        <v>101.990478515625</v>
      </c>
      <c r="P1886" s="9">
        <v>283.14370727539063</v>
      </c>
    </row>
    <row r="1887" spans="1:16" x14ac:dyDescent="0.35">
      <c r="A1887" s="17">
        <v>45195</v>
      </c>
      <c r="B1887" s="9">
        <v>87.705825805664063</v>
      </c>
      <c r="N1887" s="17">
        <v>44007</v>
      </c>
      <c r="O1887" s="9">
        <v>102.11170959472656</v>
      </c>
      <c r="P1887" s="9">
        <v>286.17919921875</v>
      </c>
    </row>
    <row r="1888" spans="1:16" x14ac:dyDescent="0.35">
      <c r="A1888" s="17">
        <v>45196</v>
      </c>
      <c r="B1888" s="9">
        <v>87.398483276367188</v>
      </c>
      <c r="N1888" s="17">
        <v>44008</v>
      </c>
      <c r="O1888" s="9">
        <v>102.23301696777344</v>
      </c>
      <c r="P1888" s="9">
        <v>279.38198852539063</v>
      </c>
    </row>
    <row r="1889" spans="1:16" x14ac:dyDescent="0.35">
      <c r="A1889" s="17">
        <v>45197</v>
      </c>
      <c r="B1889" s="9">
        <v>87.659233093261719</v>
      </c>
      <c r="N1889" s="17">
        <v>44011</v>
      </c>
      <c r="O1889" s="9">
        <v>102.31966400146484</v>
      </c>
      <c r="P1889" s="9">
        <v>283.4881591796875</v>
      </c>
    </row>
    <row r="1890" spans="1:16" x14ac:dyDescent="0.35">
      <c r="A1890" s="17">
        <v>45198</v>
      </c>
      <c r="B1890" s="9">
        <v>87.575424194335938</v>
      </c>
      <c r="N1890" s="17">
        <v>44012</v>
      </c>
      <c r="O1890" s="9">
        <v>102.40628814697266</v>
      </c>
      <c r="P1890" s="9">
        <v>287.11959838867188</v>
      </c>
    </row>
    <row r="1891" spans="1:16" x14ac:dyDescent="0.35">
      <c r="A1891" s="17">
        <v>45201</v>
      </c>
      <c r="B1891" s="9">
        <v>86.965644836425781</v>
      </c>
      <c r="N1891" s="17">
        <v>44013</v>
      </c>
      <c r="O1891" s="9">
        <v>102.46095275878906</v>
      </c>
      <c r="P1891" s="9">
        <v>289.130859375</v>
      </c>
    </row>
    <row r="1892" spans="1:16" x14ac:dyDescent="0.35">
      <c r="A1892" s="17">
        <v>45202</v>
      </c>
      <c r="B1892" s="9">
        <v>86.283943176269531</v>
      </c>
      <c r="N1892" s="17">
        <v>44014</v>
      </c>
      <c r="O1892" s="9">
        <v>102.58249664306641</v>
      </c>
      <c r="P1892" s="9">
        <v>290.7230224609375</v>
      </c>
    </row>
    <row r="1893" spans="1:16" x14ac:dyDescent="0.35">
      <c r="A1893" s="17">
        <v>45203</v>
      </c>
      <c r="B1893" s="9">
        <v>86.890953063964844</v>
      </c>
      <c r="N1893" s="17">
        <v>44018</v>
      </c>
      <c r="O1893" s="9">
        <v>102.57379150390625</v>
      </c>
      <c r="P1893" s="9">
        <v>295.21099853515625</v>
      </c>
    </row>
    <row r="1894" spans="1:16" x14ac:dyDescent="0.35">
      <c r="A1894" s="17">
        <v>45204</v>
      </c>
      <c r="B1894" s="9">
        <v>86.946968078613281</v>
      </c>
      <c r="N1894" s="17">
        <v>44019</v>
      </c>
      <c r="O1894" s="9">
        <v>102.73001098632813</v>
      </c>
      <c r="P1894" s="9">
        <v>292.16629028320313</v>
      </c>
    </row>
    <row r="1895" spans="1:16" x14ac:dyDescent="0.35">
      <c r="A1895" s="17">
        <v>45205</v>
      </c>
      <c r="B1895" s="9">
        <v>86.61077880859375</v>
      </c>
      <c r="N1895" s="17">
        <v>44020</v>
      </c>
      <c r="O1895" s="9">
        <v>102.69529724121094</v>
      </c>
      <c r="P1895" s="9">
        <v>294.40093994140625</v>
      </c>
    </row>
    <row r="1896" spans="1:16" x14ac:dyDescent="0.35">
      <c r="A1896" s="17">
        <v>45208</v>
      </c>
      <c r="B1896" s="9">
        <v>87.507255554199219</v>
      </c>
      <c r="N1896" s="17">
        <v>44021</v>
      </c>
      <c r="O1896" s="9">
        <v>102.96437835693359</v>
      </c>
      <c r="P1896" s="9">
        <v>292.72491455078125</v>
      </c>
    </row>
    <row r="1897" spans="1:16" x14ac:dyDescent="0.35">
      <c r="A1897" s="17">
        <v>45209</v>
      </c>
      <c r="B1897" s="9">
        <v>87.4232177734375</v>
      </c>
      <c r="N1897" s="17">
        <v>44022</v>
      </c>
      <c r="O1897" s="9">
        <v>102.84285736083984</v>
      </c>
      <c r="P1897" s="9">
        <v>295.71377563476563</v>
      </c>
    </row>
    <row r="1898" spans="1:16" x14ac:dyDescent="0.35">
      <c r="A1898" s="17">
        <v>45210</v>
      </c>
      <c r="B1898" s="9">
        <v>87.824775695800781</v>
      </c>
      <c r="N1898" s="17">
        <v>44025</v>
      </c>
      <c r="O1898" s="9">
        <v>102.83420562744141</v>
      </c>
      <c r="P1898" s="9">
        <v>293.15322875976563</v>
      </c>
    </row>
    <row r="1899" spans="1:16" x14ac:dyDescent="0.35">
      <c r="A1899" s="17">
        <v>45211</v>
      </c>
      <c r="B1899" s="9">
        <v>87.068351745605469</v>
      </c>
      <c r="N1899" s="17">
        <v>44026</v>
      </c>
      <c r="O1899" s="9">
        <v>102.99909210205078</v>
      </c>
      <c r="P1899" s="9">
        <v>296.95220947265625</v>
      </c>
    </row>
    <row r="1900" spans="1:16" x14ac:dyDescent="0.35">
      <c r="A1900" s="17">
        <v>45212</v>
      </c>
      <c r="B1900" s="9">
        <v>87.441879272460938</v>
      </c>
      <c r="N1900" s="17">
        <v>44027</v>
      </c>
      <c r="O1900" s="9">
        <v>103.00777435302734</v>
      </c>
      <c r="P1900" s="9">
        <v>299.68035888671875</v>
      </c>
    </row>
    <row r="1901" spans="1:16" x14ac:dyDescent="0.35">
      <c r="A1901" s="17">
        <v>45215</v>
      </c>
      <c r="B1901" s="9">
        <v>86.956306457519531</v>
      </c>
      <c r="N1901" s="17">
        <v>44028</v>
      </c>
      <c r="O1901" s="9">
        <v>103.07720184326172</v>
      </c>
      <c r="P1901" s="9">
        <v>298.693359375</v>
      </c>
    </row>
    <row r="1902" spans="1:16" x14ac:dyDescent="0.35">
      <c r="A1902" s="17">
        <v>45216</v>
      </c>
      <c r="B1902" s="9">
        <v>86.330657958984375</v>
      </c>
      <c r="N1902" s="17">
        <v>44029</v>
      </c>
      <c r="O1902" s="9">
        <v>103.18135070800781</v>
      </c>
      <c r="P1902" s="9">
        <v>299.55938720703125</v>
      </c>
    </row>
    <row r="1903" spans="1:16" x14ac:dyDescent="0.35">
      <c r="A1903" s="17">
        <v>45217</v>
      </c>
      <c r="B1903" s="9">
        <v>85.929107666015625</v>
      </c>
      <c r="N1903" s="17">
        <v>44032</v>
      </c>
      <c r="O1903" s="9">
        <v>103.29416656494141</v>
      </c>
      <c r="P1903" s="9">
        <v>301.98028564453125</v>
      </c>
    </row>
    <row r="1904" spans="1:16" x14ac:dyDescent="0.35">
      <c r="A1904" s="17">
        <v>45218</v>
      </c>
      <c r="B1904" s="9">
        <v>85.602287292480469</v>
      </c>
      <c r="N1904" s="17">
        <v>44033</v>
      </c>
      <c r="O1904" s="9">
        <v>103.35492706298828</v>
      </c>
      <c r="P1904" s="9">
        <v>302.62274169921875</v>
      </c>
    </row>
    <row r="1905" spans="1:16" x14ac:dyDescent="0.35">
      <c r="A1905" s="17">
        <v>45219</v>
      </c>
      <c r="B1905" s="9">
        <v>85.910415649414063</v>
      </c>
      <c r="N1905" s="17">
        <v>44034</v>
      </c>
      <c r="O1905" s="9">
        <v>103.44176483154297</v>
      </c>
      <c r="P1905" s="9">
        <v>304.34527587890625</v>
      </c>
    </row>
    <row r="1906" spans="1:16" x14ac:dyDescent="0.35">
      <c r="A1906" s="17">
        <v>45222</v>
      </c>
      <c r="B1906" s="9">
        <v>86.246620178222656</v>
      </c>
      <c r="N1906" s="17">
        <v>44035</v>
      </c>
      <c r="O1906" s="9">
        <v>103.56328582763672</v>
      </c>
      <c r="P1906" s="9">
        <v>300.71383666992188</v>
      </c>
    </row>
    <row r="1907" spans="1:16" x14ac:dyDescent="0.35">
      <c r="A1907" s="17">
        <v>45223</v>
      </c>
      <c r="B1907" s="9">
        <v>86.554779052734375</v>
      </c>
      <c r="N1907" s="17">
        <v>44036</v>
      </c>
      <c r="O1907" s="9">
        <v>103.52853393554688</v>
      </c>
      <c r="P1907" s="9">
        <v>298.7772216796875</v>
      </c>
    </row>
    <row r="1908" spans="1:16" x14ac:dyDescent="0.35">
      <c r="A1908" s="17">
        <v>45224</v>
      </c>
      <c r="B1908" s="9">
        <v>85.910415649414063</v>
      </c>
      <c r="N1908" s="17">
        <v>44039</v>
      </c>
      <c r="O1908" s="9">
        <v>103.45909118652344</v>
      </c>
      <c r="P1908" s="9">
        <v>300.9560546875</v>
      </c>
    </row>
    <row r="1909" spans="1:16" x14ac:dyDescent="0.35">
      <c r="A1909" s="17">
        <v>45225</v>
      </c>
      <c r="B1909" s="9">
        <v>86.489425659179688</v>
      </c>
      <c r="N1909" s="17">
        <v>44040</v>
      </c>
      <c r="O1909" s="9">
        <v>103.52853393554688</v>
      </c>
      <c r="P1909" s="9">
        <v>299.04721069335938</v>
      </c>
    </row>
    <row r="1910" spans="1:16" x14ac:dyDescent="0.35">
      <c r="A1910" s="17">
        <v>45226</v>
      </c>
      <c r="B1910" s="9">
        <v>86.461372375488281</v>
      </c>
      <c r="N1910" s="17">
        <v>44041</v>
      </c>
      <c r="O1910" s="9">
        <v>103.65003204345703</v>
      </c>
      <c r="P1910" s="9">
        <v>302.72512817382813</v>
      </c>
    </row>
    <row r="1911" spans="1:16" x14ac:dyDescent="0.35">
      <c r="A1911" s="17">
        <v>45229</v>
      </c>
      <c r="B1911" s="9">
        <v>86.255966186523438</v>
      </c>
      <c r="N1911" s="17">
        <v>44042</v>
      </c>
      <c r="O1911" s="9">
        <v>103.72817993164063</v>
      </c>
      <c r="P1911" s="9">
        <v>301.64498901367188</v>
      </c>
    </row>
    <row r="1912" spans="1:16" x14ac:dyDescent="0.35">
      <c r="A1912" s="17">
        <v>45230</v>
      </c>
      <c r="B1912" s="9">
        <v>86.199920654296875</v>
      </c>
      <c r="N1912" s="17">
        <v>44043</v>
      </c>
      <c r="O1912" s="9">
        <v>103.77156066894531</v>
      </c>
      <c r="P1912" s="9">
        <v>304.0286865234375</v>
      </c>
    </row>
    <row r="1913" spans="1:16" x14ac:dyDescent="0.35">
      <c r="A1913" s="17">
        <v>45231</v>
      </c>
      <c r="B1913" s="9">
        <v>87.1524658203125</v>
      </c>
      <c r="N1913" s="17">
        <v>44046</v>
      </c>
      <c r="O1913" s="9">
        <v>103.81241607666016</v>
      </c>
      <c r="P1913" s="9">
        <v>306.14227294921875</v>
      </c>
    </row>
    <row r="1914" spans="1:16" x14ac:dyDescent="0.35">
      <c r="A1914" s="17">
        <v>45232</v>
      </c>
      <c r="B1914" s="9">
        <v>87.676971435546875</v>
      </c>
      <c r="N1914" s="17">
        <v>44047</v>
      </c>
      <c r="O1914" s="9">
        <v>104.01238250732422</v>
      </c>
      <c r="P1914" s="9">
        <v>307.3248291015625</v>
      </c>
    </row>
    <row r="1915" spans="1:16" x14ac:dyDescent="0.35">
      <c r="A1915" s="17">
        <v>45233</v>
      </c>
      <c r="B1915" s="9">
        <v>88.210830688476563</v>
      </c>
      <c r="N1915" s="17">
        <v>44048</v>
      </c>
      <c r="O1915" s="9">
        <v>103.81241607666016</v>
      </c>
      <c r="P1915" s="9">
        <v>309.23361206054688</v>
      </c>
    </row>
    <row r="1916" spans="1:16" x14ac:dyDescent="0.35">
      <c r="A1916" s="17">
        <v>45236</v>
      </c>
      <c r="B1916" s="9">
        <v>87.770614624023438</v>
      </c>
      <c r="N1916" s="17">
        <v>44049</v>
      </c>
      <c r="O1916" s="9">
        <v>103.96022796630859</v>
      </c>
      <c r="P1916" s="9">
        <v>311.30081176757813</v>
      </c>
    </row>
    <row r="1917" spans="1:16" x14ac:dyDescent="0.35">
      <c r="A1917" s="17">
        <v>45237</v>
      </c>
      <c r="B1917" s="9">
        <v>88.23895263671875</v>
      </c>
      <c r="N1917" s="17">
        <v>44050</v>
      </c>
      <c r="O1917" s="9">
        <v>103.8385009765625</v>
      </c>
      <c r="P1917" s="9">
        <v>311.52420043945313</v>
      </c>
    </row>
    <row r="1918" spans="1:16" x14ac:dyDescent="0.35">
      <c r="A1918" s="17">
        <v>45238</v>
      </c>
      <c r="B1918" s="9">
        <v>88.538658142089844</v>
      </c>
      <c r="N1918" s="17">
        <v>44053</v>
      </c>
      <c r="O1918" s="9">
        <v>103.74288177490234</v>
      </c>
      <c r="P1918" s="9">
        <v>312.45529174804688</v>
      </c>
    </row>
    <row r="1919" spans="1:16" x14ac:dyDescent="0.35">
      <c r="A1919" s="17">
        <v>45239</v>
      </c>
      <c r="B1919" s="9">
        <v>87.798728942871094</v>
      </c>
      <c r="N1919" s="17">
        <v>44054</v>
      </c>
      <c r="O1919" s="9">
        <v>103.45594787597656</v>
      </c>
      <c r="P1919" s="9">
        <v>309.87606811523438</v>
      </c>
    </row>
    <row r="1920" spans="1:16" x14ac:dyDescent="0.35">
      <c r="A1920" s="17">
        <v>45240</v>
      </c>
      <c r="B1920" s="9">
        <v>88.004798889160156</v>
      </c>
      <c r="N1920" s="17">
        <v>44055</v>
      </c>
      <c r="O1920" s="9">
        <v>103.24729156494141</v>
      </c>
      <c r="P1920" s="9">
        <v>314.19650268554688</v>
      </c>
    </row>
    <row r="1921" spans="1:16" x14ac:dyDescent="0.35">
      <c r="A1921" s="17">
        <v>45243</v>
      </c>
      <c r="B1921" s="9">
        <v>87.995429992675781</v>
      </c>
      <c r="N1921" s="17">
        <v>44056</v>
      </c>
      <c r="O1921" s="9">
        <v>102.86473846435547</v>
      </c>
      <c r="P1921" s="9">
        <v>313.6285400390625</v>
      </c>
    </row>
    <row r="1922" spans="1:16" x14ac:dyDescent="0.35">
      <c r="A1922" s="17">
        <v>45244</v>
      </c>
      <c r="B1922" s="9">
        <v>89.100639343261719</v>
      </c>
      <c r="N1922" s="17">
        <v>44057</v>
      </c>
      <c r="O1922" s="9">
        <v>102.76905059814453</v>
      </c>
      <c r="P1922" s="9">
        <v>313.63787841796875</v>
      </c>
    </row>
    <row r="1923" spans="1:16" x14ac:dyDescent="0.35">
      <c r="A1923" s="17">
        <v>45245</v>
      </c>
      <c r="B1923" s="9">
        <v>88.548011779785156</v>
      </c>
      <c r="N1923" s="17">
        <v>44060</v>
      </c>
      <c r="O1923" s="9">
        <v>102.90821075439453</v>
      </c>
      <c r="P1923" s="9">
        <v>314.6341552734375</v>
      </c>
    </row>
    <row r="1924" spans="1:16" x14ac:dyDescent="0.35">
      <c r="A1924" s="17">
        <v>45246</v>
      </c>
      <c r="B1924" s="9">
        <v>89.035072326660156</v>
      </c>
      <c r="N1924" s="17">
        <v>44061</v>
      </c>
      <c r="O1924" s="9">
        <v>103.05597686767578</v>
      </c>
      <c r="P1924" s="9">
        <v>315.3138427734375</v>
      </c>
    </row>
    <row r="1925" spans="1:16" x14ac:dyDescent="0.35">
      <c r="A1925" s="17">
        <v>45247</v>
      </c>
      <c r="B1925" s="9">
        <v>89.213027954101563</v>
      </c>
      <c r="N1925" s="17">
        <v>44062</v>
      </c>
      <c r="O1925" s="9">
        <v>102.89948272705078</v>
      </c>
      <c r="P1925" s="9">
        <v>314.00100708007813</v>
      </c>
    </row>
    <row r="1926" spans="1:16" x14ac:dyDescent="0.35">
      <c r="A1926" s="17">
        <v>45250</v>
      </c>
      <c r="B1926" s="9">
        <v>89.353515625</v>
      </c>
      <c r="N1926" s="17">
        <v>44063</v>
      </c>
      <c r="O1926" s="9">
        <v>103.08206939697266</v>
      </c>
      <c r="P1926" s="9">
        <v>314.97860717773438</v>
      </c>
    </row>
    <row r="1927" spans="1:16" x14ac:dyDescent="0.35">
      <c r="A1927" s="17">
        <v>45251</v>
      </c>
      <c r="B1927" s="9">
        <v>89.447181701660156</v>
      </c>
      <c r="N1927" s="17">
        <v>44064</v>
      </c>
      <c r="O1927" s="9">
        <v>103.18640899658203</v>
      </c>
      <c r="P1927" s="9">
        <v>316.0960693359375</v>
      </c>
    </row>
    <row r="1928" spans="1:16" x14ac:dyDescent="0.35">
      <c r="A1928" s="17">
        <v>45252</v>
      </c>
      <c r="B1928" s="9">
        <v>89.531478881835938</v>
      </c>
      <c r="N1928" s="17">
        <v>44067</v>
      </c>
      <c r="O1928" s="9">
        <v>103.14292907714844</v>
      </c>
      <c r="P1928" s="9">
        <v>319.29904174804688</v>
      </c>
    </row>
    <row r="1929" spans="1:16" x14ac:dyDescent="0.35">
      <c r="A1929" s="17">
        <v>45254</v>
      </c>
      <c r="B1929" s="9">
        <v>89.119392395019531</v>
      </c>
      <c r="N1929" s="17">
        <v>44068</v>
      </c>
      <c r="O1929" s="9">
        <v>102.92557525634766</v>
      </c>
      <c r="P1929" s="9">
        <v>320.4163818359375</v>
      </c>
    </row>
    <row r="1930" spans="1:16" x14ac:dyDescent="0.35">
      <c r="A1930" s="17">
        <v>45257</v>
      </c>
      <c r="B1930" s="9">
        <v>89.625144958496094</v>
      </c>
      <c r="N1930" s="17">
        <v>44069</v>
      </c>
      <c r="O1930" s="9">
        <v>102.90821075439453</v>
      </c>
      <c r="P1930" s="9">
        <v>323.6287841796875</v>
      </c>
    </row>
    <row r="1931" spans="1:16" x14ac:dyDescent="0.35">
      <c r="A1931" s="17">
        <v>45258</v>
      </c>
      <c r="B1931" s="9">
        <v>90.018524169921875</v>
      </c>
      <c r="N1931" s="17">
        <v>44070</v>
      </c>
      <c r="O1931" s="9">
        <v>102.55172729492188</v>
      </c>
      <c r="P1931" s="9">
        <v>324.33636474609375</v>
      </c>
    </row>
    <row r="1932" spans="1:16" x14ac:dyDescent="0.35">
      <c r="A1932" s="17">
        <v>45259</v>
      </c>
      <c r="B1932" s="9">
        <v>90.458732604980469</v>
      </c>
      <c r="N1932" s="17">
        <v>44071</v>
      </c>
      <c r="O1932" s="9">
        <v>102.69083404541016</v>
      </c>
      <c r="P1932" s="9">
        <v>326.431396484375</v>
      </c>
    </row>
    <row r="1933" spans="1:16" x14ac:dyDescent="0.35">
      <c r="A1933" s="17">
        <v>45260</v>
      </c>
      <c r="B1933" s="9">
        <v>90.159027099609375</v>
      </c>
      <c r="N1933" s="17">
        <v>44074</v>
      </c>
      <c r="O1933" s="9">
        <v>102.91687774658203</v>
      </c>
      <c r="P1933" s="9">
        <v>325.24884033203125</v>
      </c>
    </row>
    <row r="1934" spans="1:16" x14ac:dyDescent="0.35">
      <c r="A1934" s="17">
        <v>45261</v>
      </c>
      <c r="B1934" s="9">
        <v>90.9517822265625</v>
      </c>
      <c r="N1934" s="17">
        <v>44075</v>
      </c>
      <c r="O1934" s="9">
        <v>103.13026428222656</v>
      </c>
      <c r="P1934" s="9">
        <v>328.31231689453125</v>
      </c>
    </row>
    <row r="1935" spans="1:16" x14ac:dyDescent="0.35">
      <c r="A1935" s="17">
        <v>45264</v>
      </c>
      <c r="B1935" s="9">
        <v>90.604255676269531</v>
      </c>
      <c r="N1935" s="17">
        <v>44076</v>
      </c>
      <c r="O1935" s="9">
        <v>103.33925628662109</v>
      </c>
      <c r="P1935" s="9">
        <v>333.06094360351563</v>
      </c>
    </row>
    <row r="1936" spans="1:16" x14ac:dyDescent="0.35">
      <c r="A1936" s="17">
        <v>45265</v>
      </c>
      <c r="B1936" s="9">
        <v>91.205398559570313</v>
      </c>
      <c r="N1936" s="17">
        <v>44077</v>
      </c>
      <c r="O1936" s="9">
        <v>103.36538696289063</v>
      </c>
      <c r="P1936" s="9">
        <v>321.59890747070313</v>
      </c>
    </row>
    <row r="1937" spans="1:16" x14ac:dyDescent="0.35">
      <c r="A1937" s="17">
        <v>45266</v>
      </c>
      <c r="B1937" s="9">
        <v>91.440200805664063</v>
      </c>
      <c r="N1937" s="17">
        <v>44078</v>
      </c>
      <c r="O1937" s="9">
        <v>102.8515625</v>
      </c>
      <c r="P1937" s="9">
        <v>318.97314453125</v>
      </c>
    </row>
    <row r="1938" spans="1:16" x14ac:dyDescent="0.35">
      <c r="A1938" s="17">
        <v>45267</v>
      </c>
      <c r="B1938" s="9">
        <v>91.468399047851563</v>
      </c>
      <c r="N1938" s="17">
        <v>44082</v>
      </c>
      <c r="O1938" s="9">
        <v>102.96479797363281</v>
      </c>
      <c r="P1938" s="9">
        <v>310.25787353515625</v>
      </c>
    </row>
    <row r="1939" spans="1:16" x14ac:dyDescent="0.35">
      <c r="A1939" s="17">
        <v>45268</v>
      </c>
      <c r="B1939" s="9">
        <v>91.008148193359375</v>
      </c>
      <c r="N1939" s="17">
        <v>44083</v>
      </c>
      <c r="O1939" s="9">
        <v>102.95609283447266</v>
      </c>
      <c r="P1939" s="9">
        <v>316.38461303710938</v>
      </c>
    </row>
    <row r="1940" spans="1:16" x14ac:dyDescent="0.35">
      <c r="A1940" s="17">
        <v>45271</v>
      </c>
      <c r="B1940" s="9">
        <v>91.017539978027344</v>
      </c>
      <c r="N1940" s="17">
        <v>44084</v>
      </c>
      <c r="O1940" s="9">
        <v>102.96479797363281</v>
      </c>
      <c r="P1940" s="9">
        <v>310.89108276367188</v>
      </c>
    </row>
    <row r="1941" spans="1:16" x14ac:dyDescent="0.35">
      <c r="A1941" s="17">
        <v>45272</v>
      </c>
      <c r="B1941" s="9">
        <v>91.289932250976563</v>
      </c>
      <c r="N1941" s="17">
        <v>44085</v>
      </c>
      <c r="O1941" s="9">
        <v>103.08669281005859</v>
      </c>
      <c r="P1941" s="9">
        <v>311.04934692382813</v>
      </c>
    </row>
    <row r="1942" spans="1:16" x14ac:dyDescent="0.35">
      <c r="A1942" s="17">
        <v>45273</v>
      </c>
      <c r="B1942" s="9">
        <v>92.435874938964844</v>
      </c>
      <c r="N1942" s="17">
        <v>44088</v>
      </c>
      <c r="O1942" s="9">
        <v>103.09541320800781</v>
      </c>
      <c r="P1942" s="9">
        <v>315.146240234375</v>
      </c>
    </row>
    <row r="1943" spans="1:16" x14ac:dyDescent="0.35">
      <c r="A1943" s="17">
        <v>45274</v>
      </c>
      <c r="B1943" s="9">
        <v>93.181922912597656</v>
      </c>
      <c r="N1943" s="17">
        <v>44089</v>
      </c>
      <c r="O1943" s="9">
        <v>103.10411071777344</v>
      </c>
      <c r="P1943" s="9">
        <v>316.738525390625</v>
      </c>
    </row>
    <row r="1944" spans="1:16" x14ac:dyDescent="0.35">
      <c r="A1944" s="17">
        <v>45275</v>
      </c>
      <c r="B1944" s="9">
        <v>92.965263366699219</v>
      </c>
      <c r="N1944" s="17">
        <v>44090</v>
      </c>
      <c r="O1944" s="9">
        <v>103.05187225341797</v>
      </c>
      <c r="P1944" s="9">
        <v>315.4814453125</v>
      </c>
    </row>
    <row r="1945" spans="1:16" x14ac:dyDescent="0.35">
      <c r="A1945" s="17">
        <v>45278</v>
      </c>
      <c r="B1945" s="9">
        <v>92.776870727539063</v>
      </c>
      <c r="N1945" s="17">
        <v>44091</v>
      </c>
      <c r="O1945" s="9">
        <v>103.07801818847656</v>
      </c>
      <c r="P1945" s="9">
        <v>312.70675659179688</v>
      </c>
    </row>
    <row r="1946" spans="1:16" x14ac:dyDescent="0.35">
      <c r="A1946" s="17">
        <v>45279</v>
      </c>
      <c r="B1946" s="9">
        <v>92.889907836914063</v>
      </c>
      <c r="N1946" s="17">
        <v>44092</v>
      </c>
      <c r="O1946" s="9">
        <v>102.95609283447266</v>
      </c>
      <c r="P1946" s="9">
        <v>309.10653686523438</v>
      </c>
    </row>
    <row r="1947" spans="1:16" x14ac:dyDescent="0.35">
      <c r="A1947" s="17">
        <v>45280</v>
      </c>
      <c r="B1947" s="9">
        <v>93.229019165039063</v>
      </c>
      <c r="N1947" s="17">
        <v>44095</v>
      </c>
      <c r="O1947" s="9">
        <v>102.97348785400391</v>
      </c>
      <c r="P1947" s="9">
        <v>305.66641235351563</v>
      </c>
    </row>
    <row r="1948" spans="1:16" x14ac:dyDescent="0.35">
      <c r="A1948" s="17">
        <v>45281</v>
      </c>
      <c r="B1948" s="9">
        <v>93.219596862792969</v>
      </c>
      <c r="N1948" s="17">
        <v>44096</v>
      </c>
      <c r="O1948" s="9">
        <v>103.05187225341797</v>
      </c>
      <c r="P1948" s="9">
        <v>308.77935791015625</v>
      </c>
    </row>
    <row r="1949" spans="1:16" x14ac:dyDescent="0.35">
      <c r="A1949" s="17">
        <v>45282</v>
      </c>
      <c r="B1949" s="9">
        <v>93.097160339355469</v>
      </c>
      <c r="N1949" s="17">
        <v>44097</v>
      </c>
      <c r="O1949" s="9">
        <v>102.83416748046875</v>
      </c>
      <c r="P1949" s="9">
        <v>301.6185302734375</v>
      </c>
    </row>
    <row r="1950" spans="1:16" x14ac:dyDescent="0.35">
      <c r="A1950" s="17">
        <v>45286</v>
      </c>
      <c r="B1950" s="9">
        <v>93.285560607910156</v>
      </c>
      <c r="N1950" s="17">
        <v>44098</v>
      </c>
      <c r="O1950" s="9">
        <v>102.84285736083984</v>
      </c>
      <c r="P1950" s="9">
        <v>302.42251586914063</v>
      </c>
    </row>
    <row r="1951" spans="1:16" x14ac:dyDescent="0.35">
      <c r="A1951" s="17">
        <v>45287</v>
      </c>
      <c r="B1951" s="9">
        <v>93.879005432128906</v>
      </c>
      <c r="N1951" s="17">
        <v>44099</v>
      </c>
      <c r="O1951" s="9">
        <v>102.87767791748047</v>
      </c>
      <c r="P1951" s="9">
        <v>307.311767578125</v>
      </c>
    </row>
    <row r="1952" spans="1:16" x14ac:dyDescent="0.35">
      <c r="A1952" s="17">
        <v>45288</v>
      </c>
      <c r="B1952" s="9">
        <v>93.6717529296875</v>
      </c>
      <c r="N1952" s="17">
        <v>44102</v>
      </c>
      <c r="O1952" s="9">
        <v>102.96479797363281</v>
      </c>
      <c r="P1952" s="9">
        <v>312.41592407226563</v>
      </c>
    </row>
    <row r="1953" spans="1:16" x14ac:dyDescent="0.35">
      <c r="A1953" s="17">
        <v>45289</v>
      </c>
      <c r="B1953" s="9">
        <v>93.492790222167969</v>
      </c>
      <c r="N1953" s="17">
        <v>44103</v>
      </c>
      <c r="O1953" s="9">
        <v>102.98219299316406</v>
      </c>
      <c r="P1953" s="9">
        <v>310.71453857421875</v>
      </c>
    </row>
    <row r="1954" spans="1:16" x14ac:dyDescent="0.35">
      <c r="A1954" s="17">
        <v>45293</v>
      </c>
      <c r="B1954" s="9">
        <v>93.050033569335938</v>
      </c>
      <c r="N1954" s="17">
        <v>44104</v>
      </c>
      <c r="O1954" s="9">
        <v>102.81670379638672</v>
      </c>
      <c r="P1954" s="9">
        <v>313.07037353515625</v>
      </c>
    </row>
    <row r="1955" spans="1:16" x14ac:dyDescent="0.35">
      <c r="A1955" s="17">
        <v>45294</v>
      </c>
      <c r="B1955" s="9">
        <v>93.097160339355469</v>
      </c>
      <c r="N1955" s="17">
        <v>44105</v>
      </c>
      <c r="O1955" s="9">
        <v>102.95805358886719</v>
      </c>
      <c r="P1955" s="9">
        <v>315.08029174804688</v>
      </c>
    </row>
    <row r="1956" spans="1:16" x14ac:dyDescent="0.35">
      <c r="A1956" s="17">
        <v>45295</v>
      </c>
      <c r="B1956" s="9">
        <v>92.7203369140625</v>
      </c>
      <c r="N1956" s="17">
        <v>44106</v>
      </c>
      <c r="O1956" s="9">
        <v>102.85338592529297</v>
      </c>
      <c r="P1956" s="9">
        <v>312.08877563476563</v>
      </c>
    </row>
    <row r="1957" spans="1:16" x14ac:dyDescent="0.35">
      <c r="A1957" s="17">
        <v>45296</v>
      </c>
      <c r="B1957" s="9">
        <v>92.503677368164063</v>
      </c>
      <c r="N1957" s="17">
        <v>44109</v>
      </c>
      <c r="O1957" s="9">
        <v>102.52188110351563</v>
      </c>
      <c r="P1957" s="9">
        <v>317.62301635742188</v>
      </c>
    </row>
    <row r="1958" spans="1:16" x14ac:dyDescent="0.35">
      <c r="A1958" s="17">
        <v>45299</v>
      </c>
      <c r="B1958" s="9">
        <v>92.852226257324219</v>
      </c>
      <c r="N1958" s="17">
        <v>44110</v>
      </c>
      <c r="O1958" s="9">
        <v>102.60911560058594</v>
      </c>
      <c r="P1958" s="9">
        <v>313.10781860351563</v>
      </c>
    </row>
    <row r="1959" spans="1:16" x14ac:dyDescent="0.35">
      <c r="A1959" s="17">
        <v>45300</v>
      </c>
      <c r="B1959" s="9">
        <v>92.8333740234375</v>
      </c>
      <c r="N1959" s="17">
        <v>44111</v>
      </c>
      <c r="O1959" s="9">
        <v>102.53933715820313</v>
      </c>
      <c r="P1959" s="9">
        <v>318.55795288085938</v>
      </c>
    </row>
    <row r="1960" spans="1:16" x14ac:dyDescent="0.35">
      <c r="A1960" s="17">
        <v>45301</v>
      </c>
      <c r="B1960" s="9">
        <v>92.654426574707031</v>
      </c>
      <c r="N1960" s="17">
        <v>44112</v>
      </c>
      <c r="O1960" s="9">
        <v>102.67018890380859</v>
      </c>
      <c r="P1960" s="9">
        <v>321.38119506835938</v>
      </c>
    </row>
    <row r="1961" spans="1:16" x14ac:dyDescent="0.35">
      <c r="A1961" s="17">
        <v>45302</v>
      </c>
      <c r="B1961" s="9">
        <v>93.181922912597656</v>
      </c>
      <c r="N1961" s="17">
        <v>44113</v>
      </c>
      <c r="O1961" s="9">
        <v>102.69638061523438</v>
      </c>
      <c r="P1961" s="9">
        <v>324.25103759765625</v>
      </c>
    </row>
    <row r="1962" spans="1:16" x14ac:dyDescent="0.35">
      <c r="A1962" s="17">
        <v>45303</v>
      </c>
      <c r="B1962" s="9">
        <v>93.351478576660156</v>
      </c>
      <c r="N1962" s="17">
        <v>44116</v>
      </c>
      <c r="O1962" s="9">
        <v>102.89697265625</v>
      </c>
      <c r="P1962" s="9">
        <v>329.46755981445313</v>
      </c>
    </row>
    <row r="1963" spans="1:16" x14ac:dyDescent="0.35">
      <c r="A1963" s="17">
        <v>45307</v>
      </c>
      <c r="B1963" s="9">
        <v>92.654426574707031</v>
      </c>
      <c r="N1963" s="17">
        <v>44117</v>
      </c>
      <c r="O1963" s="9">
        <v>102.92317962646484</v>
      </c>
      <c r="P1963" s="9">
        <v>327.31744384765625</v>
      </c>
    </row>
    <row r="1964" spans="1:16" x14ac:dyDescent="0.35">
      <c r="A1964" s="17">
        <v>45308</v>
      </c>
      <c r="B1964" s="9">
        <v>92.400062561035156</v>
      </c>
      <c r="N1964" s="17">
        <v>44118</v>
      </c>
      <c r="O1964" s="9">
        <v>102.98422241210938</v>
      </c>
      <c r="P1964" s="9">
        <v>325.26080322265625</v>
      </c>
    </row>
    <row r="1965" spans="1:16" x14ac:dyDescent="0.35">
      <c r="A1965" s="17">
        <v>45309</v>
      </c>
      <c r="B1965" s="9">
        <v>92.315284729003906</v>
      </c>
      <c r="N1965" s="17">
        <v>44119</v>
      </c>
      <c r="O1965" s="9">
        <v>102.89697265625</v>
      </c>
      <c r="P1965" s="9">
        <v>324.8587646484375</v>
      </c>
    </row>
    <row r="1966" spans="1:16" x14ac:dyDescent="0.35">
      <c r="A1966" s="17">
        <v>45310</v>
      </c>
      <c r="B1966" s="9">
        <v>92.334121704101563</v>
      </c>
      <c r="N1966" s="17">
        <v>44120</v>
      </c>
      <c r="O1966" s="9">
        <v>102.84465789794922</v>
      </c>
      <c r="P1966" s="9">
        <v>324.66244506835938</v>
      </c>
    </row>
    <row r="1967" spans="1:16" x14ac:dyDescent="0.35">
      <c r="A1967" s="17">
        <v>45313</v>
      </c>
      <c r="B1967" s="9">
        <v>92.503677368164063</v>
      </c>
      <c r="N1967" s="17">
        <v>44123</v>
      </c>
      <c r="O1967" s="9">
        <v>102.72252655029297</v>
      </c>
      <c r="P1967" s="9">
        <v>319.72637939453125</v>
      </c>
    </row>
    <row r="1968" spans="1:16" x14ac:dyDescent="0.35">
      <c r="A1968" s="17">
        <v>45314</v>
      </c>
      <c r="B1968" s="9">
        <v>92.277618408203125</v>
      </c>
      <c r="N1968" s="17">
        <v>44124</v>
      </c>
      <c r="O1968" s="9">
        <v>102.63529968261719</v>
      </c>
      <c r="P1968" s="9">
        <v>321.00723266601563</v>
      </c>
    </row>
    <row r="1969" spans="1:16" x14ac:dyDescent="0.35">
      <c r="A1969" s="17">
        <v>45315</v>
      </c>
      <c r="B1969" s="9">
        <v>92.07037353515625</v>
      </c>
      <c r="N1969" s="17">
        <v>44125</v>
      </c>
      <c r="O1969" s="9">
        <v>102.51314544677734</v>
      </c>
      <c r="P1969" s="9">
        <v>320.39959716796875</v>
      </c>
    </row>
    <row r="1970" spans="1:16" x14ac:dyDescent="0.35">
      <c r="A1970" s="17">
        <v>45316</v>
      </c>
      <c r="B1970" s="9">
        <v>92.484855651855469</v>
      </c>
      <c r="N1970" s="17">
        <v>44126</v>
      </c>
      <c r="O1970" s="9">
        <v>102.32994079589844</v>
      </c>
      <c r="P1970" s="9">
        <v>322.15704345703125</v>
      </c>
    </row>
    <row r="1971" spans="1:16" x14ac:dyDescent="0.35">
      <c r="A1971" s="17">
        <v>45317</v>
      </c>
      <c r="B1971" s="9">
        <v>92.381233215332031</v>
      </c>
      <c r="N1971" s="17">
        <v>44127</v>
      </c>
      <c r="O1971" s="9">
        <v>102.47824096679688</v>
      </c>
      <c r="P1971" s="9">
        <v>323.2508544921875</v>
      </c>
    </row>
    <row r="1972" spans="1:16" x14ac:dyDescent="0.35">
      <c r="A1972" s="17">
        <v>45320</v>
      </c>
      <c r="B1972" s="9">
        <v>92.748603820800781</v>
      </c>
      <c r="N1972" s="17">
        <v>44130</v>
      </c>
      <c r="O1972" s="9">
        <v>102.61782073974609</v>
      </c>
      <c r="P1972" s="9">
        <v>317.27719116210938</v>
      </c>
    </row>
    <row r="1973" spans="1:16" x14ac:dyDescent="0.35">
      <c r="A1973" s="17">
        <v>45321</v>
      </c>
      <c r="B1973" s="9">
        <v>92.927597045898438</v>
      </c>
      <c r="N1973" s="17">
        <v>44131</v>
      </c>
      <c r="O1973" s="9">
        <v>102.85338592529297</v>
      </c>
      <c r="P1973" s="9">
        <v>316.18341064453125</v>
      </c>
    </row>
    <row r="1974" spans="1:16" x14ac:dyDescent="0.35">
      <c r="A1974" s="17">
        <v>45322</v>
      </c>
      <c r="B1974" s="9">
        <v>93.351478576660156</v>
      </c>
      <c r="N1974" s="17">
        <v>44132</v>
      </c>
      <c r="O1974" s="9">
        <v>102.70506286621094</v>
      </c>
      <c r="P1974" s="9">
        <v>305.3765869140625</v>
      </c>
    </row>
    <row r="1975" spans="1:16" x14ac:dyDescent="0.35">
      <c r="A1975" s="17">
        <v>45323</v>
      </c>
      <c r="B1975" s="9">
        <v>93.883415222167969</v>
      </c>
      <c r="N1975" s="17">
        <v>44133</v>
      </c>
      <c r="O1975" s="9">
        <v>102.52188110351563</v>
      </c>
      <c r="P1975" s="9">
        <v>308.48037719726563</v>
      </c>
    </row>
    <row r="1976" spans="1:16" x14ac:dyDescent="0.35">
      <c r="A1976" s="17">
        <v>45324</v>
      </c>
      <c r="B1976" s="9">
        <v>93.023635864257813</v>
      </c>
      <c r="N1976" s="17">
        <v>44134</v>
      </c>
      <c r="O1976" s="9">
        <v>102.24272155761719</v>
      </c>
      <c r="P1976" s="9">
        <v>305.264404296875</v>
      </c>
    </row>
    <row r="1977" spans="1:16" x14ac:dyDescent="0.35">
      <c r="A1977" s="17">
        <v>45327</v>
      </c>
      <c r="B1977" s="9">
        <v>92.258346557617188</v>
      </c>
      <c r="N1977" s="17">
        <v>44137</v>
      </c>
      <c r="O1977" s="9">
        <v>102.42797088623047</v>
      </c>
      <c r="P1977" s="9">
        <v>308.68603515625</v>
      </c>
    </row>
    <row r="1978" spans="1:16" x14ac:dyDescent="0.35">
      <c r="A1978" s="17">
        <v>45328</v>
      </c>
      <c r="B1978" s="9">
        <v>92.740219116210938</v>
      </c>
      <c r="N1978" s="17">
        <v>44138</v>
      </c>
      <c r="O1978" s="9">
        <v>102.38424682617188</v>
      </c>
      <c r="P1978" s="9">
        <v>314.1361083984375</v>
      </c>
    </row>
    <row r="1979" spans="1:16" x14ac:dyDescent="0.35">
      <c r="A1979" s="17">
        <v>45329</v>
      </c>
      <c r="B1979" s="9">
        <v>92.551246643066406</v>
      </c>
      <c r="N1979" s="17">
        <v>44139</v>
      </c>
      <c r="O1979" s="9">
        <v>103.06583404541016</v>
      </c>
      <c r="P1979" s="9">
        <v>321.15682983398438</v>
      </c>
    </row>
    <row r="1980" spans="1:16" x14ac:dyDescent="0.35">
      <c r="A1980" s="17">
        <v>45330</v>
      </c>
      <c r="B1980" s="9">
        <v>92.267814636230469</v>
      </c>
      <c r="N1980" s="17">
        <v>44140</v>
      </c>
      <c r="O1980" s="9">
        <v>103.16196441650391</v>
      </c>
      <c r="P1980" s="9">
        <v>327.4202880859375</v>
      </c>
    </row>
    <row r="1981" spans="1:16" x14ac:dyDescent="0.35">
      <c r="A1981" s="17">
        <v>45331</v>
      </c>
      <c r="B1981" s="9">
        <v>92.239471435546875</v>
      </c>
      <c r="N1981" s="17">
        <v>44141</v>
      </c>
      <c r="O1981" s="9">
        <v>102.93475341796875</v>
      </c>
      <c r="P1981" s="9">
        <v>327.34552001953125</v>
      </c>
    </row>
    <row r="1982" spans="1:16" x14ac:dyDescent="0.35">
      <c r="A1982" s="17">
        <v>45334</v>
      </c>
      <c r="B1982" s="9">
        <v>92.258346557617188</v>
      </c>
      <c r="N1982" s="17">
        <v>44144</v>
      </c>
      <c r="O1982" s="9">
        <v>102.45418548583984</v>
      </c>
      <c r="P1982" s="9">
        <v>331.45877075195313</v>
      </c>
    </row>
    <row r="1983" spans="1:16" x14ac:dyDescent="0.35">
      <c r="A1983" s="17">
        <v>45335</v>
      </c>
      <c r="B1983" s="9">
        <v>91.408058166503906</v>
      </c>
      <c r="N1983" s="17">
        <v>44145</v>
      </c>
      <c r="O1983" s="9">
        <v>102.28813934326172</v>
      </c>
      <c r="P1983" s="9">
        <v>330.97268676757813</v>
      </c>
    </row>
    <row r="1984" spans="1:16" x14ac:dyDescent="0.35">
      <c r="A1984" s="17">
        <v>45336</v>
      </c>
      <c r="B1984" s="9">
        <v>91.814308166503906</v>
      </c>
      <c r="N1984" s="17">
        <v>44146</v>
      </c>
      <c r="O1984" s="9">
        <v>102.34931182861328</v>
      </c>
      <c r="P1984" s="9">
        <v>333.43130493164063</v>
      </c>
    </row>
    <row r="1985" spans="1:16" x14ac:dyDescent="0.35">
      <c r="A1985" s="17">
        <v>45337</v>
      </c>
      <c r="B1985" s="9">
        <v>92.031631469726563</v>
      </c>
      <c r="N1985" s="17">
        <v>44147</v>
      </c>
      <c r="O1985" s="9">
        <v>102.7774658203125</v>
      </c>
      <c r="P1985" s="9">
        <v>330.19674682617188</v>
      </c>
    </row>
    <row r="1986" spans="1:16" x14ac:dyDescent="0.35">
      <c r="A1986" s="17">
        <v>45338</v>
      </c>
      <c r="B1986" s="9">
        <v>91.738723754882813</v>
      </c>
      <c r="N1986" s="17">
        <v>44148</v>
      </c>
      <c r="O1986" s="9">
        <v>102.79496002197266</v>
      </c>
      <c r="P1986" s="9">
        <v>334.7681884765625</v>
      </c>
    </row>
    <row r="1987" spans="1:16" x14ac:dyDescent="0.35">
      <c r="A1987" s="17">
        <v>45342</v>
      </c>
      <c r="B1987" s="9">
        <v>91.823760986328125</v>
      </c>
      <c r="N1987" s="17">
        <v>44151</v>
      </c>
      <c r="O1987" s="9">
        <v>102.78620147705078</v>
      </c>
      <c r="P1987" s="9">
        <v>338.94686889648438</v>
      </c>
    </row>
    <row r="1988" spans="1:16" x14ac:dyDescent="0.35">
      <c r="A1988" s="17">
        <v>45343</v>
      </c>
      <c r="B1988" s="9">
        <v>91.549766540527344</v>
      </c>
      <c r="N1988" s="17">
        <v>44152</v>
      </c>
      <c r="O1988" s="9">
        <v>102.99594879150391</v>
      </c>
      <c r="P1988" s="9">
        <v>337.1239013671875</v>
      </c>
    </row>
    <row r="1989" spans="1:16" x14ac:dyDescent="0.35">
      <c r="A1989" s="17">
        <v>45344</v>
      </c>
      <c r="B1989" s="9">
        <v>91.6253662109375</v>
      </c>
      <c r="N1989" s="17">
        <v>44153</v>
      </c>
      <c r="O1989" s="9">
        <v>103.06583404541016</v>
      </c>
      <c r="P1989" s="9">
        <v>333.066650390625</v>
      </c>
    </row>
    <row r="1990" spans="1:16" x14ac:dyDescent="0.35">
      <c r="A1990" s="17">
        <v>45345</v>
      </c>
      <c r="B1990" s="9">
        <v>91.965469360351563</v>
      </c>
      <c r="N1990" s="17">
        <v>44154</v>
      </c>
      <c r="O1990" s="9">
        <v>103.25808715820313</v>
      </c>
      <c r="P1990" s="9">
        <v>334.46893310546875</v>
      </c>
    </row>
    <row r="1991" spans="1:16" x14ac:dyDescent="0.35">
      <c r="A1991" s="17">
        <v>45348</v>
      </c>
      <c r="B1991" s="9">
        <v>91.767074584960938</v>
      </c>
      <c r="N1991" s="17">
        <v>44155</v>
      </c>
      <c r="O1991" s="9">
        <v>103.36293792724609</v>
      </c>
      <c r="P1991" s="9">
        <v>332.17852783203125</v>
      </c>
    </row>
    <row r="1992" spans="1:16" x14ac:dyDescent="0.35">
      <c r="A1992" s="17">
        <v>45349</v>
      </c>
      <c r="B1992" s="9">
        <v>91.644264221191406</v>
      </c>
      <c r="N1992" s="17">
        <v>44158</v>
      </c>
      <c r="O1992" s="9">
        <v>103.33672332763672</v>
      </c>
      <c r="P1992" s="9">
        <v>334.16986083984375</v>
      </c>
    </row>
    <row r="1993" spans="1:16" x14ac:dyDescent="0.35">
      <c r="A1993" s="17">
        <v>45350</v>
      </c>
      <c r="B1993" s="9">
        <v>91.823760986328125</v>
      </c>
      <c r="N1993" s="17">
        <v>44159</v>
      </c>
      <c r="O1993" s="9">
        <v>103.1968994140625</v>
      </c>
      <c r="P1993" s="9">
        <v>339.55450439453125</v>
      </c>
    </row>
    <row r="1994" spans="1:16" x14ac:dyDescent="0.35">
      <c r="A1994" s="17">
        <v>45351</v>
      </c>
      <c r="B1994" s="9">
        <v>91.974929809570313</v>
      </c>
      <c r="N1994" s="17">
        <v>44160</v>
      </c>
      <c r="O1994" s="9">
        <v>103.16196441650391</v>
      </c>
      <c r="P1994" s="9">
        <v>339.03097534179688</v>
      </c>
    </row>
    <row r="1995" spans="1:16" x14ac:dyDescent="0.35">
      <c r="A1995" s="17">
        <v>45352</v>
      </c>
      <c r="B1995" s="9">
        <v>92.416496276855469</v>
      </c>
      <c r="N1995" s="17">
        <v>44162</v>
      </c>
      <c r="O1995" s="9">
        <v>103.33672332763672</v>
      </c>
      <c r="P1995" s="9">
        <v>339.97528076171875</v>
      </c>
    </row>
    <row r="1996" spans="1:16" x14ac:dyDescent="0.35">
      <c r="A1996" s="17">
        <v>45355</v>
      </c>
      <c r="B1996" s="9">
        <v>92.189071655273438</v>
      </c>
      <c r="N1996" s="17">
        <v>44165</v>
      </c>
      <c r="O1996" s="9">
        <v>103.47651672363281</v>
      </c>
      <c r="P1996" s="9">
        <v>338.47012329101563</v>
      </c>
    </row>
    <row r="1997" spans="1:16" x14ac:dyDescent="0.35">
      <c r="A1997" s="17">
        <v>45356</v>
      </c>
      <c r="B1997" s="9">
        <v>92.691299438476563</v>
      </c>
      <c r="N1997" s="17">
        <v>44166</v>
      </c>
      <c r="O1997" s="9">
        <v>103.14915466308594</v>
      </c>
      <c r="P1997" s="9">
        <v>342.172119140625</v>
      </c>
    </row>
    <row r="1998" spans="1:16" x14ac:dyDescent="0.35">
      <c r="A1998" s="17">
        <v>45357</v>
      </c>
      <c r="B1998" s="9">
        <v>92.833427429199219</v>
      </c>
      <c r="N1998" s="17">
        <v>44167</v>
      </c>
      <c r="O1998" s="9">
        <v>103.03537750244141</v>
      </c>
      <c r="P1998" s="9">
        <v>342.8919677734375</v>
      </c>
    </row>
    <row r="1999" spans="1:16" x14ac:dyDescent="0.35">
      <c r="A1999" s="17">
        <v>45358</v>
      </c>
      <c r="B1999" s="9">
        <v>93.032417297363281</v>
      </c>
      <c r="N1999" s="17">
        <v>44168</v>
      </c>
      <c r="O1999" s="9">
        <v>103.21044158935547</v>
      </c>
      <c r="P1999" s="9">
        <v>342.7984619140625</v>
      </c>
    </row>
    <row r="2000" spans="1:16" x14ac:dyDescent="0.35">
      <c r="A2000" s="17">
        <v>45359</v>
      </c>
      <c r="B2000" s="9">
        <v>93.117713928222656</v>
      </c>
      <c r="N2000" s="17">
        <v>44169</v>
      </c>
      <c r="O2000" s="9">
        <v>102.93034362792969</v>
      </c>
      <c r="P2000" s="9">
        <v>345.75259399414063</v>
      </c>
    </row>
    <row r="2001" spans="1:16" x14ac:dyDescent="0.35">
      <c r="A2001" s="17">
        <v>45362</v>
      </c>
      <c r="B2001" s="9">
        <v>93.013481140136719</v>
      </c>
      <c r="N2001" s="17">
        <v>44172</v>
      </c>
      <c r="O2001" s="9">
        <v>103.08787536621094</v>
      </c>
      <c r="P2001" s="9">
        <v>345.04202270507813</v>
      </c>
    </row>
    <row r="2002" spans="1:16" x14ac:dyDescent="0.35">
      <c r="A2002" s="17">
        <v>45363</v>
      </c>
      <c r="B2002" s="9">
        <v>92.776588439941406</v>
      </c>
      <c r="N2002" s="17">
        <v>44173</v>
      </c>
      <c r="O2002" s="9">
        <v>103.09662628173828</v>
      </c>
      <c r="P2002" s="9">
        <v>346.05178833007813</v>
      </c>
    </row>
    <row r="2003" spans="1:16" x14ac:dyDescent="0.35">
      <c r="A2003" s="17">
        <v>45364</v>
      </c>
      <c r="B2003" s="9">
        <v>92.606010437011719</v>
      </c>
      <c r="N2003" s="17">
        <v>44174</v>
      </c>
      <c r="O2003" s="9">
        <v>102.94783782958984</v>
      </c>
      <c r="P2003" s="9">
        <v>342.94802856445313</v>
      </c>
    </row>
    <row r="2004" spans="1:16" x14ac:dyDescent="0.35">
      <c r="A2004" s="17">
        <v>45365</v>
      </c>
      <c r="B2004" s="9">
        <v>92.018508911132813</v>
      </c>
      <c r="N2004" s="17">
        <v>44175</v>
      </c>
      <c r="O2004" s="9">
        <v>103.20166778564453</v>
      </c>
      <c r="P2004" s="9">
        <v>342.83587646484375</v>
      </c>
    </row>
    <row r="2005" spans="1:16" x14ac:dyDescent="0.35">
      <c r="A2005" s="17">
        <v>45366</v>
      </c>
      <c r="B2005" s="9">
        <v>92.009025573730469</v>
      </c>
      <c r="N2005" s="17">
        <v>44176</v>
      </c>
      <c r="O2005" s="9">
        <v>103.31548309326172</v>
      </c>
      <c r="P2005" s="9">
        <v>342.43389892578125</v>
      </c>
    </row>
    <row r="2006" spans="1:16" x14ac:dyDescent="0.35">
      <c r="A2006" s="17">
        <v>45369</v>
      </c>
      <c r="B2006" s="9">
        <v>91.914283752441406</v>
      </c>
      <c r="N2006" s="17">
        <v>44179</v>
      </c>
      <c r="O2006" s="9">
        <v>103.25418853759766</v>
      </c>
      <c r="P2006" s="9">
        <v>340.90066528320313</v>
      </c>
    </row>
    <row r="2007" spans="1:16" x14ac:dyDescent="0.35">
      <c r="A2007" s="17">
        <v>45370</v>
      </c>
      <c r="B2007" s="9">
        <v>92.141716003417969</v>
      </c>
      <c r="N2007" s="17">
        <v>44180</v>
      </c>
      <c r="O2007" s="9">
        <v>103.31548309326172</v>
      </c>
      <c r="P2007" s="9">
        <v>345.50949096679688</v>
      </c>
    </row>
    <row r="2008" spans="1:16" x14ac:dyDescent="0.35">
      <c r="A2008" s="17">
        <v>45371</v>
      </c>
      <c r="B2008" s="9">
        <v>92.331207275390625</v>
      </c>
      <c r="N2008" s="17">
        <v>44181</v>
      </c>
      <c r="O2008" s="9">
        <v>103.27171325683594</v>
      </c>
      <c r="P2008" s="9">
        <v>346.05178833007813</v>
      </c>
    </row>
    <row r="2009" spans="1:16" x14ac:dyDescent="0.35">
      <c r="A2009" s="17">
        <v>45372</v>
      </c>
      <c r="B2009" s="9">
        <v>92.397560119628906</v>
      </c>
      <c r="N2009" s="17">
        <v>44182</v>
      </c>
      <c r="O2009" s="9">
        <v>103.26732635498047</v>
      </c>
      <c r="P2009" s="9">
        <v>347.98684692382813</v>
      </c>
    </row>
    <row r="2010" spans="1:16" x14ac:dyDescent="0.35">
      <c r="A2010" s="17">
        <v>45373</v>
      </c>
      <c r="B2010" s="9">
        <v>92.691299438476563</v>
      </c>
      <c r="N2010" s="17">
        <v>44183</v>
      </c>
      <c r="O2010" s="9">
        <v>103.21473693847656</v>
      </c>
      <c r="P2010" s="9">
        <v>346.59738159179688</v>
      </c>
    </row>
    <row r="2011" spans="1:16" x14ac:dyDescent="0.35">
      <c r="A2011" s="17">
        <v>45376</v>
      </c>
      <c r="B2011" s="9">
        <v>92.520729064941406</v>
      </c>
      <c r="N2011" s="17">
        <v>44186</v>
      </c>
      <c r="O2011" s="9">
        <v>103.21473693847656</v>
      </c>
      <c r="P2011" s="9">
        <v>345.35812377929688</v>
      </c>
    </row>
    <row r="2012" spans="1:16" x14ac:dyDescent="0.35">
      <c r="A2012" s="17">
        <v>45377</v>
      </c>
      <c r="B2012" s="9">
        <v>92.615486145019531</v>
      </c>
      <c r="N2012" s="17">
        <v>44187</v>
      </c>
      <c r="O2012" s="9">
        <v>103.36370849609375</v>
      </c>
      <c r="P2012" s="9">
        <v>344.77606201171875</v>
      </c>
    </row>
    <row r="2013" spans="1:16" x14ac:dyDescent="0.35">
      <c r="A2013" s="17">
        <v>45378</v>
      </c>
      <c r="B2013" s="9">
        <v>92.918701171875</v>
      </c>
      <c r="N2013" s="17">
        <v>44188</v>
      </c>
      <c r="O2013" s="9">
        <v>103.29358673095703</v>
      </c>
      <c r="P2013" s="9">
        <v>345.08584594726563</v>
      </c>
    </row>
    <row r="2014" spans="1:16" x14ac:dyDescent="0.35">
      <c r="A2014" s="17">
        <v>45379</v>
      </c>
      <c r="B2014" s="9">
        <v>92.805000305175781</v>
      </c>
      <c r="N2014" s="17">
        <v>44189</v>
      </c>
      <c r="O2014" s="9">
        <v>103.39000701904297</v>
      </c>
      <c r="P2014" s="9">
        <v>346.42837524414063</v>
      </c>
    </row>
    <row r="2015" spans="1:16" x14ac:dyDescent="0.35">
      <c r="A2015" s="17">
        <v>45383</v>
      </c>
      <c r="B2015" s="9">
        <v>92.130241394042969</v>
      </c>
      <c r="N2015" s="17">
        <v>44193</v>
      </c>
      <c r="O2015" s="9">
        <v>103.40753173828125</v>
      </c>
      <c r="P2015" s="9">
        <v>349.40447998046875</v>
      </c>
    </row>
    <row r="2016" spans="1:16" x14ac:dyDescent="0.35">
      <c r="A2016" s="17">
        <v>45384</v>
      </c>
      <c r="B2016" s="9">
        <v>92.063705444335938</v>
      </c>
      <c r="N2016" s="17">
        <v>44194</v>
      </c>
      <c r="O2016" s="9">
        <v>103.42505645751953</v>
      </c>
      <c r="P2016" s="9">
        <v>348.7379150390625</v>
      </c>
    </row>
    <row r="2017" spans="1:16" x14ac:dyDescent="0.35">
      <c r="A2017" s="17">
        <v>45385</v>
      </c>
      <c r="B2017" s="9">
        <v>92.120719909667969</v>
      </c>
      <c r="N2017" s="17">
        <v>44195</v>
      </c>
      <c r="O2017" s="9">
        <v>103.48638916015625</v>
      </c>
      <c r="P2017" s="9">
        <v>349.23541259765625</v>
      </c>
    </row>
    <row r="2018" spans="1:16" x14ac:dyDescent="0.35">
      <c r="A2018" s="17">
        <v>45386</v>
      </c>
      <c r="B2018" s="9">
        <v>92.339317321777344</v>
      </c>
      <c r="N2018" s="17">
        <v>44196</v>
      </c>
      <c r="O2018" s="9">
        <v>103.56522369384766</v>
      </c>
      <c r="P2018" s="9">
        <v>351.00982666015625</v>
      </c>
    </row>
    <row r="2019" spans="1:16" x14ac:dyDescent="0.35">
      <c r="A2019" s="17">
        <v>45387</v>
      </c>
      <c r="B2019" s="9">
        <v>91.883125305175781</v>
      </c>
      <c r="N2019" s="17">
        <v>44200</v>
      </c>
      <c r="O2019" s="9">
        <v>103.43380737304688</v>
      </c>
      <c r="P2019" s="9">
        <v>346.23126220703125</v>
      </c>
    </row>
    <row r="2020" spans="1:16" x14ac:dyDescent="0.35">
      <c r="A2020" s="17">
        <v>45390</v>
      </c>
      <c r="B2020" s="9">
        <v>91.797576904296875</v>
      </c>
      <c r="N2020" s="17">
        <v>44201</v>
      </c>
      <c r="O2020" s="9">
        <v>103.32865905761719</v>
      </c>
      <c r="P2020" s="9">
        <v>348.6158447265625</v>
      </c>
    </row>
    <row r="2021" spans="1:16" x14ac:dyDescent="0.35">
      <c r="A2021" s="17">
        <v>45391</v>
      </c>
      <c r="B2021" s="9">
        <v>92.1112060546875</v>
      </c>
      <c r="N2021" s="17">
        <v>44202</v>
      </c>
      <c r="O2021" s="9">
        <v>102.82040405273438</v>
      </c>
      <c r="P2021" s="9">
        <v>350.70010375976563</v>
      </c>
    </row>
    <row r="2022" spans="1:16" x14ac:dyDescent="0.35">
      <c r="A2022" s="17">
        <v>45392</v>
      </c>
      <c r="B2022" s="9">
        <v>91.008781433105469</v>
      </c>
      <c r="N2022" s="17">
        <v>44203</v>
      </c>
      <c r="O2022" s="9">
        <v>102.71528625488281</v>
      </c>
      <c r="P2022" s="9">
        <v>355.91058349609375</v>
      </c>
    </row>
    <row r="2023" spans="1:16" x14ac:dyDescent="0.35">
      <c r="A2023" s="17">
        <v>45393</v>
      </c>
      <c r="B2023" s="9">
        <v>91.027778625488281</v>
      </c>
      <c r="N2023" s="17">
        <v>44204</v>
      </c>
      <c r="O2023" s="9">
        <v>102.59262847900391</v>
      </c>
      <c r="P2023" s="9">
        <v>357.93841552734375</v>
      </c>
    </row>
    <row r="2024" spans="1:16" x14ac:dyDescent="0.35">
      <c r="A2024" s="17">
        <v>45394</v>
      </c>
      <c r="B2024" s="9">
        <v>91.198844909667969</v>
      </c>
      <c r="N2024" s="17">
        <v>44207</v>
      </c>
      <c r="O2024" s="9">
        <v>102.42610931396484</v>
      </c>
      <c r="P2024" s="9">
        <v>355.52566528320313</v>
      </c>
    </row>
    <row r="2025" spans="1:16" x14ac:dyDescent="0.35">
      <c r="A2025" s="17">
        <v>45397</v>
      </c>
      <c r="B2025" s="9">
        <v>90.647636413574219</v>
      </c>
      <c r="N2025" s="17">
        <v>44208</v>
      </c>
      <c r="O2025" s="9">
        <v>102.51373291015625</v>
      </c>
      <c r="P2025" s="9">
        <v>355.60076904296875</v>
      </c>
    </row>
    <row r="2026" spans="1:16" x14ac:dyDescent="0.35">
      <c r="A2026" s="17">
        <v>45398</v>
      </c>
      <c r="B2026" s="9">
        <v>90.391021728515625</v>
      </c>
      <c r="N2026" s="17">
        <v>44209</v>
      </c>
      <c r="O2026" s="9">
        <v>102.83792877197266</v>
      </c>
      <c r="P2026" s="9">
        <v>356.558349609375</v>
      </c>
    </row>
    <row r="2027" spans="1:16" x14ac:dyDescent="0.35">
      <c r="A2027" s="17">
        <v>45399</v>
      </c>
      <c r="B2027" s="9">
        <v>90.809196472167969</v>
      </c>
      <c r="N2027" s="17">
        <v>44210</v>
      </c>
      <c r="O2027" s="9">
        <v>102.63641357421875</v>
      </c>
      <c r="P2027" s="9">
        <v>355.3096923828125</v>
      </c>
    </row>
    <row r="2028" spans="1:16" x14ac:dyDescent="0.35">
      <c r="A2028" s="17">
        <v>45400</v>
      </c>
      <c r="B2028" s="9">
        <v>90.552581787109375</v>
      </c>
      <c r="N2028" s="17">
        <v>44211</v>
      </c>
      <c r="O2028" s="9">
        <v>102.74155426025391</v>
      </c>
      <c r="P2028" s="9">
        <v>352.71856689453125</v>
      </c>
    </row>
    <row r="2029" spans="1:16" x14ac:dyDescent="0.35">
      <c r="A2029" s="17">
        <v>45401</v>
      </c>
      <c r="B2029" s="9">
        <v>90.647636413574219</v>
      </c>
      <c r="N2029" s="17">
        <v>44215</v>
      </c>
      <c r="O2029" s="9">
        <v>102.88173675537109</v>
      </c>
      <c r="P2029" s="9">
        <v>355.48809814453125</v>
      </c>
    </row>
    <row r="2030" spans="1:16" x14ac:dyDescent="0.35">
      <c r="A2030" s="17">
        <v>45404</v>
      </c>
      <c r="B2030" s="9">
        <v>90.704658508300781</v>
      </c>
      <c r="N2030" s="17">
        <v>44216</v>
      </c>
      <c r="O2030" s="9">
        <v>102.89051818847656</v>
      </c>
      <c r="P2030" s="9">
        <v>360.40762329101563</v>
      </c>
    </row>
    <row r="2031" spans="1:16" x14ac:dyDescent="0.35">
      <c r="A2031" s="17">
        <v>45405</v>
      </c>
      <c r="B2031" s="9">
        <v>90.894706726074219</v>
      </c>
      <c r="N2031" s="17">
        <v>44217</v>
      </c>
      <c r="O2031" s="9">
        <v>102.74155426025391</v>
      </c>
      <c r="P2031" s="9">
        <v>360.7362060546875</v>
      </c>
    </row>
    <row r="2032" spans="1:16" x14ac:dyDescent="0.35">
      <c r="A2032" s="17">
        <v>45406</v>
      </c>
      <c r="B2032" s="9">
        <v>90.657142639160156</v>
      </c>
      <c r="N2032" s="17">
        <v>44218</v>
      </c>
      <c r="O2032" s="9">
        <v>102.74155426025391</v>
      </c>
      <c r="P2032" s="9">
        <v>359.45932006835938</v>
      </c>
    </row>
    <row r="2033" spans="1:16" x14ac:dyDescent="0.35">
      <c r="A2033" s="17">
        <v>45407</v>
      </c>
      <c r="B2033" s="9">
        <v>90.400535583496094</v>
      </c>
      <c r="N2033" s="17">
        <v>44221</v>
      </c>
      <c r="O2033" s="9">
        <v>103.00443267822266</v>
      </c>
      <c r="P2033" s="9">
        <v>360.87698364257813</v>
      </c>
    </row>
    <row r="2034" spans="1:16" x14ac:dyDescent="0.35">
      <c r="A2034" s="17">
        <v>45408</v>
      </c>
      <c r="B2034" s="9">
        <v>90.600105285644531</v>
      </c>
      <c r="N2034" s="17">
        <v>44222</v>
      </c>
      <c r="O2034" s="9">
        <v>102.96936798095703</v>
      </c>
      <c r="P2034" s="9">
        <v>360.31369018554688</v>
      </c>
    </row>
    <row r="2035" spans="1:16" x14ac:dyDescent="0.35">
      <c r="A2035" s="17">
        <v>45411</v>
      </c>
      <c r="B2035" s="9">
        <v>90.875724792480469</v>
      </c>
      <c r="N2035" s="17">
        <v>44223</v>
      </c>
      <c r="O2035" s="9">
        <v>102.97812652587891</v>
      </c>
      <c r="P2035" s="9">
        <v>351.50747680664063</v>
      </c>
    </row>
    <row r="2036" spans="1:16" x14ac:dyDescent="0.35">
      <c r="A2036" s="17">
        <v>45412</v>
      </c>
      <c r="B2036" s="9">
        <v>90.505081176757813</v>
      </c>
      <c r="N2036" s="17">
        <v>44224</v>
      </c>
      <c r="O2036" s="9">
        <v>102.90804290771484</v>
      </c>
      <c r="P2036" s="9">
        <v>354.53045654296875</v>
      </c>
    </row>
    <row r="2037" spans="1:16" x14ac:dyDescent="0.35">
      <c r="A2037" s="17">
        <v>45413</v>
      </c>
      <c r="B2037" s="9">
        <v>90.824432373046875</v>
      </c>
      <c r="N2037" s="17">
        <v>44225</v>
      </c>
      <c r="O2037" s="9">
        <v>102.79412078857422</v>
      </c>
      <c r="P2037" s="9">
        <v>347.43295288085938</v>
      </c>
    </row>
    <row r="2038" spans="1:16" x14ac:dyDescent="0.35">
      <c r="A2038" s="17">
        <v>45414</v>
      </c>
      <c r="B2038" s="9">
        <v>91.234382629394531</v>
      </c>
      <c r="N2038" s="17">
        <v>44228</v>
      </c>
      <c r="O2038" s="9">
        <v>102.8924560546875</v>
      </c>
      <c r="P2038" s="9">
        <v>353.21609497070313</v>
      </c>
    </row>
    <row r="2039" spans="1:16" x14ac:dyDescent="0.35">
      <c r="A2039" s="17">
        <v>45415</v>
      </c>
      <c r="B2039" s="9">
        <v>91.701522827148438</v>
      </c>
      <c r="N2039" s="17">
        <v>44229</v>
      </c>
      <c r="O2039" s="9">
        <v>102.73446655273438</v>
      </c>
      <c r="P2039" s="9">
        <v>358.21066284179688</v>
      </c>
    </row>
    <row r="2040" spans="1:16" x14ac:dyDescent="0.35">
      <c r="A2040" s="17">
        <v>45418</v>
      </c>
      <c r="B2040" s="9">
        <v>91.76824951171875</v>
      </c>
      <c r="N2040" s="17">
        <v>44230</v>
      </c>
      <c r="O2040" s="9">
        <v>102.61157989501953</v>
      </c>
      <c r="P2040" s="9">
        <v>358.49240112304688</v>
      </c>
    </row>
    <row r="2041" spans="1:16" x14ac:dyDescent="0.35">
      <c r="A2041" s="17">
        <v>45419</v>
      </c>
      <c r="B2041" s="9">
        <v>91.958908081054688</v>
      </c>
      <c r="N2041" s="17">
        <v>44231</v>
      </c>
      <c r="O2041" s="9">
        <v>102.56771087646484</v>
      </c>
      <c r="P2041" s="9">
        <v>362.56683349609375</v>
      </c>
    </row>
    <row r="2042" spans="1:16" x14ac:dyDescent="0.35">
      <c r="A2042" s="17">
        <v>45420</v>
      </c>
      <c r="B2042" s="9">
        <v>91.76824951171875</v>
      </c>
      <c r="N2042" s="17">
        <v>44232</v>
      </c>
      <c r="O2042" s="9">
        <v>102.43603515625</v>
      </c>
      <c r="P2042" s="9">
        <v>363.99392700195313</v>
      </c>
    </row>
    <row r="2043" spans="1:16" x14ac:dyDescent="0.35">
      <c r="A2043" s="17">
        <v>45421</v>
      </c>
      <c r="B2043" s="9">
        <v>91.939849853515625</v>
      </c>
      <c r="N2043" s="17">
        <v>44235</v>
      </c>
      <c r="O2043" s="9">
        <v>102.54136657714844</v>
      </c>
      <c r="P2043" s="9">
        <v>366.62261962890625</v>
      </c>
    </row>
    <row r="2044" spans="1:16" x14ac:dyDescent="0.35">
      <c r="A2044" s="17">
        <v>45422</v>
      </c>
      <c r="B2044" s="9">
        <v>91.749176025390625</v>
      </c>
      <c r="N2044" s="17">
        <v>44236</v>
      </c>
      <c r="O2044" s="9">
        <v>102.58523559570313</v>
      </c>
      <c r="P2044" s="9">
        <v>366.37847900390625</v>
      </c>
    </row>
    <row r="2045" spans="1:16" x14ac:dyDescent="0.35">
      <c r="A2045" s="17">
        <v>45425</v>
      </c>
      <c r="B2045" s="9">
        <v>91.796844482421875</v>
      </c>
      <c r="N2045" s="17">
        <v>44237</v>
      </c>
      <c r="O2045" s="9">
        <v>102.68178558349609</v>
      </c>
      <c r="P2045" s="9">
        <v>366.21884155273438</v>
      </c>
    </row>
    <row r="2046" spans="1:16" x14ac:dyDescent="0.35">
      <c r="A2046" s="17">
        <v>45426</v>
      </c>
      <c r="B2046" s="9">
        <v>92.044715881347656</v>
      </c>
      <c r="N2046" s="17">
        <v>44238</v>
      </c>
      <c r="O2046" s="9">
        <v>102.55889892578125</v>
      </c>
      <c r="P2046" s="9">
        <v>366.81045532226563</v>
      </c>
    </row>
    <row r="2047" spans="1:16" x14ac:dyDescent="0.35">
      <c r="A2047" s="17">
        <v>45427</v>
      </c>
      <c r="B2047" s="9">
        <v>92.654838562011719</v>
      </c>
      <c r="N2047" s="17">
        <v>44239</v>
      </c>
      <c r="O2047" s="9">
        <v>102.32194519042969</v>
      </c>
      <c r="P2047" s="9">
        <v>368.62237548828125</v>
      </c>
    </row>
    <row r="2048" spans="1:16" x14ac:dyDescent="0.35">
      <c r="A2048" s="17">
        <v>45428</v>
      </c>
      <c r="B2048" s="9">
        <v>92.549972534179688</v>
      </c>
      <c r="N2048" s="17">
        <v>44243</v>
      </c>
      <c r="O2048" s="9">
        <v>101.83921051025391</v>
      </c>
      <c r="P2048" s="9">
        <v>368.30313110351563</v>
      </c>
    </row>
    <row r="2049" spans="1:16" x14ac:dyDescent="0.35">
      <c r="A2049" s="17">
        <v>45429</v>
      </c>
      <c r="B2049" s="9">
        <v>92.254440307617188</v>
      </c>
      <c r="N2049" s="17">
        <v>44244</v>
      </c>
      <c r="O2049" s="9">
        <v>102.04106903076172</v>
      </c>
      <c r="P2049" s="9">
        <v>368.3876953125</v>
      </c>
    </row>
    <row r="2050" spans="1:16" x14ac:dyDescent="0.35">
      <c r="A2050" s="17">
        <v>45432</v>
      </c>
      <c r="B2050" s="9">
        <v>92.16864013671875</v>
      </c>
      <c r="N2050" s="17">
        <v>44245</v>
      </c>
      <c r="O2050" s="9">
        <v>101.98841094970703</v>
      </c>
      <c r="P2050" s="9">
        <v>366.81985473632813</v>
      </c>
    </row>
    <row r="2051" spans="1:16" x14ac:dyDescent="0.35">
      <c r="A2051" s="17">
        <v>45433</v>
      </c>
      <c r="B2051" s="9">
        <v>92.340240478515625</v>
      </c>
      <c r="N2051" s="17">
        <v>44246</v>
      </c>
      <c r="O2051" s="9">
        <v>101.67243194580078</v>
      </c>
      <c r="P2051" s="9">
        <v>366.17193603515625</v>
      </c>
    </row>
    <row r="2052" spans="1:16" x14ac:dyDescent="0.35">
      <c r="A2052" s="17">
        <v>45434</v>
      </c>
      <c r="B2052" s="9">
        <v>92.225845336914063</v>
      </c>
      <c r="N2052" s="17">
        <v>44249</v>
      </c>
      <c r="O2052" s="9">
        <v>101.35643768310547</v>
      </c>
      <c r="P2052" s="9">
        <v>363.35552978515625</v>
      </c>
    </row>
    <row r="2053" spans="1:16" x14ac:dyDescent="0.35">
      <c r="A2053" s="17">
        <v>45435</v>
      </c>
      <c r="B2053" s="9">
        <v>91.968452453613281</v>
      </c>
      <c r="N2053" s="17">
        <v>44250</v>
      </c>
      <c r="O2053" s="9">
        <v>101.3828125</v>
      </c>
      <c r="P2053" s="9">
        <v>363.79681396484375</v>
      </c>
    </row>
    <row r="2054" spans="1:16" x14ac:dyDescent="0.35">
      <c r="A2054" s="17">
        <v>45436</v>
      </c>
      <c r="B2054" s="9">
        <v>92.073310852050781</v>
      </c>
      <c r="N2054" s="17">
        <v>44251</v>
      </c>
      <c r="O2054" s="9">
        <v>101.34768676757813</v>
      </c>
      <c r="P2054" s="9">
        <v>367.80560302734375</v>
      </c>
    </row>
    <row r="2055" spans="1:16" x14ac:dyDescent="0.35">
      <c r="A2055" s="17">
        <v>45440</v>
      </c>
      <c r="B2055" s="9">
        <v>91.644309997558594</v>
      </c>
      <c r="N2055" s="17">
        <v>44252</v>
      </c>
      <c r="O2055" s="9">
        <v>100.41734313964844</v>
      </c>
      <c r="P2055" s="9">
        <v>358.94302368164063</v>
      </c>
    </row>
    <row r="2056" spans="1:16" x14ac:dyDescent="0.35">
      <c r="A2056" s="17">
        <v>45441</v>
      </c>
      <c r="B2056" s="9">
        <v>91.291572570800781</v>
      </c>
      <c r="N2056" s="17">
        <v>44253</v>
      </c>
      <c r="O2056" s="9">
        <v>101.23356628417969</v>
      </c>
      <c r="P2056" s="9">
        <v>357.09344482421875</v>
      </c>
    </row>
    <row r="2057" spans="1:16" x14ac:dyDescent="0.35">
      <c r="A2057" s="17">
        <v>45442</v>
      </c>
      <c r="B2057" s="9">
        <v>91.720573425292969</v>
      </c>
      <c r="N2057" s="17">
        <v>44256</v>
      </c>
      <c r="O2057" s="9">
        <v>101.18082427978516</v>
      </c>
      <c r="P2057" s="9">
        <v>365.74945068359375</v>
      </c>
    </row>
    <row r="2058" spans="1:16" x14ac:dyDescent="0.35">
      <c r="A2058" s="17">
        <v>45443</v>
      </c>
      <c r="B2058" s="9">
        <v>92.01611328125</v>
      </c>
      <c r="N2058" s="17">
        <v>44257</v>
      </c>
      <c r="O2058" s="9">
        <v>101.19843292236328</v>
      </c>
      <c r="P2058" s="9">
        <v>362.89544677734375</v>
      </c>
    </row>
    <row r="2059" spans="1:16" x14ac:dyDescent="0.35">
      <c r="A2059" s="17">
        <v>45446</v>
      </c>
      <c r="B2059" s="9">
        <v>92.57269287109375</v>
      </c>
      <c r="N2059" s="17">
        <v>44258</v>
      </c>
      <c r="O2059" s="9">
        <v>100.82921600341797</v>
      </c>
      <c r="P2059" s="9">
        <v>358.08871459960938</v>
      </c>
    </row>
    <row r="2060" spans="1:16" x14ac:dyDescent="0.35">
      <c r="A2060" s="17">
        <v>45447</v>
      </c>
      <c r="B2060" s="9">
        <v>92.90740966796875</v>
      </c>
      <c r="N2060" s="17">
        <v>44259</v>
      </c>
      <c r="O2060" s="9">
        <v>100.5390625</v>
      </c>
      <c r="P2060" s="9">
        <v>353.65737915039063</v>
      </c>
    </row>
    <row r="2061" spans="1:16" x14ac:dyDescent="0.35">
      <c r="A2061" s="17">
        <v>45448</v>
      </c>
      <c r="B2061" s="9">
        <v>93.194297790527344</v>
      </c>
      <c r="N2061" s="17">
        <v>44260</v>
      </c>
      <c r="O2061" s="9">
        <v>100.46875762939453</v>
      </c>
      <c r="P2061" s="9">
        <v>360.16351318359375</v>
      </c>
    </row>
    <row r="2062" spans="1:16" x14ac:dyDescent="0.35">
      <c r="A2062" s="17">
        <v>45449</v>
      </c>
      <c r="B2062" s="9">
        <v>93.222999572753906</v>
      </c>
      <c r="N2062" s="17">
        <v>44263</v>
      </c>
      <c r="O2062" s="9">
        <v>100.07310485839844</v>
      </c>
      <c r="P2062" s="9">
        <v>358.37030029296875</v>
      </c>
    </row>
    <row r="2063" spans="1:16" x14ac:dyDescent="0.35">
      <c r="A2063" s="17">
        <v>45450</v>
      </c>
      <c r="B2063" s="9">
        <v>92.400543212890625</v>
      </c>
      <c r="N2063" s="17">
        <v>44264</v>
      </c>
      <c r="O2063" s="9">
        <v>100.45113372802734</v>
      </c>
      <c r="P2063" s="9">
        <v>363.4869384765625</v>
      </c>
    </row>
    <row r="2064" spans="1:16" x14ac:dyDescent="0.35">
      <c r="A2064" s="17">
        <v>45453</v>
      </c>
      <c r="B2064" s="9">
        <v>92.324043273925781</v>
      </c>
      <c r="N2064" s="17">
        <v>44265</v>
      </c>
      <c r="O2064" s="9">
        <v>100.61819458007813</v>
      </c>
      <c r="P2064" s="9">
        <v>365.74945068359375</v>
      </c>
    </row>
    <row r="2065" spans="1:16" x14ac:dyDescent="0.35">
      <c r="A2065" s="17">
        <v>45454</v>
      </c>
      <c r="B2065" s="9">
        <v>92.639633178710938</v>
      </c>
      <c r="N2065" s="17">
        <v>44266</v>
      </c>
      <c r="O2065" s="9">
        <v>100.60939788818359</v>
      </c>
      <c r="P2065" s="9">
        <v>369.4578857421875</v>
      </c>
    </row>
    <row r="2066" spans="1:16" x14ac:dyDescent="0.35">
      <c r="A2066" s="17">
        <v>45455</v>
      </c>
      <c r="B2066" s="9">
        <v>93.079551696777344</v>
      </c>
      <c r="N2066" s="17">
        <v>44267</v>
      </c>
      <c r="O2066" s="9">
        <v>100.03793334960938</v>
      </c>
      <c r="P2066" s="9">
        <v>369.95550537109375</v>
      </c>
    </row>
    <row r="2067" spans="1:16" x14ac:dyDescent="0.35">
      <c r="A2067" s="17">
        <v>45456</v>
      </c>
      <c r="B2067" s="9">
        <v>93.548141479492188</v>
      </c>
      <c r="N2067" s="17">
        <v>44270</v>
      </c>
      <c r="O2067" s="9">
        <v>100.14344024658203</v>
      </c>
      <c r="P2067" s="9">
        <v>372.1617431640625</v>
      </c>
    </row>
    <row r="2068" spans="1:16" x14ac:dyDescent="0.35">
      <c r="A2068" s="17">
        <v>45457</v>
      </c>
      <c r="B2068" s="9">
        <v>93.643783569335938</v>
      </c>
      <c r="N2068" s="17">
        <v>44271</v>
      </c>
      <c r="O2068" s="9">
        <v>100.10829162597656</v>
      </c>
      <c r="P2068" s="9">
        <v>371.69232177734375</v>
      </c>
    </row>
    <row r="2069" spans="1:16" x14ac:dyDescent="0.35">
      <c r="A2069" s="17">
        <v>45460</v>
      </c>
      <c r="B2069" s="9">
        <v>93.309074401855469</v>
      </c>
      <c r="N2069" s="17">
        <v>44272</v>
      </c>
      <c r="O2069" s="9">
        <v>100.09951019287109</v>
      </c>
      <c r="P2069" s="9">
        <v>372.95977783203125</v>
      </c>
    </row>
    <row r="2070" spans="1:16" x14ac:dyDescent="0.35">
      <c r="A2070" s="17">
        <v>45461</v>
      </c>
      <c r="B2070" s="9">
        <v>93.643783569335938</v>
      </c>
      <c r="N2070" s="17">
        <v>44273</v>
      </c>
      <c r="O2070" s="9">
        <v>99.712669372558594</v>
      </c>
      <c r="P2070" s="9">
        <v>367.53326416015625</v>
      </c>
    </row>
    <row r="2071" spans="1:16" x14ac:dyDescent="0.35">
      <c r="A2071" s="17">
        <v>45463</v>
      </c>
      <c r="B2071" s="9">
        <v>93.481208801269531</v>
      </c>
      <c r="N2071" s="17">
        <v>44274</v>
      </c>
      <c r="O2071" s="9">
        <v>99.791801452636719</v>
      </c>
      <c r="P2071" s="9">
        <v>366.85324096679688</v>
      </c>
    </row>
    <row r="2072" spans="1:16" x14ac:dyDescent="0.35">
      <c r="A2072" s="17">
        <v>45464</v>
      </c>
      <c r="B2072" s="9">
        <v>93.49078369140625</v>
      </c>
      <c r="N2072" s="17">
        <v>44277</v>
      </c>
      <c r="O2072" s="9">
        <v>99.985191345214844</v>
      </c>
      <c r="P2072" s="9">
        <v>369.7825927734375</v>
      </c>
    </row>
    <row r="2073" spans="1:16" x14ac:dyDescent="0.35">
      <c r="A2073" s="17">
        <v>45467</v>
      </c>
      <c r="B2073" s="9">
        <v>93.567268371582031</v>
      </c>
      <c r="N2073" s="17">
        <v>44278</v>
      </c>
      <c r="O2073" s="9">
        <v>100.24016571044922</v>
      </c>
      <c r="P2073" s="9">
        <v>366.8720703125</v>
      </c>
    </row>
    <row r="2074" spans="1:16" x14ac:dyDescent="0.35">
      <c r="A2074" s="17">
        <v>45468</v>
      </c>
      <c r="B2074" s="9">
        <v>93.557708740234375</v>
      </c>
      <c r="N2074" s="17">
        <v>44279</v>
      </c>
      <c r="O2074" s="9">
        <v>100.36323547363281</v>
      </c>
      <c r="P2074" s="9">
        <v>365.00711059570313</v>
      </c>
    </row>
    <row r="2075" spans="1:16" x14ac:dyDescent="0.35">
      <c r="A2075" s="17">
        <v>45469</v>
      </c>
      <c r="B2075" s="9">
        <v>93.136917114257813</v>
      </c>
      <c r="N2075" s="17">
        <v>44280</v>
      </c>
      <c r="O2075" s="9">
        <v>100.31047821044922</v>
      </c>
      <c r="P2075" s="9">
        <v>367.06045532226563</v>
      </c>
    </row>
    <row r="2076" spans="1:16" x14ac:dyDescent="0.35">
      <c r="A2076" s="17">
        <v>45470</v>
      </c>
      <c r="B2076" s="9">
        <v>93.289955139160156</v>
      </c>
      <c r="N2076" s="17">
        <v>44281</v>
      </c>
      <c r="O2076" s="9">
        <v>100.14344024658203</v>
      </c>
      <c r="P2076" s="9">
        <v>372.97564697265625</v>
      </c>
    </row>
    <row r="2077" spans="1:16" x14ac:dyDescent="0.35">
      <c r="A2077" s="17">
        <v>45471</v>
      </c>
      <c r="B2077" s="9">
        <v>92.830909729003906</v>
      </c>
      <c r="N2077" s="17">
        <v>44284</v>
      </c>
      <c r="O2077" s="9">
        <v>99.976394653320313</v>
      </c>
      <c r="P2077" s="9">
        <v>372.7872314453125</v>
      </c>
    </row>
    <row r="2078" spans="1:16" x14ac:dyDescent="0.35">
      <c r="A2078" s="17">
        <v>45474</v>
      </c>
      <c r="B2078" s="9">
        <v>92.333030700683594</v>
      </c>
      <c r="N2078" s="17">
        <v>44285</v>
      </c>
      <c r="O2078" s="9">
        <v>100.05551910400391</v>
      </c>
      <c r="P2078" s="9">
        <v>371.79827880859375</v>
      </c>
    </row>
    <row r="2079" spans="1:16" x14ac:dyDescent="0.35">
      <c r="A2079" s="17">
        <v>45475</v>
      </c>
      <c r="B2079" s="9">
        <v>92.639991760253906</v>
      </c>
      <c r="N2079" s="17">
        <v>44286</v>
      </c>
      <c r="O2079" s="9">
        <v>100.07310485839844</v>
      </c>
      <c r="P2079" s="9">
        <v>373.30535888671875</v>
      </c>
    </row>
    <row r="2080" spans="1:16" x14ac:dyDescent="0.35">
      <c r="A2080" s="17">
        <v>45476</v>
      </c>
      <c r="B2080" s="9">
        <v>93.138847351074219</v>
      </c>
      <c r="N2080" s="17">
        <v>44287</v>
      </c>
      <c r="O2080" s="9">
        <v>100.40944671630859</v>
      </c>
      <c r="P2080" s="9">
        <v>377.33660888671875</v>
      </c>
    </row>
    <row r="2081" spans="1:16" x14ac:dyDescent="0.35">
      <c r="A2081" s="17">
        <v>45478</v>
      </c>
      <c r="B2081" s="9">
        <v>93.608909606933594</v>
      </c>
      <c r="N2081" s="17">
        <v>44291</v>
      </c>
      <c r="O2081" s="9">
        <v>100.20697021484375</v>
      </c>
      <c r="P2081" s="9">
        <v>382.75262451171875</v>
      </c>
    </row>
    <row r="2082" spans="1:16" x14ac:dyDescent="0.35">
      <c r="A2082" s="17">
        <v>45481</v>
      </c>
      <c r="B2082" s="9">
        <v>93.637672424316406</v>
      </c>
      <c r="N2082" s="17">
        <v>44292</v>
      </c>
      <c r="O2082" s="9">
        <v>100.55914306640625</v>
      </c>
      <c r="P2082" s="9">
        <v>382.52658081054688</v>
      </c>
    </row>
    <row r="2083" spans="1:16" x14ac:dyDescent="0.35">
      <c r="A2083" s="17">
        <v>45482</v>
      </c>
      <c r="B2083" s="9">
        <v>93.551338195800781</v>
      </c>
      <c r="N2083" s="17">
        <v>44293</v>
      </c>
      <c r="O2083" s="9">
        <v>100.40065765380859</v>
      </c>
      <c r="P2083" s="9">
        <v>382.96926879882813</v>
      </c>
    </row>
    <row r="2084" spans="1:16" x14ac:dyDescent="0.35">
      <c r="A2084" s="17">
        <v>45483</v>
      </c>
      <c r="B2084" s="9">
        <v>93.647270202636719</v>
      </c>
      <c r="N2084" s="17">
        <v>44294</v>
      </c>
      <c r="O2084" s="9">
        <v>100.64717864990234</v>
      </c>
      <c r="P2084" s="9">
        <v>384.787109375</v>
      </c>
    </row>
    <row r="2085" spans="1:16" x14ac:dyDescent="0.35">
      <c r="A2085" s="17">
        <v>45484</v>
      </c>
      <c r="B2085" s="9">
        <v>94.126937866210938</v>
      </c>
      <c r="N2085" s="17">
        <v>44295</v>
      </c>
      <c r="O2085" s="9">
        <v>100.53272247314453</v>
      </c>
      <c r="P2085" s="9">
        <v>387.5845947265625</v>
      </c>
    </row>
    <row r="2086" spans="1:16" x14ac:dyDescent="0.35">
      <c r="A2086" s="17">
        <v>45485</v>
      </c>
      <c r="B2086" s="9">
        <v>94.385948181152344</v>
      </c>
      <c r="N2086" s="17">
        <v>44298</v>
      </c>
      <c r="O2086" s="9">
        <v>100.50630950927734</v>
      </c>
      <c r="P2086" s="9">
        <v>387.72586059570313</v>
      </c>
    </row>
    <row r="2087" spans="1:16" x14ac:dyDescent="0.35">
      <c r="A2087" s="17">
        <v>45488</v>
      </c>
      <c r="B2087" s="9">
        <v>94.059768676757813</v>
      </c>
      <c r="N2087" s="17">
        <v>44299</v>
      </c>
      <c r="O2087" s="9">
        <v>100.796875</v>
      </c>
      <c r="P2087" s="9">
        <v>388.87496948242188</v>
      </c>
    </row>
    <row r="2088" spans="1:16" x14ac:dyDescent="0.35">
      <c r="A2088" s="17">
        <v>45489</v>
      </c>
      <c r="B2088" s="9">
        <v>94.443496704101563</v>
      </c>
      <c r="N2088" s="17">
        <v>44300</v>
      </c>
      <c r="O2088" s="9">
        <v>100.71761322021484</v>
      </c>
      <c r="P2088" s="9">
        <v>387.546875</v>
      </c>
    </row>
    <row r="2089" spans="1:16" x14ac:dyDescent="0.35">
      <c r="A2089" s="17">
        <v>45490</v>
      </c>
      <c r="B2089" s="9">
        <v>94.510650634765625</v>
      </c>
      <c r="N2089" s="17">
        <v>44301</v>
      </c>
      <c r="O2089" s="9">
        <v>101.11381530761719</v>
      </c>
      <c r="P2089" s="9">
        <v>391.71011352539063</v>
      </c>
    </row>
    <row r="2090" spans="1:16" x14ac:dyDescent="0.35">
      <c r="A2090" s="17">
        <v>45491</v>
      </c>
      <c r="B2090" s="9">
        <v>94.251625061035156</v>
      </c>
      <c r="N2090" s="17">
        <v>44302</v>
      </c>
      <c r="O2090" s="9">
        <v>100.84970855712891</v>
      </c>
      <c r="P2090" s="9">
        <v>393.01934814453125</v>
      </c>
    </row>
    <row r="2091" spans="1:16" x14ac:dyDescent="0.35">
      <c r="A2091" s="17">
        <v>45492</v>
      </c>
      <c r="B2091" s="9">
        <v>94.059768676757813</v>
      </c>
      <c r="N2091" s="17">
        <v>44305</v>
      </c>
      <c r="O2091" s="9">
        <v>100.77042388916016</v>
      </c>
      <c r="P2091" s="9">
        <v>391.08843994140625</v>
      </c>
    </row>
    <row r="2092" spans="1:16" x14ac:dyDescent="0.35">
      <c r="A2092" s="17">
        <v>45495</v>
      </c>
      <c r="B2092" s="9">
        <v>94.021400451660156</v>
      </c>
      <c r="N2092" s="17">
        <v>44306</v>
      </c>
      <c r="O2092" s="9">
        <v>100.92890930175781</v>
      </c>
      <c r="P2092" s="9">
        <v>388.22515869140625</v>
      </c>
    </row>
    <row r="2093" spans="1:16" x14ac:dyDescent="0.35">
      <c r="A2093" s="17">
        <v>45496</v>
      </c>
      <c r="B2093" s="9">
        <v>94.011810302734375</v>
      </c>
      <c r="N2093" s="17">
        <v>44307</v>
      </c>
      <c r="O2093" s="9">
        <v>101.02579498291016</v>
      </c>
      <c r="P2093" s="9">
        <v>391.8984375</v>
      </c>
    </row>
    <row r="2094" spans="1:16" x14ac:dyDescent="0.35">
      <c r="A2094" s="17">
        <v>45497</v>
      </c>
      <c r="B2094" s="9">
        <v>93.724014282226563</v>
      </c>
      <c r="N2094" s="17">
        <v>44308</v>
      </c>
      <c r="O2094" s="9">
        <v>101.05220031738281</v>
      </c>
      <c r="P2094" s="9">
        <v>388.3192138671875</v>
      </c>
    </row>
    <row r="2095" spans="1:16" x14ac:dyDescent="0.35">
      <c r="A2095" s="17">
        <v>45498</v>
      </c>
      <c r="B2095" s="9">
        <v>93.983047485351563</v>
      </c>
      <c r="N2095" s="17">
        <v>44309</v>
      </c>
      <c r="O2095" s="9">
        <v>101.03459167480469</v>
      </c>
      <c r="P2095" s="9">
        <v>392.52963256835938</v>
      </c>
    </row>
    <row r="2096" spans="1:16" x14ac:dyDescent="0.35">
      <c r="A2096" s="17">
        <v>45499</v>
      </c>
      <c r="B2096" s="9">
        <v>94.318778991699219</v>
      </c>
      <c r="N2096" s="17">
        <v>44312</v>
      </c>
      <c r="O2096" s="9">
        <v>100.94654846191406</v>
      </c>
      <c r="P2096" s="9">
        <v>393.34906005859375</v>
      </c>
    </row>
    <row r="2097" spans="1:16" x14ac:dyDescent="0.35">
      <c r="A2097" s="17">
        <v>45502</v>
      </c>
      <c r="B2097" s="9">
        <v>94.472267150878906</v>
      </c>
      <c r="N2097" s="17">
        <v>44313</v>
      </c>
      <c r="O2097" s="9">
        <v>100.70001220703125</v>
      </c>
      <c r="P2097" s="9">
        <v>393.26422119140625</v>
      </c>
    </row>
    <row r="2098" spans="1:16" x14ac:dyDescent="0.35">
      <c r="A2098" s="17">
        <v>45503</v>
      </c>
      <c r="B2098" s="9">
        <v>94.568206787109375</v>
      </c>
      <c r="N2098" s="17">
        <v>44314</v>
      </c>
      <c r="O2098" s="9">
        <v>100.75283813476563</v>
      </c>
      <c r="P2098" s="9">
        <v>393.15127563476563</v>
      </c>
    </row>
    <row r="2099" spans="1:16" x14ac:dyDescent="0.35">
      <c r="A2099" s="17">
        <v>45504</v>
      </c>
      <c r="B2099" s="9">
        <v>95.076637268066406</v>
      </c>
      <c r="N2099" s="17">
        <v>44315</v>
      </c>
      <c r="O2099" s="9">
        <v>100.70001220703125</v>
      </c>
      <c r="P2099" s="9">
        <v>395.65664672851563</v>
      </c>
    </row>
    <row r="2100" spans="1:16" x14ac:dyDescent="0.35">
      <c r="A2100" s="17">
        <v>45505</v>
      </c>
      <c r="B2100" s="9">
        <v>95.475013732910156</v>
      </c>
      <c r="N2100" s="17">
        <v>44316</v>
      </c>
      <c r="O2100" s="9">
        <v>100.80567169189453</v>
      </c>
      <c r="P2100" s="9">
        <v>393.0570068359375</v>
      </c>
    </row>
    <row r="2101" spans="1:16" x14ac:dyDescent="0.35">
      <c r="A2101" s="17">
        <v>45506</v>
      </c>
      <c r="B2101" s="9">
        <v>96.543121337890625</v>
      </c>
      <c r="N2101" s="17">
        <v>44319</v>
      </c>
      <c r="O2101" s="9">
        <v>100.87003326416016</v>
      </c>
      <c r="P2101" s="9">
        <v>393.90475463867188</v>
      </c>
    </row>
    <row r="2102" spans="1:16" x14ac:dyDescent="0.35">
      <c r="A2102" s="17">
        <v>45509</v>
      </c>
      <c r="B2102" s="9">
        <v>96.46612548828125</v>
      </c>
      <c r="N2102" s="17">
        <v>44320</v>
      </c>
      <c r="O2102" s="9">
        <v>100.99350738525391</v>
      </c>
      <c r="P2102" s="9">
        <v>391.47463989257813</v>
      </c>
    </row>
    <row r="2103" spans="1:16" x14ac:dyDescent="0.35">
      <c r="A2103" s="17">
        <v>45510</v>
      </c>
      <c r="B2103" s="9">
        <v>95.888786315917969</v>
      </c>
      <c r="N2103" s="17">
        <v>44321</v>
      </c>
      <c r="O2103" s="9">
        <v>101.07282257080078</v>
      </c>
      <c r="P2103" s="9">
        <v>391.59710693359375</v>
      </c>
    </row>
    <row r="2104" spans="1:16" x14ac:dyDescent="0.35">
      <c r="A2104" s="17">
        <v>45511</v>
      </c>
      <c r="B2104" s="9">
        <v>95.60009765625</v>
      </c>
      <c r="N2104" s="17">
        <v>44322</v>
      </c>
      <c r="O2104" s="9">
        <v>101.09050750732422</v>
      </c>
      <c r="P2104" s="9">
        <v>394.7242431640625</v>
      </c>
    </row>
    <row r="2105" spans="1:16" x14ac:dyDescent="0.35">
      <c r="A2105" s="17">
        <v>45512</v>
      </c>
      <c r="B2105" s="9">
        <v>95.455772399902344</v>
      </c>
      <c r="N2105" s="17">
        <v>44323</v>
      </c>
      <c r="O2105" s="9">
        <v>101.06403350830078</v>
      </c>
      <c r="P2105" s="9">
        <v>397.59701538085938</v>
      </c>
    </row>
    <row r="2106" spans="1:16" x14ac:dyDescent="0.35">
      <c r="A2106" s="17">
        <v>45513</v>
      </c>
      <c r="B2106" s="9">
        <v>95.792572021484375</v>
      </c>
      <c r="N2106" s="17">
        <v>44326</v>
      </c>
      <c r="O2106" s="9">
        <v>100.90531158447266</v>
      </c>
      <c r="P2106" s="9">
        <v>393.65985107421875</v>
      </c>
    </row>
    <row r="2107" spans="1:16" x14ac:dyDescent="0.35">
      <c r="A2107" s="17">
        <v>45516</v>
      </c>
      <c r="B2107" s="9">
        <v>95.956138610839844</v>
      </c>
      <c r="N2107" s="17">
        <v>44327</v>
      </c>
      <c r="O2107" s="9">
        <v>100.68485260009766</v>
      </c>
      <c r="P2107" s="9">
        <v>390.146484375</v>
      </c>
    </row>
    <row r="2108" spans="1:16" x14ac:dyDescent="0.35">
      <c r="A2108" s="17">
        <v>45517</v>
      </c>
      <c r="B2108" s="9">
        <v>96.341041564941406</v>
      </c>
      <c r="N2108" s="17">
        <v>44328</v>
      </c>
      <c r="O2108" s="9">
        <v>100.33213043212891</v>
      </c>
      <c r="P2108" s="9">
        <v>381.85781860351563</v>
      </c>
    </row>
    <row r="2109" spans="1:16" x14ac:dyDescent="0.35">
      <c r="A2109" s="17">
        <v>45518</v>
      </c>
      <c r="B2109" s="9">
        <v>96.514244079589844</v>
      </c>
      <c r="N2109" s="17">
        <v>44329</v>
      </c>
      <c r="O2109" s="9">
        <v>100.5614013671875</v>
      </c>
      <c r="P2109" s="9">
        <v>386.44491577148438</v>
      </c>
    </row>
    <row r="2110" spans="1:16" x14ac:dyDescent="0.35">
      <c r="A2110" s="17">
        <v>45519</v>
      </c>
      <c r="B2110" s="9">
        <v>96.110084533691406</v>
      </c>
      <c r="N2110" s="17">
        <v>44330</v>
      </c>
      <c r="O2110" s="9">
        <v>100.79067230224609</v>
      </c>
      <c r="P2110" s="9">
        <v>392.37884521484375</v>
      </c>
    </row>
    <row r="2111" spans="1:16" x14ac:dyDescent="0.35">
      <c r="A2111" s="17">
        <v>45520</v>
      </c>
      <c r="B2111" s="9">
        <v>96.341041564941406</v>
      </c>
      <c r="N2111" s="17">
        <v>44333</v>
      </c>
      <c r="O2111" s="9">
        <v>100.70250701904297</v>
      </c>
      <c r="P2111" s="9">
        <v>391.3804931640625</v>
      </c>
    </row>
    <row r="2112" spans="1:16" x14ac:dyDescent="0.35">
      <c r="A2112" s="17">
        <v>45523</v>
      </c>
      <c r="B2112" s="9">
        <v>96.446891784667969</v>
      </c>
      <c r="N2112" s="17">
        <v>44334</v>
      </c>
      <c r="O2112" s="9">
        <v>100.57907104492188</v>
      </c>
      <c r="P2112" s="9">
        <v>388.0084228515625</v>
      </c>
    </row>
    <row r="2113" spans="1:16" x14ac:dyDescent="0.35">
      <c r="A2113" s="17">
        <v>45524</v>
      </c>
      <c r="B2113" s="9">
        <v>96.735557556152344</v>
      </c>
      <c r="N2113" s="17">
        <v>44335</v>
      </c>
      <c r="O2113" s="9">
        <v>100.43798065185547</v>
      </c>
      <c r="P2113" s="9">
        <v>386.99118041992188</v>
      </c>
    </row>
    <row r="2114" spans="1:16" x14ac:dyDescent="0.35">
      <c r="A2114" s="17">
        <v>45525</v>
      </c>
      <c r="B2114" s="9">
        <v>96.91839599609375</v>
      </c>
      <c r="N2114" s="17">
        <v>44336</v>
      </c>
      <c r="O2114" s="9">
        <v>100.78184509277344</v>
      </c>
      <c r="P2114" s="9">
        <v>391.15444946289063</v>
      </c>
    </row>
    <row r="2115" spans="1:16" x14ac:dyDescent="0.35">
      <c r="A2115" s="17">
        <v>45526</v>
      </c>
      <c r="B2115" s="9">
        <v>96.523872375488281</v>
      </c>
      <c r="N2115" s="17">
        <v>44337</v>
      </c>
      <c r="O2115" s="9">
        <v>100.82595825195313</v>
      </c>
      <c r="P2115" s="9">
        <v>390.83413696289063</v>
      </c>
    </row>
    <row r="2116" spans="1:16" x14ac:dyDescent="0.35">
      <c r="A2116" s="17">
        <v>45527</v>
      </c>
      <c r="B2116" s="9">
        <v>96.966506958007813</v>
      </c>
      <c r="N2116" s="17">
        <v>44340</v>
      </c>
      <c r="O2116" s="9">
        <v>100.92292785644531</v>
      </c>
      <c r="P2116" s="9">
        <v>394.81845092773438</v>
      </c>
    </row>
    <row r="2117" spans="1:16" x14ac:dyDescent="0.35">
      <c r="A2117" s="17">
        <v>45530</v>
      </c>
      <c r="B2117" s="9">
        <v>96.879890441894531</v>
      </c>
      <c r="N2117" s="17">
        <v>44341</v>
      </c>
      <c r="O2117" s="9">
        <v>101.16989135742188</v>
      </c>
      <c r="P2117" s="9">
        <v>393.9423828125</v>
      </c>
    </row>
    <row r="2118" spans="1:16" x14ac:dyDescent="0.35">
      <c r="A2118" s="17">
        <v>45531</v>
      </c>
      <c r="B2118" s="9">
        <v>96.908767700195313</v>
      </c>
      <c r="N2118" s="17">
        <v>44342</v>
      </c>
      <c r="O2118" s="9">
        <v>101.13460540771484</v>
      </c>
      <c r="P2118" s="9">
        <v>394.7242431640625</v>
      </c>
    </row>
    <row r="2119" spans="1:16" x14ac:dyDescent="0.35">
      <c r="A2119" s="17">
        <v>45532</v>
      </c>
      <c r="B2119" s="9">
        <v>96.822174072265625</v>
      </c>
      <c r="N2119" s="17">
        <v>44343</v>
      </c>
      <c r="O2119" s="9">
        <v>101.01113128662109</v>
      </c>
      <c r="P2119" s="9">
        <v>394.93142700195313</v>
      </c>
    </row>
    <row r="2120" spans="1:16" x14ac:dyDescent="0.35">
      <c r="A2120" s="17">
        <v>45533</v>
      </c>
      <c r="B2120" s="9">
        <v>96.697067260742188</v>
      </c>
      <c r="N2120" s="17">
        <v>44344</v>
      </c>
      <c r="O2120" s="9">
        <v>101.01113128662109</v>
      </c>
      <c r="P2120" s="9">
        <v>395.63778686523438</v>
      </c>
    </row>
    <row r="2121" spans="1:16" x14ac:dyDescent="0.35">
      <c r="A2121" s="17">
        <v>45534</v>
      </c>
      <c r="B2121" s="9">
        <v>96.46612548828125</v>
      </c>
      <c r="N2121" s="17">
        <v>44348</v>
      </c>
      <c r="O2121" s="9">
        <v>100.96433258056641</v>
      </c>
      <c r="P2121" s="9">
        <v>395.28939819335938</v>
      </c>
    </row>
    <row r="2122" spans="1:16" x14ac:dyDescent="0.35">
      <c r="A2122" s="17">
        <v>45538</v>
      </c>
      <c r="B2122" s="9">
        <v>96.873466491699219</v>
      </c>
      <c r="N2122" s="17">
        <v>44349</v>
      </c>
      <c r="O2122" s="9">
        <v>101.09680938720703</v>
      </c>
      <c r="P2122" s="9">
        <v>395.9110107421875</v>
      </c>
    </row>
    <row r="2123" spans="1:16" x14ac:dyDescent="0.35">
      <c r="A2123" s="17">
        <v>45539</v>
      </c>
      <c r="B2123" s="9">
        <v>97.298187255859375</v>
      </c>
      <c r="N2123" s="17">
        <v>44350</v>
      </c>
      <c r="O2123" s="9">
        <v>100.85836791992188</v>
      </c>
      <c r="P2123" s="9">
        <v>394.44161987304688</v>
      </c>
    </row>
    <row r="2124" spans="1:16" x14ac:dyDescent="0.35">
      <c r="A2124" s="17">
        <v>45540</v>
      </c>
      <c r="B2124" s="9">
        <v>97.549163818359375</v>
      </c>
      <c r="N2124" s="17">
        <v>44351</v>
      </c>
      <c r="O2124" s="9">
        <v>101.27342224121094</v>
      </c>
      <c r="P2124" s="9">
        <v>398.0491943359375</v>
      </c>
    </row>
    <row r="2125" spans="1:16" x14ac:dyDescent="0.35">
      <c r="A2125" s="17">
        <v>45541</v>
      </c>
      <c r="B2125" s="9">
        <v>97.674636840820313</v>
      </c>
      <c r="N2125" s="17">
        <v>44354</v>
      </c>
      <c r="O2125" s="9">
        <v>101.20276641845703</v>
      </c>
      <c r="P2125" s="9">
        <v>397.66293334960938</v>
      </c>
    </row>
    <row r="2126" spans="1:16" x14ac:dyDescent="0.35">
      <c r="A2126" s="17">
        <v>45544</v>
      </c>
      <c r="B2126" s="9">
        <v>97.819419860839844</v>
      </c>
      <c r="N2126" s="17">
        <v>44355</v>
      </c>
      <c r="O2126" s="9">
        <v>101.38821411132813</v>
      </c>
      <c r="P2126" s="9">
        <v>397.74774169921875</v>
      </c>
    </row>
    <row r="2127" spans="1:16" x14ac:dyDescent="0.35">
      <c r="A2127" s="17">
        <v>45545</v>
      </c>
      <c r="B2127" s="9">
        <v>98.118659973144531</v>
      </c>
      <c r="N2127" s="17">
        <v>44356</v>
      </c>
      <c r="O2127" s="9">
        <v>101.59132385253906</v>
      </c>
      <c r="P2127" s="9">
        <v>397.15435791015625</v>
      </c>
    </row>
    <row r="2128" spans="1:16" x14ac:dyDescent="0.35">
      <c r="A2128" s="17">
        <v>45546</v>
      </c>
      <c r="B2128" s="9">
        <v>98.089698791503906</v>
      </c>
      <c r="N2128" s="17">
        <v>44357</v>
      </c>
      <c r="O2128" s="9">
        <v>101.80323791503906</v>
      </c>
      <c r="P2128" s="9">
        <v>399.00045776367188</v>
      </c>
    </row>
    <row r="2129" spans="1:16" x14ac:dyDescent="0.35">
      <c r="A2129" s="17">
        <v>45547</v>
      </c>
      <c r="B2129" s="9">
        <v>98.002822875976563</v>
      </c>
      <c r="N2129" s="17">
        <v>44358</v>
      </c>
      <c r="O2129" s="9">
        <v>101.75910949707031</v>
      </c>
      <c r="P2129" s="9">
        <v>399.65975952148438</v>
      </c>
    </row>
    <row r="2130" spans="1:16" x14ac:dyDescent="0.35">
      <c r="A2130" s="17">
        <v>45548</v>
      </c>
      <c r="B2130" s="9">
        <v>98.205528259277344</v>
      </c>
      <c r="N2130" s="17">
        <v>44361</v>
      </c>
      <c r="O2130" s="9">
        <v>101.50302886962891</v>
      </c>
      <c r="P2130" s="9">
        <v>400.55459594726563</v>
      </c>
    </row>
    <row r="2131" spans="1:16" x14ac:dyDescent="0.35">
      <c r="A2131" s="17">
        <v>45551</v>
      </c>
      <c r="B2131" s="9">
        <v>98.437202453613281</v>
      </c>
      <c r="N2131" s="17">
        <v>44362</v>
      </c>
      <c r="O2131" s="9">
        <v>101.54718780517578</v>
      </c>
      <c r="P2131" s="9">
        <v>399.81997680664063</v>
      </c>
    </row>
    <row r="2132" spans="1:16" x14ac:dyDescent="0.35">
      <c r="A2132" s="17">
        <v>45552</v>
      </c>
      <c r="B2132" s="9">
        <v>98.340652465820313</v>
      </c>
      <c r="N2132" s="17">
        <v>44363</v>
      </c>
      <c r="O2132" s="9">
        <v>101.22043609619141</v>
      </c>
      <c r="P2132" s="9">
        <v>397.58758544921875</v>
      </c>
    </row>
    <row r="2133" spans="1:16" x14ac:dyDescent="0.35">
      <c r="A2133" s="17">
        <v>45553</v>
      </c>
      <c r="B2133" s="9">
        <v>98.031768798828125</v>
      </c>
      <c r="N2133" s="17">
        <v>44364</v>
      </c>
      <c r="O2133" s="9">
        <v>101.53831481933594</v>
      </c>
      <c r="P2133" s="9">
        <v>397.45571899414063</v>
      </c>
    </row>
    <row r="2134" spans="1:16" x14ac:dyDescent="0.35">
      <c r="A2134" s="17">
        <v>45554</v>
      </c>
      <c r="B2134" s="9">
        <v>98.041435241699219</v>
      </c>
      <c r="N2134" s="17">
        <v>44365</v>
      </c>
      <c r="O2134" s="9">
        <v>101.81209564208984</v>
      </c>
      <c r="P2134" s="9">
        <v>392.09390258789063</v>
      </c>
    </row>
    <row r="2135" spans="1:16" x14ac:dyDescent="0.35">
      <c r="A2135" s="17">
        <v>45555</v>
      </c>
      <c r="B2135" s="9">
        <v>97.954566955566406</v>
      </c>
      <c r="N2135" s="17">
        <v>44368</v>
      </c>
      <c r="O2135" s="9">
        <v>101.54718780517578</v>
      </c>
      <c r="P2135" s="9">
        <v>397.70703125</v>
      </c>
    </row>
    <row r="2136" spans="1:16" x14ac:dyDescent="0.35">
      <c r="A2136" s="17">
        <v>45558</v>
      </c>
      <c r="B2136" s="9">
        <v>97.915939331054688</v>
      </c>
      <c r="N2136" s="17">
        <v>44369</v>
      </c>
      <c r="O2136" s="9">
        <v>101.65312957763672</v>
      </c>
      <c r="P2136" s="9">
        <v>399.83331298828125</v>
      </c>
    </row>
    <row r="2137" spans="1:16" x14ac:dyDescent="0.35">
      <c r="A2137" s="17">
        <v>45559</v>
      </c>
      <c r="B2137" s="9">
        <v>98.051094055175781</v>
      </c>
      <c r="N2137" s="17">
        <v>44370</v>
      </c>
      <c r="O2137" s="9">
        <v>101.60015106201172</v>
      </c>
      <c r="P2137" s="9">
        <v>399.3514404296875</v>
      </c>
    </row>
    <row r="2138" spans="1:16" x14ac:dyDescent="0.35">
      <c r="A2138" s="17">
        <v>45560</v>
      </c>
      <c r="B2138" s="9">
        <v>97.674636840820313</v>
      </c>
      <c r="N2138" s="17">
        <v>44371</v>
      </c>
      <c r="O2138" s="9">
        <v>101.63547515869141</v>
      </c>
      <c r="P2138" s="9">
        <v>401.7138671875</v>
      </c>
    </row>
    <row r="2139" spans="1:16" x14ac:dyDescent="0.35">
      <c r="A2139" s="17">
        <v>45561</v>
      </c>
      <c r="B2139" s="9">
        <v>97.693946838378906</v>
      </c>
      <c r="N2139" s="17">
        <v>44372</v>
      </c>
      <c r="O2139" s="9">
        <v>101.43238067626953</v>
      </c>
      <c r="P2139" s="9">
        <v>403.140869140625</v>
      </c>
    </row>
    <row r="2140" spans="1:16" x14ac:dyDescent="0.35">
      <c r="A2140" s="17">
        <v>45562</v>
      </c>
      <c r="B2140" s="9">
        <v>97.973861694335938</v>
      </c>
      <c r="N2140" s="17">
        <v>44375</v>
      </c>
      <c r="O2140" s="9">
        <v>101.72382354736328</v>
      </c>
      <c r="P2140" s="9">
        <v>403.95339965820313</v>
      </c>
    </row>
    <row r="2141" spans="1:16" x14ac:dyDescent="0.35">
      <c r="A2141" s="17">
        <v>45565</v>
      </c>
      <c r="B2141" s="9">
        <v>97.751861572265625</v>
      </c>
      <c r="N2141" s="17">
        <v>44376</v>
      </c>
      <c r="O2141" s="9">
        <v>101.77679443359375</v>
      </c>
      <c r="P2141" s="9">
        <v>404.17086791992188</v>
      </c>
    </row>
    <row r="2142" spans="1:16" x14ac:dyDescent="0.35">
      <c r="A2142" s="17">
        <v>45566</v>
      </c>
      <c r="B2142" s="9">
        <v>98.010353088378906</v>
      </c>
      <c r="N2142" s="17">
        <v>44377</v>
      </c>
      <c r="O2142" s="9">
        <v>101.84742736816406</v>
      </c>
      <c r="P2142" s="9">
        <v>404.5111083984375</v>
      </c>
    </row>
    <row r="2143" spans="1:16" x14ac:dyDescent="0.35">
      <c r="A2143" s="17">
        <v>45567</v>
      </c>
      <c r="B2143" s="9">
        <v>97.807029724121094</v>
      </c>
      <c r="N2143" s="17">
        <v>44378</v>
      </c>
      <c r="O2143" s="9">
        <v>101.79084014892578</v>
      </c>
      <c r="P2143" s="9">
        <v>406.75064086914063</v>
      </c>
    </row>
    <row r="2144" spans="1:16" x14ac:dyDescent="0.35">
      <c r="A2144" s="17">
        <v>45568</v>
      </c>
      <c r="B2144" s="9">
        <v>97.410072326660156</v>
      </c>
      <c r="N2144" s="17">
        <v>44379</v>
      </c>
      <c r="O2144" s="9">
        <v>102.01191711425781</v>
      </c>
      <c r="P2144" s="9">
        <v>409.85968017578125</v>
      </c>
    </row>
    <row r="2145" spans="1:16" x14ac:dyDescent="0.35">
      <c r="A2145" s="17">
        <v>45569</v>
      </c>
      <c r="B2145" s="9">
        <v>96.78076171875</v>
      </c>
      <c r="N2145" s="17">
        <v>44383</v>
      </c>
      <c r="O2145" s="9">
        <v>102.33910369873047</v>
      </c>
      <c r="P2145" s="9">
        <v>409.11312866210938</v>
      </c>
    </row>
    <row r="2146" spans="1:16" x14ac:dyDescent="0.35">
      <c r="A2146" s="17">
        <v>45572</v>
      </c>
      <c r="B2146" s="9">
        <v>96.451583862304688</v>
      </c>
      <c r="N2146" s="17">
        <v>44384</v>
      </c>
      <c r="O2146" s="9">
        <v>102.51596832275391</v>
      </c>
      <c r="P2146" s="9">
        <v>410.5589599609375</v>
      </c>
    </row>
    <row r="2147" spans="1:16" x14ac:dyDescent="0.35">
      <c r="A2147" s="17">
        <v>45573</v>
      </c>
      <c r="B2147" s="9">
        <v>96.616157531738281</v>
      </c>
      <c r="N2147" s="17">
        <v>44385</v>
      </c>
      <c r="O2147" s="9">
        <v>102.63091278076172</v>
      </c>
      <c r="P2147" s="9">
        <v>407.21371459960938</v>
      </c>
    </row>
    <row r="2148" spans="1:16" x14ac:dyDescent="0.35">
      <c r="A2148" s="17">
        <v>45574</v>
      </c>
      <c r="B2148" s="9">
        <v>96.364425659179688</v>
      </c>
      <c r="N2148" s="17">
        <v>44386</v>
      </c>
      <c r="O2148" s="9">
        <v>102.29489898681641</v>
      </c>
      <c r="P2148" s="9">
        <v>411.56060791015625</v>
      </c>
    </row>
    <row r="2149" spans="1:16" x14ac:dyDescent="0.35">
      <c r="A2149" s="17">
        <v>45575</v>
      </c>
      <c r="B2149" s="9">
        <v>96.30633544921875</v>
      </c>
      <c r="N2149" s="17">
        <v>44389</v>
      </c>
      <c r="O2149" s="9">
        <v>102.23296356201172</v>
      </c>
      <c r="P2149" s="9">
        <v>413.0347900390625</v>
      </c>
    </row>
    <row r="2150" spans="1:16" x14ac:dyDescent="0.35">
      <c r="A2150" s="17">
        <v>45576</v>
      </c>
      <c r="B2150" s="9">
        <v>96.335395812988281</v>
      </c>
      <c r="N2150" s="17">
        <v>44390</v>
      </c>
      <c r="O2150" s="9">
        <v>102.01191711425781</v>
      </c>
      <c r="P2150" s="9">
        <v>411.62677001953125</v>
      </c>
    </row>
    <row r="2151" spans="1:16" x14ac:dyDescent="0.35">
      <c r="A2151" s="17">
        <v>45579</v>
      </c>
      <c r="B2151" s="9">
        <v>96.248268127441406</v>
      </c>
      <c r="N2151" s="17">
        <v>44391</v>
      </c>
      <c r="O2151" s="9">
        <v>102.35677337646484</v>
      </c>
      <c r="P2151" s="9">
        <v>412.24099731445313</v>
      </c>
    </row>
    <row r="2152" spans="1:16" x14ac:dyDescent="0.35">
      <c r="A2152" s="17">
        <v>45580</v>
      </c>
      <c r="B2152" s="9">
        <v>96.635513305664063</v>
      </c>
      <c r="N2152" s="17">
        <v>44392</v>
      </c>
      <c r="O2152" s="9">
        <v>102.57785034179688</v>
      </c>
      <c r="P2152" s="9">
        <v>410.83294677734375</v>
      </c>
    </row>
    <row r="2153" spans="1:16" x14ac:dyDescent="0.35">
      <c r="A2153" s="17">
        <v>45581</v>
      </c>
      <c r="B2153" s="9">
        <v>96.761390686035156</v>
      </c>
      <c r="N2153" s="17">
        <v>44393</v>
      </c>
      <c r="O2153" s="9">
        <v>102.48943328857422</v>
      </c>
      <c r="P2153" s="9">
        <v>407.61056518554688</v>
      </c>
    </row>
    <row r="2154" spans="1:16" x14ac:dyDescent="0.35">
      <c r="A2154" s="17">
        <v>45582</v>
      </c>
      <c r="B2154" s="9">
        <v>96.286979675292969</v>
      </c>
      <c r="N2154" s="17">
        <v>44396</v>
      </c>
      <c r="O2154" s="9">
        <v>103.02886962890625</v>
      </c>
      <c r="P2154" s="9">
        <v>401.59097290039063</v>
      </c>
    </row>
    <row r="2155" spans="1:16" x14ac:dyDescent="0.35">
      <c r="A2155" s="17">
        <v>45583</v>
      </c>
      <c r="B2155" s="9">
        <v>96.354751586914063</v>
      </c>
      <c r="N2155" s="17">
        <v>44397</v>
      </c>
      <c r="O2155" s="9">
        <v>102.93159484863281</v>
      </c>
      <c r="P2155" s="9">
        <v>407.34597778320313</v>
      </c>
    </row>
    <row r="2156" spans="1:16" x14ac:dyDescent="0.35">
      <c r="A2156" s="17">
        <v>45586</v>
      </c>
      <c r="B2156" s="9">
        <v>95.686698913574219</v>
      </c>
      <c r="N2156" s="17">
        <v>44398</v>
      </c>
      <c r="O2156" s="9">
        <v>102.59552001953125</v>
      </c>
      <c r="P2156" s="9">
        <v>410.64389038085938</v>
      </c>
    </row>
    <row r="2157" spans="1:16" x14ac:dyDescent="0.35">
      <c r="A2157" s="17">
        <v>45587</v>
      </c>
      <c r="B2157" s="9">
        <v>95.7060546875</v>
      </c>
      <c r="N2157" s="17">
        <v>44399</v>
      </c>
      <c r="O2157" s="9">
        <v>102.83428955078125</v>
      </c>
      <c r="P2157" s="9">
        <v>411.50393676757813</v>
      </c>
    </row>
    <row r="2158" spans="1:16" x14ac:dyDescent="0.35">
      <c r="A2158" s="17">
        <v>45588</v>
      </c>
      <c r="B2158" s="9">
        <v>95.464019775390625</v>
      </c>
      <c r="N2158" s="17">
        <v>44400</v>
      </c>
      <c r="O2158" s="9">
        <v>102.76354217529297</v>
      </c>
      <c r="P2158" s="9">
        <v>415.73739624023438</v>
      </c>
    </row>
    <row r="2159" spans="1:16" x14ac:dyDescent="0.35">
      <c r="A2159" s="17">
        <v>45589</v>
      </c>
      <c r="B2159" s="9">
        <v>95.647964477539063</v>
      </c>
      <c r="N2159" s="17">
        <v>44403</v>
      </c>
      <c r="O2159" s="9">
        <v>102.67511749267578</v>
      </c>
      <c r="P2159" s="9">
        <v>416.75802612304688</v>
      </c>
    </row>
    <row r="2160" spans="1:16" x14ac:dyDescent="0.35">
      <c r="A2160" s="17">
        <v>45590</v>
      </c>
      <c r="B2160" s="9">
        <v>95.454330444335938</v>
      </c>
      <c r="N2160" s="17">
        <v>44404</v>
      </c>
      <c r="O2160" s="9">
        <v>102.91388702392578</v>
      </c>
      <c r="P2160" s="9">
        <v>414.85858154296875</v>
      </c>
    </row>
    <row r="2161" spans="1:16" x14ac:dyDescent="0.35">
      <c r="A2161" s="17">
        <v>45593</v>
      </c>
      <c r="B2161" s="9">
        <v>95.299423217773438</v>
      </c>
      <c r="N2161" s="17">
        <v>44405</v>
      </c>
      <c r="O2161" s="9">
        <v>103.01116943359375</v>
      </c>
      <c r="P2161" s="9">
        <v>414.6884765625</v>
      </c>
    </row>
    <row r="2162" spans="1:16" x14ac:dyDescent="0.35">
      <c r="A2162" s="17">
        <v>45594</v>
      </c>
      <c r="B2162" s="9">
        <v>95.405929565429688</v>
      </c>
      <c r="N2162" s="17">
        <v>44406</v>
      </c>
      <c r="O2162" s="9">
        <v>102.84312438964844</v>
      </c>
      <c r="P2162" s="9">
        <v>416.40838623046875</v>
      </c>
    </row>
    <row r="2163" spans="1:16" x14ac:dyDescent="0.35">
      <c r="A2163" s="17">
        <v>45595</v>
      </c>
      <c r="B2163" s="9">
        <v>95.309104919433594</v>
      </c>
      <c r="N2163" s="17">
        <v>44407</v>
      </c>
      <c r="O2163" s="9">
        <v>102.984619140625</v>
      </c>
      <c r="P2163" s="9">
        <v>414.3861083984375</v>
      </c>
    </row>
    <row r="2164" spans="1:16" x14ac:dyDescent="0.35">
      <c r="A2164" s="17">
        <v>45596</v>
      </c>
      <c r="B2164" s="9">
        <v>95.289741516113281</v>
      </c>
      <c r="N2164" s="17">
        <v>44410</v>
      </c>
      <c r="O2164" s="9">
        <v>103.20335388183594</v>
      </c>
      <c r="P2164" s="9">
        <v>413.51675415039063</v>
      </c>
    </row>
    <row r="2165" spans="1:16" x14ac:dyDescent="0.35">
      <c r="A2165" s="17">
        <v>45597</v>
      </c>
      <c r="B2165" s="9">
        <v>94.910942077636719</v>
      </c>
      <c r="N2165" s="17">
        <v>44411</v>
      </c>
      <c r="O2165" s="9">
        <v>103.23876190185547</v>
      </c>
      <c r="P2165" s="9">
        <v>416.880859375</v>
      </c>
    </row>
    <row r="2166" spans="1:16" x14ac:dyDescent="0.35">
      <c r="A2166" s="17">
        <v>45600</v>
      </c>
      <c r="B2166" s="9">
        <v>95.309165954589844</v>
      </c>
      <c r="N2166" s="17">
        <v>44412</v>
      </c>
      <c r="O2166" s="9">
        <v>103.22991943359375</v>
      </c>
      <c r="P2166" s="9">
        <v>414.83026123046875</v>
      </c>
    </row>
    <row r="2167" spans="1:16" x14ac:dyDescent="0.35">
      <c r="A2167" s="17">
        <v>45601</v>
      </c>
      <c r="B2167" s="9">
        <v>95.532554626464844</v>
      </c>
      <c r="N2167" s="17">
        <v>44413</v>
      </c>
      <c r="O2167" s="9">
        <v>102.99969482421875</v>
      </c>
      <c r="P2167" s="9">
        <v>417.45736694335938</v>
      </c>
    </row>
    <row r="2168" spans="1:16" x14ac:dyDescent="0.35">
      <c r="A2168" s="17">
        <v>45602</v>
      </c>
      <c r="B2168" s="9">
        <v>94.784690856933594</v>
      </c>
      <c r="N2168" s="17">
        <v>44414</v>
      </c>
      <c r="O2168" s="9">
        <v>102.53916931152344</v>
      </c>
      <c r="P2168" s="9">
        <v>418.14712524414063</v>
      </c>
    </row>
    <row r="2169" spans="1:16" x14ac:dyDescent="0.35">
      <c r="A2169" s="17">
        <v>45603</v>
      </c>
      <c r="B2169" s="9">
        <v>95.503410339355469</v>
      </c>
      <c r="N2169" s="17">
        <v>44417</v>
      </c>
      <c r="O2169" s="9">
        <v>102.35320281982422</v>
      </c>
      <c r="P2169" s="9">
        <v>417.8070068359375</v>
      </c>
    </row>
    <row r="2170" spans="1:16" x14ac:dyDescent="0.35">
      <c r="A2170" s="17">
        <v>45604</v>
      </c>
      <c r="B2170" s="9">
        <v>95.668525695800781</v>
      </c>
      <c r="N2170" s="17">
        <v>44418</v>
      </c>
      <c r="O2170" s="9">
        <v>102.22036743164063</v>
      </c>
      <c r="P2170" s="9">
        <v>418.32672119140625</v>
      </c>
    </row>
    <row r="2171" spans="1:16" x14ac:dyDescent="0.35">
      <c r="A2171" s="17">
        <v>45607</v>
      </c>
      <c r="B2171" s="9">
        <v>95.454849243164063</v>
      </c>
      <c r="N2171" s="17">
        <v>44419</v>
      </c>
      <c r="O2171" s="9">
        <v>102.31778717041016</v>
      </c>
      <c r="P2171" s="9">
        <v>419.36624145507813</v>
      </c>
    </row>
    <row r="2172" spans="1:16" x14ac:dyDescent="0.35">
      <c r="A2172" s="17">
        <v>45608</v>
      </c>
      <c r="B2172" s="9">
        <v>94.901237487792969</v>
      </c>
      <c r="N2172" s="17">
        <v>44420</v>
      </c>
      <c r="O2172" s="9">
        <v>102.32666015625</v>
      </c>
      <c r="P2172" s="9">
        <v>420.62301635742188</v>
      </c>
    </row>
    <row r="2173" spans="1:16" x14ac:dyDescent="0.35">
      <c r="A2173" s="17">
        <v>45609</v>
      </c>
      <c r="B2173" s="9">
        <v>94.881805419921875</v>
      </c>
      <c r="N2173" s="17">
        <v>44421</v>
      </c>
      <c r="O2173" s="9">
        <v>102.69858551025391</v>
      </c>
      <c r="P2173" s="9">
        <v>421.38848876953125</v>
      </c>
    </row>
    <row r="2174" spans="1:16" x14ac:dyDescent="0.35">
      <c r="A2174" s="17">
        <v>45610</v>
      </c>
      <c r="B2174" s="9">
        <v>94.84295654296875</v>
      </c>
      <c r="N2174" s="17">
        <v>44424</v>
      </c>
      <c r="O2174" s="9">
        <v>102.75171661376953</v>
      </c>
      <c r="P2174" s="9">
        <v>422.38070678710938</v>
      </c>
    </row>
    <row r="2175" spans="1:16" x14ac:dyDescent="0.35">
      <c r="A2175" s="17">
        <v>45611</v>
      </c>
      <c r="B2175" s="9">
        <v>94.852668762207031</v>
      </c>
      <c r="N2175" s="17">
        <v>44425</v>
      </c>
      <c r="O2175" s="9">
        <v>102.67202758789063</v>
      </c>
      <c r="P2175" s="9">
        <v>419.61190795898438</v>
      </c>
    </row>
    <row r="2176" spans="1:16" x14ac:dyDescent="0.35">
      <c r="A2176" s="17">
        <v>45614</v>
      </c>
      <c r="B2176" s="9">
        <v>94.940078735351563</v>
      </c>
      <c r="N2176" s="17">
        <v>44426</v>
      </c>
      <c r="O2176" s="9">
        <v>102.68090057373047</v>
      </c>
      <c r="P2176" s="9">
        <v>415.019287109375</v>
      </c>
    </row>
    <row r="2177" spans="1:16" x14ac:dyDescent="0.35">
      <c r="A2177" s="17">
        <v>45615</v>
      </c>
      <c r="B2177" s="9">
        <v>95.0760498046875</v>
      </c>
      <c r="N2177" s="17">
        <v>44427</v>
      </c>
      <c r="O2177" s="9">
        <v>102.85799407958984</v>
      </c>
      <c r="P2177" s="9">
        <v>415.66189575195313</v>
      </c>
    </row>
    <row r="2178" spans="1:16" x14ac:dyDescent="0.35">
      <c r="A2178" s="17">
        <v>45616</v>
      </c>
      <c r="B2178" s="9">
        <v>94.978935241699219</v>
      </c>
      <c r="N2178" s="17">
        <v>44428</v>
      </c>
      <c r="O2178" s="9">
        <v>102.86685943603516</v>
      </c>
      <c r="P2178" s="9">
        <v>418.96932983398438</v>
      </c>
    </row>
    <row r="2179" spans="1:16" x14ac:dyDescent="0.35">
      <c r="A2179" s="17">
        <v>45617</v>
      </c>
      <c r="B2179" s="9">
        <v>94.930366516113281</v>
      </c>
      <c r="N2179" s="17">
        <v>44431</v>
      </c>
      <c r="O2179" s="9">
        <v>102.86685943603516</v>
      </c>
      <c r="P2179" s="9">
        <v>422.65475463867188</v>
      </c>
    </row>
    <row r="2180" spans="1:16" x14ac:dyDescent="0.35">
      <c r="A2180" s="17">
        <v>45618</v>
      </c>
      <c r="B2180" s="9">
        <v>94.998367309570313</v>
      </c>
      <c r="N2180" s="17">
        <v>44432</v>
      </c>
      <c r="O2180" s="9">
        <v>102.71630859375</v>
      </c>
      <c r="P2180" s="9">
        <v>423.32565307617188</v>
      </c>
    </row>
    <row r="2181" spans="1:16" x14ac:dyDescent="0.35">
      <c r="A2181" s="17">
        <v>45621</v>
      </c>
      <c r="B2181" s="9">
        <v>95.853073120117188</v>
      </c>
      <c r="N2181" s="17">
        <v>44433</v>
      </c>
      <c r="O2181" s="9">
        <v>102.52146911621094</v>
      </c>
      <c r="P2181" s="9">
        <v>424.2139892578125</v>
      </c>
    </row>
    <row r="2182" spans="1:16" x14ac:dyDescent="0.35">
      <c r="A2182" s="17">
        <v>45622</v>
      </c>
      <c r="B2182" s="9">
        <v>95.707382202148438</v>
      </c>
      <c r="N2182" s="17">
        <v>44434</v>
      </c>
      <c r="O2182" s="9">
        <v>102.53032684326172</v>
      </c>
      <c r="P2182" s="9">
        <v>421.709716796875</v>
      </c>
    </row>
    <row r="2183" spans="1:16" x14ac:dyDescent="0.35">
      <c r="A2183" s="17">
        <v>45623</v>
      </c>
      <c r="B2183" s="9">
        <v>95.969619750976563</v>
      </c>
      <c r="N2183" s="17">
        <v>44435</v>
      </c>
      <c r="O2183" s="9">
        <v>102.81370544433594</v>
      </c>
      <c r="P2183" s="9">
        <v>425.48031616210938</v>
      </c>
    </row>
    <row r="2184" spans="1:16" x14ac:dyDescent="0.35">
      <c r="A2184" s="17">
        <v>45625</v>
      </c>
      <c r="B2184" s="9">
        <v>96.348411560058594</v>
      </c>
      <c r="N2184" s="17">
        <v>44438</v>
      </c>
      <c r="O2184" s="9">
        <v>102.92884826660156</v>
      </c>
      <c r="P2184" s="9">
        <v>427.35134887695313</v>
      </c>
    </row>
    <row r="2185" spans="1:16" x14ac:dyDescent="0.35">
      <c r="A2185" s="17">
        <v>45628</v>
      </c>
      <c r="B2185" s="9">
        <v>96.360099792480469</v>
      </c>
      <c r="N2185" s="17">
        <v>44439</v>
      </c>
      <c r="O2185" s="9">
        <v>102.77826690673828</v>
      </c>
      <c r="P2185" s="9">
        <v>426.71826171875</v>
      </c>
    </row>
    <row r="2186" spans="1:16" x14ac:dyDescent="0.35">
      <c r="A2186" s="17">
        <v>45629</v>
      </c>
      <c r="B2186" s="9">
        <v>96.174972534179688</v>
      </c>
      <c r="N2186" s="17">
        <v>44440</v>
      </c>
      <c r="O2186" s="9">
        <v>102.81111907958984</v>
      </c>
      <c r="P2186" s="9">
        <v>426.9449462890625</v>
      </c>
    </row>
    <row r="2187" spans="1:16" x14ac:dyDescent="0.35">
      <c r="A2187" s="17">
        <v>45630</v>
      </c>
      <c r="B2187" s="9">
        <v>96.48675537109375</v>
      </c>
      <c r="N2187" s="17">
        <v>44441</v>
      </c>
      <c r="O2187" s="9">
        <v>102.91752624511719</v>
      </c>
      <c r="P2187" s="9">
        <v>428.258544921875</v>
      </c>
    </row>
    <row r="2188" spans="1:16" x14ac:dyDescent="0.35">
      <c r="A2188" s="17">
        <v>45631</v>
      </c>
      <c r="B2188" s="9">
        <v>96.506240844726563</v>
      </c>
      <c r="N2188" s="17">
        <v>44442</v>
      </c>
      <c r="O2188" s="9">
        <v>102.74012756347656</v>
      </c>
      <c r="P2188" s="9">
        <v>428.15457153320313</v>
      </c>
    </row>
    <row r="2189" spans="1:16" x14ac:dyDescent="0.35">
      <c r="A2189" s="17">
        <v>45632</v>
      </c>
      <c r="B2189" s="9">
        <v>96.779045104980469</v>
      </c>
      <c r="N2189" s="17">
        <v>44446</v>
      </c>
      <c r="O2189" s="9">
        <v>102.46521759033203</v>
      </c>
      <c r="P2189" s="9">
        <v>426.6236572265625</v>
      </c>
    </row>
    <row r="2190" spans="1:16" x14ac:dyDescent="0.35">
      <c r="A2190" s="17">
        <v>45635</v>
      </c>
      <c r="B2190" s="9">
        <v>96.496505737304688</v>
      </c>
      <c r="N2190" s="17">
        <v>44447</v>
      </c>
      <c r="O2190" s="9">
        <v>102.63373565673828</v>
      </c>
      <c r="P2190" s="9">
        <v>426.10397338867188</v>
      </c>
    </row>
    <row r="2191" spans="1:16" x14ac:dyDescent="0.35">
      <c r="A2191" s="17">
        <v>45636</v>
      </c>
      <c r="B2191" s="9">
        <v>96.37957763671875</v>
      </c>
      <c r="N2191" s="17">
        <v>44448</v>
      </c>
      <c r="O2191" s="9">
        <v>102.96187591552734</v>
      </c>
      <c r="P2191" s="9">
        <v>424.28018188476563</v>
      </c>
    </row>
    <row r="2192" spans="1:16" x14ac:dyDescent="0.35">
      <c r="A2192" s="17">
        <v>45637</v>
      </c>
      <c r="B2192" s="9">
        <v>96.155494689941406</v>
      </c>
      <c r="N2192" s="17">
        <v>44449</v>
      </c>
      <c r="O2192" s="9">
        <v>102.75789642333984</v>
      </c>
      <c r="P2192" s="9">
        <v>420.93490600585938</v>
      </c>
    </row>
    <row r="2193" spans="1:16" x14ac:dyDescent="0.35">
      <c r="A2193" s="17">
        <v>45638</v>
      </c>
      <c r="B2193" s="9">
        <v>95.765762329101563</v>
      </c>
      <c r="N2193" s="17">
        <v>44452</v>
      </c>
      <c r="O2193" s="9">
        <v>102.89093017578125</v>
      </c>
      <c r="P2193" s="9">
        <v>422.01217651367188</v>
      </c>
    </row>
    <row r="2194" spans="1:16" x14ac:dyDescent="0.35">
      <c r="A2194" s="17">
        <v>45639</v>
      </c>
      <c r="B2194" s="9">
        <v>95.405265808105469</v>
      </c>
      <c r="N2194" s="17">
        <v>44453</v>
      </c>
      <c r="O2194" s="9">
        <v>103.12152862548828</v>
      </c>
      <c r="P2194" s="9">
        <v>419.7347412109375</v>
      </c>
    </row>
    <row r="2195" spans="1:16" x14ac:dyDescent="0.35">
      <c r="A2195" s="17">
        <v>45642</v>
      </c>
      <c r="B2195" s="9">
        <v>95.492958068847656</v>
      </c>
      <c r="N2195" s="17">
        <v>44454</v>
      </c>
      <c r="O2195" s="9">
        <v>103.02394104003906</v>
      </c>
      <c r="P2195" s="9">
        <v>423.24063110351563</v>
      </c>
    </row>
    <row r="2196" spans="1:16" x14ac:dyDescent="0.35">
      <c r="A2196" s="17">
        <v>45643</v>
      </c>
      <c r="B2196" s="9">
        <v>95.492958068847656</v>
      </c>
      <c r="N2196" s="17">
        <v>44455</v>
      </c>
      <c r="O2196" s="9">
        <v>102.84658050537109</v>
      </c>
      <c r="P2196" s="9">
        <v>422.56976318359375</v>
      </c>
    </row>
    <row r="2197" spans="1:16" x14ac:dyDescent="0.35">
      <c r="A2197" s="17">
        <v>45644</v>
      </c>
      <c r="B2197" s="9">
        <v>94.765708923339844</v>
      </c>
      <c r="N2197" s="17">
        <v>44456</v>
      </c>
      <c r="O2197" s="9">
        <v>102.75789642333984</v>
      </c>
      <c r="P2197" s="9">
        <v>418.45343017578125</v>
      </c>
    </row>
    <row r="2198" spans="1:16" x14ac:dyDescent="0.35">
      <c r="A2198" s="17">
        <v>45645</v>
      </c>
      <c r="B2198" s="9">
        <v>94.521339416503906</v>
      </c>
      <c r="N2198" s="17">
        <v>44459</v>
      </c>
      <c r="O2198" s="9">
        <v>102.95298767089844</v>
      </c>
      <c r="P2198" s="9">
        <v>411.47604370117188</v>
      </c>
    </row>
    <row r="2199" spans="1:16" x14ac:dyDescent="0.35">
      <c r="A2199" s="17">
        <v>45646</v>
      </c>
      <c r="B2199" s="9">
        <v>94.775482177734375</v>
      </c>
      <c r="N2199" s="17">
        <v>44460</v>
      </c>
      <c r="O2199" s="9">
        <v>102.99736022949219</v>
      </c>
      <c r="P2199" s="9">
        <v>411.08734130859375</v>
      </c>
    </row>
    <row r="2200" spans="1:16" x14ac:dyDescent="0.35">
      <c r="A2200" s="17">
        <v>45649</v>
      </c>
      <c r="B2200" s="9">
        <v>94.482246398925781</v>
      </c>
      <c r="N2200" s="17">
        <v>44461</v>
      </c>
      <c r="O2200" s="9">
        <v>103.03280639648438</v>
      </c>
      <c r="P2200" s="9">
        <v>415.09747314453125</v>
      </c>
    </row>
    <row r="2201" spans="1:16" x14ac:dyDescent="0.35">
      <c r="A2201" s="17">
        <v>45650</v>
      </c>
      <c r="B2201" s="9">
        <v>94.589759826660156</v>
      </c>
      <c r="N2201" s="17">
        <v>44462</v>
      </c>
      <c r="O2201" s="9">
        <v>102.52729034423828</v>
      </c>
      <c r="P2201" s="9">
        <v>420.14089965820313</v>
      </c>
    </row>
    <row r="2202" spans="1:16" x14ac:dyDescent="0.35">
      <c r="A2202" s="17">
        <v>45652</v>
      </c>
      <c r="B2202" s="9">
        <v>94.658195495605469</v>
      </c>
      <c r="N2202" s="17">
        <v>44463</v>
      </c>
      <c r="O2202" s="9">
        <v>102.34994506835938</v>
      </c>
      <c r="P2202" s="9">
        <v>420.83294677734375</v>
      </c>
    </row>
    <row r="2203" spans="1:16" x14ac:dyDescent="0.35">
      <c r="A2203" s="17">
        <v>45653</v>
      </c>
      <c r="B2203" s="9">
        <v>94.462692260742188</v>
      </c>
      <c r="N2203" s="17">
        <v>44466</v>
      </c>
      <c r="O2203" s="9">
        <v>102.20804595947266</v>
      </c>
      <c r="P2203" s="9">
        <v>419.62899780273438</v>
      </c>
    </row>
    <row r="2204" spans="1:16" x14ac:dyDescent="0.35">
      <c r="A2204" s="17">
        <v>45656</v>
      </c>
      <c r="B2204" s="9">
        <v>94.834129333496094</v>
      </c>
      <c r="N2204" s="17">
        <v>44467</v>
      </c>
      <c r="O2204" s="9">
        <v>101.78239440917969</v>
      </c>
      <c r="P2204" s="9">
        <v>411.1727294921875</v>
      </c>
    </row>
    <row r="2205" spans="1:16" x14ac:dyDescent="0.35">
      <c r="A2205" s="17">
        <v>45657</v>
      </c>
      <c r="B2205" s="9">
        <v>94.716835021972656</v>
      </c>
      <c r="N2205" s="17">
        <v>44468</v>
      </c>
      <c r="O2205" s="9">
        <v>101.85333251953125</v>
      </c>
      <c r="P2205" s="9">
        <v>411.86477661132813</v>
      </c>
    </row>
    <row r="2206" spans="1:16" x14ac:dyDescent="0.35">
      <c r="A2206" s="17">
        <v>45659</v>
      </c>
      <c r="B2206" s="9">
        <v>94.726615905761719</v>
      </c>
      <c r="N2206" s="17">
        <v>44469</v>
      </c>
      <c r="O2206" s="9">
        <v>101.83557891845703</v>
      </c>
      <c r="P2206" s="9">
        <v>406.83084106445313</v>
      </c>
    </row>
    <row r="2207" spans="1:16" x14ac:dyDescent="0.35">
      <c r="A2207" s="17">
        <v>45660</v>
      </c>
      <c r="B2207" s="9">
        <v>94.628860473632813</v>
      </c>
      <c r="N2207" s="17">
        <v>44470</v>
      </c>
      <c r="O2207" s="9">
        <v>102.14644622802734</v>
      </c>
      <c r="P2207" s="9">
        <v>411.66567993164063</v>
      </c>
    </row>
    <row r="2208" spans="1:16" x14ac:dyDescent="0.35">
      <c r="A2208" s="17">
        <v>45663</v>
      </c>
      <c r="B2208" s="9">
        <v>94.531120300292969</v>
      </c>
      <c r="N2208" s="17">
        <v>44473</v>
      </c>
      <c r="O2208" s="9">
        <v>102.07538604736328</v>
      </c>
      <c r="P2208" s="9">
        <v>406.3568115234375</v>
      </c>
    </row>
    <row r="2209" spans="1:16" x14ac:dyDescent="0.35">
      <c r="A2209" s="17">
        <v>45664</v>
      </c>
      <c r="B2209" s="9">
        <v>94.19879150390625</v>
      </c>
      <c r="N2209" s="17">
        <v>44474</v>
      </c>
      <c r="O2209" s="9">
        <v>101.8355712890625</v>
      </c>
      <c r="P2209" s="9">
        <v>410.58493041992188</v>
      </c>
    </row>
    <row r="2210" spans="1:16" x14ac:dyDescent="0.35">
      <c r="A2210" s="17">
        <v>45665</v>
      </c>
      <c r="B2210" s="9">
        <v>94.306297302246094</v>
      </c>
      <c r="N2210" s="17">
        <v>44475</v>
      </c>
      <c r="O2210" s="9">
        <v>101.87999725341797</v>
      </c>
      <c r="P2210" s="9">
        <v>412.29132080078125</v>
      </c>
    </row>
    <row r="2211" spans="1:16" x14ac:dyDescent="0.35">
      <c r="A2211" s="17">
        <v>45667</v>
      </c>
      <c r="B2211" s="9">
        <v>93.778465270996094</v>
      </c>
      <c r="N2211" s="17">
        <v>44476</v>
      </c>
      <c r="O2211" s="9">
        <v>101.59572601318359</v>
      </c>
      <c r="P2211" s="9">
        <v>415.8558349609375</v>
      </c>
    </row>
    <row r="2212" spans="1:16" x14ac:dyDescent="0.35">
      <c r="A2212" s="17">
        <v>45670</v>
      </c>
      <c r="B2212" s="9">
        <v>93.69049072265625</v>
      </c>
      <c r="N2212" s="17">
        <v>44477</v>
      </c>
      <c r="O2212" s="9">
        <v>101.37368774414063</v>
      </c>
      <c r="P2212" s="9">
        <v>415.09747314453125</v>
      </c>
    </row>
    <row r="2213" spans="1:16" x14ac:dyDescent="0.35">
      <c r="A2213" s="17">
        <v>45671</v>
      </c>
      <c r="B2213" s="9">
        <v>93.719810485839844</v>
      </c>
      <c r="N2213" s="17">
        <v>44480</v>
      </c>
      <c r="O2213" s="9">
        <v>101.21382904052734</v>
      </c>
      <c r="P2213" s="9">
        <v>412.09222412109375</v>
      </c>
    </row>
    <row r="2214" spans="1:16" x14ac:dyDescent="0.35">
      <c r="A2214" s="17">
        <v>45672</v>
      </c>
      <c r="B2214" s="9">
        <v>94.531120300292969</v>
      </c>
      <c r="N2214" s="17">
        <v>44481</v>
      </c>
      <c r="O2214" s="9">
        <v>101.58686065673828</v>
      </c>
      <c r="P2214" s="9">
        <v>411.07785034179688</v>
      </c>
    </row>
    <row r="2215" spans="1:16" x14ac:dyDescent="0.35">
      <c r="A2215" s="17">
        <v>45673</v>
      </c>
      <c r="B2215" s="9">
        <v>94.736381530761719</v>
      </c>
      <c r="N2215" s="17">
        <v>44482</v>
      </c>
      <c r="O2215" s="9">
        <v>101.81781768798828</v>
      </c>
      <c r="P2215" s="9">
        <v>412.55679321289063</v>
      </c>
    </row>
    <row r="2216" spans="1:16" x14ac:dyDescent="0.35">
      <c r="A2216" s="17">
        <v>45674</v>
      </c>
      <c r="B2216" s="9">
        <v>94.736381530761719</v>
      </c>
      <c r="N2216" s="17">
        <v>44483</v>
      </c>
      <c r="O2216" s="9">
        <v>102.01323699951172</v>
      </c>
      <c r="P2216" s="9">
        <v>419.49627685546875</v>
      </c>
    </row>
    <row r="2217" spans="1:16" x14ac:dyDescent="0.35">
      <c r="A2217" s="17">
        <v>45678</v>
      </c>
      <c r="B2217" s="9">
        <v>95.049171447753906</v>
      </c>
      <c r="N2217" s="17">
        <v>44484</v>
      </c>
      <c r="O2217" s="9">
        <v>101.7645263671875</v>
      </c>
      <c r="P2217" s="9">
        <v>422.69100952148438</v>
      </c>
    </row>
    <row r="2218" spans="1:16" x14ac:dyDescent="0.35">
      <c r="A2218" s="17">
        <v>45679</v>
      </c>
      <c r="B2218" s="9">
        <v>94.824363708496094</v>
      </c>
      <c r="N2218" s="17">
        <v>44487</v>
      </c>
      <c r="O2218" s="9">
        <v>101.6934814453125</v>
      </c>
      <c r="P2218" s="9">
        <v>423.94247436523438</v>
      </c>
    </row>
    <row r="2219" spans="1:16" x14ac:dyDescent="0.35">
      <c r="A2219" s="17">
        <v>45680</v>
      </c>
      <c r="B2219" s="9">
        <v>94.667961120605469</v>
      </c>
      <c r="N2219" s="17">
        <v>44488</v>
      </c>
      <c r="O2219" s="9">
        <v>101.40036010742188</v>
      </c>
      <c r="P2219" s="9">
        <v>427.21310424804688</v>
      </c>
    </row>
    <row r="2220" spans="1:16" x14ac:dyDescent="0.35">
      <c r="A2220" s="17">
        <v>45681</v>
      </c>
      <c r="B2220" s="9">
        <v>94.824363708496094</v>
      </c>
      <c r="N2220" s="17">
        <v>44489</v>
      </c>
      <c r="O2220" s="9">
        <v>101.32930755615234</v>
      </c>
      <c r="P2220" s="9">
        <v>428.89108276367188</v>
      </c>
    </row>
    <row r="2221" spans="1:16" x14ac:dyDescent="0.35">
      <c r="A2221" s="17">
        <v>45684</v>
      </c>
      <c r="B2221" s="9">
        <v>95.352203369140625</v>
      </c>
      <c r="N2221" s="17">
        <v>44490</v>
      </c>
      <c r="O2221" s="9">
        <v>101.11609649658203</v>
      </c>
      <c r="P2221" s="9">
        <v>430.00973510742188</v>
      </c>
    </row>
    <row r="2222" spans="1:16" x14ac:dyDescent="0.35">
      <c r="A2222" s="17">
        <v>45685</v>
      </c>
      <c r="B2222" s="9">
        <v>95.322853088378906</v>
      </c>
      <c r="N2222" s="17">
        <v>44491</v>
      </c>
      <c r="O2222" s="9">
        <v>101.31153869628906</v>
      </c>
      <c r="P2222" s="9">
        <v>429.56411743164063</v>
      </c>
    </row>
    <row r="2223" spans="1:16" x14ac:dyDescent="0.35">
      <c r="A2223" s="17">
        <v>45686</v>
      </c>
      <c r="B2223" s="9">
        <v>95.264228820800781</v>
      </c>
      <c r="N2223" s="17">
        <v>44494</v>
      </c>
      <c r="O2223" s="9">
        <v>101.40922546386719</v>
      </c>
      <c r="P2223" s="9">
        <v>431.86785888671875</v>
      </c>
    </row>
    <row r="2224" spans="1:16" x14ac:dyDescent="0.35">
      <c r="A2224" s="17">
        <v>45687</v>
      </c>
      <c r="B2224" s="9">
        <v>95.401069641113281</v>
      </c>
      <c r="N2224" s="17">
        <v>44495</v>
      </c>
      <c r="O2224" s="9">
        <v>101.59572601318359</v>
      </c>
      <c r="P2224" s="9">
        <v>432.25653076171875</v>
      </c>
    </row>
    <row r="2225" spans="1:16" x14ac:dyDescent="0.35">
      <c r="A2225" s="17">
        <v>45688</v>
      </c>
      <c r="B2225" s="9">
        <v>95.205574035644531</v>
      </c>
      <c r="N2225" s="17">
        <v>44496</v>
      </c>
      <c r="O2225" s="9">
        <v>101.93332672119141</v>
      </c>
      <c r="P2225" s="9">
        <v>430.34152221679688</v>
      </c>
    </row>
    <row r="2226" spans="1:16" x14ac:dyDescent="0.35">
      <c r="A2226" s="17">
        <v>45691</v>
      </c>
      <c r="B2226" s="9">
        <v>95.295799255371094</v>
      </c>
      <c r="N2226" s="17">
        <v>44497</v>
      </c>
      <c r="O2226" s="9">
        <v>101.85337829589844</v>
      </c>
      <c r="P2226" s="9">
        <v>434.4937744140625</v>
      </c>
    </row>
    <row r="2227" spans="1:16" x14ac:dyDescent="0.35">
      <c r="A2227" s="17">
        <v>45692</v>
      </c>
      <c r="B2227" s="9">
        <v>95.472328186035156</v>
      </c>
      <c r="N2227" s="17">
        <v>44498</v>
      </c>
      <c r="O2227" s="9">
        <v>101.82671356201172</v>
      </c>
      <c r="P2227" s="9">
        <v>435.37545776367188</v>
      </c>
    </row>
    <row r="2228" spans="1:16" x14ac:dyDescent="0.35">
      <c r="A2228" s="17">
        <v>45693</v>
      </c>
      <c r="B2228" s="9">
        <v>95.982307434082031</v>
      </c>
      <c r="N2228" s="17">
        <v>44501</v>
      </c>
      <c r="O2228" s="9">
        <v>101.76441192626953</v>
      </c>
      <c r="P2228" s="9">
        <v>436.12442016601563</v>
      </c>
    </row>
    <row r="2229" spans="1:16" x14ac:dyDescent="0.35">
      <c r="A2229" s="17">
        <v>45694</v>
      </c>
      <c r="B2229" s="9">
        <v>95.88421630859375</v>
      </c>
      <c r="N2229" s="17">
        <v>44502</v>
      </c>
      <c r="O2229" s="9">
        <v>101.96901702880859</v>
      </c>
      <c r="P2229" s="9">
        <v>437.88772583007813</v>
      </c>
    </row>
    <row r="2230" spans="1:16" x14ac:dyDescent="0.35">
      <c r="A2230" s="17">
        <v>45695</v>
      </c>
      <c r="B2230" s="9">
        <v>95.580207824707031</v>
      </c>
      <c r="N2230" s="17">
        <v>44503</v>
      </c>
      <c r="O2230" s="9">
        <v>101.76441192626953</v>
      </c>
      <c r="P2230" s="9">
        <v>440.56112670898438</v>
      </c>
    </row>
    <row r="2231" spans="1:16" x14ac:dyDescent="0.35">
      <c r="A2231" s="17">
        <v>45698</v>
      </c>
      <c r="B2231" s="9">
        <v>95.609619140625</v>
      </c>
      <c r="N2231" s="17">
        <v>44504</v>
      </c>
      <c r="O2231" s="9">
        <v>102.10247802734375</v>
      </c>
      <c r="P2231" s="9">
        <v>442.63729858398438</v>
      </c>
    </row>
    <row r="2232" spans="1:16" x14ac:dyDescent="0.35">
      <c r="A2232" s="17">
        <v>45699</v>
      </c>
      <c r="B2232" s="9">
        <v>95.393875122070313</v>
      </c>
      <c r="N2232" s="17">
        <v>44505</v>
      </c>
      <c r="O2232" s="9">
        <v>102.50282287597656</v>
      </c>
      <c r="P2232" s="9">
        <v>444.173095703125</v>
      </c>
    </row>
    <row r="2233" spans="1:16" x14ac:dyDescent="0.35">
      <c r="A2233" s="17">
        <v>45700</v>
      </c>
      <c r="B2233" s="9">
        <v>94.893714904785156</v>
      </c>
      <c r="N2233" s="17">
        <v>44508</v>
      </c>
      <c r="O2233" s="9">
        <v>102.31597900390625</v>
      </c>
      <c r="P2233" s="9">
        <v>444.55227661132813</v>
      </c>
    </row>
    <row r="2234" spans="1:16" x14ac:dyDescent="0.35">
      <c r="A2234" s="17">
        <v>45701</v>
      </c>
      <c r="B2234" s="9">
        <v>95.462509155273438</v>
      </c>
      <c r="N2234" s="17">
        <v>44509</v>
      </c>
      <c r="O2234" s="9">
        <v>102.60064697265625</v>
      </c>
      <c r="P2234" s="9">
        <v>443.08285522460938</v>
      </c>
    </row>
    <row r="2235" spans="1:16" x14ac:dyDescent="0.35">
      <c r="A2235" s="17">
        <v>45702</v>
      </c>
      <c r="B2235" s="9">
        <v>95.815574645996094</v>
      </c>
      <c r="N2235" s="17">
        <v>44510</v>
      </c>
      <c r="O2235" s="9">
        <v>101.90676116943359</v>
      </c>
      <c r="P2235" s="9">
        <v>439.51837158203125</v>
      </c>
    </row>
    <row r="2236" spans="1:16" x14ac:dyDescent="0.35">
      <c r="A2236" s="17">
        <v>45706</v>
      </c>
      <c r="B2236" s="9">
        <v>95.433097839355469</v>
      </c>
      <c r="N2236" s="17">
        <v>44511</v>
      </c>
      <c r="O2236" s="9">
        <v>101.71991729736328</v>
      </c>
      <c r="P2236" s="9">
        <v>439.66055297851563</v>
      </c>
    </row>
    <row r="2237" spans="1:16" x14ac:dyDescent="0.35">
      <c r="A2237" s="17">
        <v>45707</v>
      </c>
      <c r="B2237" s="9">
        <v>95.570388793945313</v>
      </c>
      <c r="N2237" s="17">
        <v>44512</v>
      </c>
      <c r="O2237" s="9">
        <v>101.7021484375</v>
      </c>
      <c r="P2237" s="9">
        <v>442.97854614257813</v>
      </c>
    </row>
    <row r="2238" spans="1:16" x14ac:dyDescent="0.35">
      <c r="A2238" s="17">
        <v>45708</v>
      </c>
      <c r="B2238" s="9">
        <v>95.717498779296875</v>
      </c>
      <c r="N2238" s="17">
        <v>44515</v>
      </c>
      <c r="O2238" s="9">
        <v>101.32851409912109</v>
      </c>
      <c r="P2238" s="9">
        <v>443.13015747070313</v>
      </c>
    </row>
    <row r="2239" spans="1:16" x14ac:dyDescent="0.35">
      <c r="A2239" s="17">
        <v>45709</v>
      </c>
      <c r="B2239" s="9">
        <v>96.129402160644531</v>
      </c>
      <c r="N2239" s="17">
        <v>44516</v>
      </c>
      <c r="O2239" s="9">
        <v>101.29290008544922</v>
      </c>
      <c r="P2239" s="9">
        <v>444.88409423828125</v>
      </c>
    </row>
    <row r="2240" spans="1:16" x14ac:dyDescent="0.35">
      <c r="A2240" s="17">
        <v>45712</v>
      </c>
      <c r="B2240" s="9">
        <v>96.296134948730469</v>
      </c>
      <c r="N2240" s="17">
        <v>44517</v>
      </c>
      <c r="O2240" s="9">
        <v>101.53311157226563</v>
      </c>
      <c r="P2240" s="9">
        <v>443.8033447265625</v>
      </c>
    </row>
    <row r="2241" spans="1:16" x14ac:dyDescent="0.35">
      <c r="A2241" s="17">
        <v>45713</v>
      </c>
      <c r="B2241" s="9">
        <v>96.894363403320313</v>
      </c>
      <c r="N2241" s="17">
        <v>44518</v>
      </c>
      <c r="O2241" s="9">
        <v>101.6220703125</v>
      </c>
      <c r="P2241" s="9">
        <v>445.31069946289063</v>
      </c>
    </row>
    <row r="2242" spans="1:16" x14ac:dyDescent="0.35">
      <c r="A2242" s="17">
        <v>45714</v>
      </c>
      <c r="B2242" s="9">
        <v>97.051277160644531</v>
      </c>
      <c r="N2242" s="17">
        <v>44519</v>
      </c>
      <c r="O2242" s="9">
        <v>101.81777191162109</v>
      </c>
      <c r="P2242" s="9">
        <v>444.514404296875</v>
      </c>
    </row>
    <row r="2243" spans="1:16" x14ac:dyDescent="0.35">
      <c r="A2243" s="17">
        <v>45715</v>
      </c>
      <c r="B2243" s="9">
        <v>96.9041748046875</v>
      </c>
      <c r="N2243" s="17">
        <v>44522</v>
      </c>
      <c r="O2243" s="9">
        <v>101.32851409912109</v>
      </c>
      <c r="P2243" s="9">
        <v>443.26300048828125</v>
      </c>
    </row>
    <row r="2244" spans="1:16" x14ac:dyDescent="0.35">
      <c r="A2244" s="17">
        <v>45716</v>
      </c>
      <c r="B2244" s="9">
        <v>97.335693359375</v>
      </c>
      <c r="N2244" s="17">
        <v>44523</v>
      </c>
      <c r="O2244" s="9">
        <v>100.92817687988281</v>
      </c>
      <c r="P2244" s="9">
        <v>443.8507080078125</v>
      </c>
    </row>
    <row r="2245" spans="1:16" x14ac:dyDescent="0.35">
      <c r="A2245" s="17">
        <v>45719</v>
      </c>
      <c r="B2245" s="9">
        <v>97.54620361328125</v>
      </c>
      <c r="N2245" s="17">
        <v>44524</v>
      </c>
      <c r="O2245" s="9">
        <v>101.15946960449219</v>
      </c>
      <c r="P2245" s="9">
        <v>445.0357666015625</v>
      </c>
    </row>
    <row r="2246" spans="1:16" x14ac:dyDescent="0.35">
      <c r="A2246" s="17">
        <v>45720</v>
      </c>
      <c r="B2246" s="9">
        <v>97.300270080566406</v>
      </c>
      <c r="N2246" s="17">
        <v>44526</v>
      </c>
      <c r="O2246" s="9">
        <v>101.88008117675781</v>
      </c>
      <c r="P2246" s="9">
        <v>435.11004638671875</v>
      </c>
    </row>
    <row r="2247" spans="1:16" x14ac:dyDescent="0.35">
      <c r="A2247" s="17">
        <v>45721</v>
      </c>
      <c r="B2247" s="9">
        <v>96.965797424316406</v>
      </c>
      <c r="N2247" s="17">
        <v>44529</v>
      </c>
      <c r="O2247" s="9">
        <v>101.93346405029297</v>
      </c>
      <c r="P2247" s="9">
        <v>440.44741821289063</v>
      </c>
    </row>
    <row r="2248" spans="1:16" x14ac:dyDescent="0.35">
      <c r="A2248" s="17">
        <v>45722</v>
      </c>
      <c r="B2248" s="9">
        <v>96.867439270019531</v>
      </c>
      <c r="N2248" s="17">
        <v>44530</v>
      </c>
      <c r="O2248" s="9">
        <v>102.10247802734375</v>
      </c>
      <c r="P2248" s="9">
        <v>431.87734985351563</v>
      </c>
    </row>
    <row r="2249" spans="1:16" x14ac:dyDescent="0.35">
      <c r="A2249" s="17">
        <v>45723</v>
      </c>
      <c r="B2249" s="9">
        <v>96.749374389648438</v>
      </c>
      <c r="N2249" s="17">
        <v>44531</v>
      </c>
      <c r="O2249" s="9">
        <v>102.12207794189453</v>
      </c>
      <c r="P2249" s="9">
        <v>427.08035278320313</v>
      </c>
    </row>
    <row r="2250" spans="1:16" x14ac:dyDescent="0.35">
      <c r="A2250" s="17">
        <v>45726</v>
      </c>
      <c r="B2250" s="9">
        <v>97.21173095703125</v>
      </c>
      <c r="N2250" s="17">
        <v>44532</v>
      </c>
      <c r="O2250" s="9">
        <v>102.10425567626953</v>
      </c>
      <c r="P2250" s="9">
        <v>433.62167358398438</v>
      </c>
    </row>
    <row r="2251" spans="1:16" x14ac:dyDescent="0.35">
      <c r="A2251" s="17">
        <v>45727</v>
      </c>
      <c r="B2251" s="9">
        <v>96.867439270019531</v>
      </c>
      <c r="N2251" s="17">
        <v>44533</v>
      </c>
      <c r="O2251" s="9">
        <v>102.51407623291016</v>
      </c>
      <c r="P2251" s="9">
        <v>429.84860229492188</v>
      </c>
    </row>
    <row r="2252" spans="1:16" x14ac:dyDescent="0.35">
      <c r="A2252" s="17">
        <v>45728</v>
      </c>
      <c r="B2252" s="9">
        <v>96.582145690917969</v>
      </c>
      <c r="N2252" s="17">
        <v>44536</v>
      </c>
      <c r="O2252" s="9">
        <v>102.15776824951172</v>
      </c>
      <c r="P2252" s="9">
        <v>434.93939208984375</v>
      </c>
    </row>
    <row r="2253" spans="1:16" x14ac:dyDescent="0.35">
      <c r="A2253" s="17">
        <v>45729</v>
      </c>
      <c r="B2253" s="9">
        <v>96.87725830078125</v>
      </c>
      <c r="N2253" s="17">
        <v>44537</v>
      </c>
      <c r="O2253" s="9">
        <v>101.99737548828125</v>
      </c>
      <c r="P2253" s="9">
        <v>443.93603515625</v>
      </c>
    </row>
    <row r="2254" spans="1:16" x14ac:dyDescent="0.35">
      <c r="A2254" s="17">
        <v>45730</v>
      </c>
      <c r="B2254" s="9">
        <v>96.680511474609375</v>
      </c>
      <c r="N2254" s="17">
        <v>44538</v>
      </c>
      <c r="O2254" s="9">
        <v>101.73007965087891</v>
      </c>
      <c r="P2254" s="9">
        <v>445.11154174804688</v>
      </c>
    </row>
    <row r="2255" spans="1:16" x14ac:dyDescent="0.35">
      <c r="A2255" s="17">
        <v>45733</v>
      </c>
      <c r="B2255" s="9">
        <v>96.80841064453125</v>
      </c>
      <c r="N2255" s="17">
        <v>44539</v>
      </c>
      <c r="O2255" s="9">
        <v>101.73899078369141</v>
      </c>
      <c r="P2255" s="9">
        <v>442.10641479492188</v>
      </c>
    </row>
    <row r="2256" spans="1:16" x14ac:dyDescent="0.35">
      <c r="A2256" s="17">
        <v>45734</v>
      </c>
      <c r="B2256" s="9">
        <v>96.906784057617188</v>
      </c>
      <c r="N2256" s="17">
        <v>44540</v>
      </c>
      <c r="O2256" s="9">
        <v>101.76572418212891</v>
      </c>
      <c r="P2256" s="9">
        <v>446.26812744140625</v>
      </c>
    </row>
    <row r="2257" spans="1:16" x14ac:dyDescent="0.35">
      <c r="A2257" s="17">
        <v>45735</v>
      </c>
      <c r="B2257" s="9">
        <v>97.192054748535156</v>
      </c>
      <c r="N2257" s="17">
        <v>44543</v>
      </c>
      <c r="O2257" s="9">
        <v>102.12207794189453</v>
      </c>
      <c r="P2257" s="9">
        <v>442.31494140625</v>
      </c>
    </row>
    <row r="2258" spans="1:16" x14ac:dyDescent="0.35">
      <c r="A2258" s="17">
        <v>45736</v>
      </c>
      <c r="B2258" s="9">
        <v>97.251083374023438</v>
      </c>
      <c r="N2258" s="17">
        <v>44544</v>
      </c>
      <c r="O2258" s="9">
        <v>101.92610931396484</v>
      </c>
      <c r="P2258" s="9">
        <v>439.27182006835938</v>
      </c>
    </row>
    <row r="2259" spans="1:16" x14ac:dyDescent="0.35">
      <c r="A2259" s="17">
        <v>45737</v>
      </c>
      <c r="B2259" s="9">
        <v>97.133033752441406</v>
      </c>
      <c r="N2259" s="17">
        <v>44545</v>
      </c>
      <c r="O2259" s="9">
        <v>101.84591674804688</v>
      </c>
      <c r="P2259" s="9">
        <v>446.1353759765625</v>
      </c>
    </row>
    <row r="2260" spans="1:16" x14ac:dyDescent="0.35">
      <c r="A2260" s="17">
        <v>45740</v>
      </c>
      <c r="B2260" s="9">
        <v>96.75921630859375</v>
      </c>
      <c r="N2260" s="17">
        <v>44546</v>
      </c>
      <c r="O2260" s="9">
        <v>101.98592376708984</v>
      </c>
      <c r="P2260" s="9">
        <v>442.201171875</v>
      </c>
    </row>
    <row r="2261" spans="1:16" x14ac:dyDescent="0.35">
      <c r="A2261" s="17">
        <v>45741</v>
      </c>
      <c r="B2261" s="9">
        <v>96.847740173339844</v>
      </c>
      <c r="N2261" s="17">
        <v>44547</v>
      </c>
      <c r="O2261" s="9">
        <v>102.11077117919922</v>
      </c>
      <c r="P2261" s="9">
        <v>437.49490356445313</v>
      </c>
    </row>
    <row r="2262" spans="1:16" x14ac:dyDescent="0.35">
      <c r="A2262" s="17">
        <v>45742</v>
      </c>
      <c r="B2262" s="9">
        <v>96.611656188964844</v>
      </c>
      <c r="N2262" s="17">
        <v>44550</v>
      </c>
      <c r="O2262" s="9">
        <v>101.95915985107422</v>
      </c>
      <c r="P2262" s="9">
        <v>432.84286499023438</v>
      </c>
    </row>
    <row r="2263" spans="1:16" x14ac:dyDescent="0.35">
      <c r="A2263" s="17">
        <v>45743</v>
      </c>
      <c r="B2263" s="9">
        <v>96.562477111816406</v>
      </c>
      <c r="N2263" s="17">
        <v>44551</v>
      </c>
      <c r="O2263" s="9">
        <v>101.87889862060547</v>
      </c>
      <c r="P2263" s="9">
        <v>440.52969360351563</v>
      </c>
    </row>
    <row r="2264" spans="1:16" x14ac:dyDescent="0.35">
      <c r="A2264" s="17">
        <v>45744</v>
      </c>
      <c r="B2264" s="9">
        <v>97.123199462890625</v>
      </c>
      <c r="N2264" s="17">
        <v>44552</v>
      </c>
      <c r="O2264" s="9">
        <v>101.96808624267578</v>
      </c>
      <c r="P2264" s="9">
        <v>444.9344482421875</v>
      </c>
    </row>
    <row r="2265" spans="1:16" x14ac:dyDescent="0.35">
      <c r="A2265" s="17">
        <v>45747</v>
      </c>
      <c r="B2265" s="9">
        <v>97.310104370117188</v>
      </c>
      <c r="N2265" s="17">
        <v>44553</v>
      </c>
      <c r="O2265" s="9">
        <v>101.84321594238281</v>
      </c>
      <c r="P2265" s="9">
        <v>447.70281982421875</v>
      </c>
    </row>
    <row r="2266" spans="1:16" x14ac:dyDescent="0.35">
      <c r="A2266" s="17">
        <v>45748</v>
      </c>
      <c r="B2266" s="9">
        <v>97.67034912109375</v>
      </c>
      <c r="N2266" s="17">
        <v>44557</v>
      </c>
      <c r="O2266" s="9">
        <v>101.89675140380859</v>
      </c>
      <c r="P2266" s="9">
        <v>454.03884887695313</v>
      </c>
    </row>
    <row r="2267" spans="1:16" x14ac:dyDescent="0.35">
      <c r="A2267" s="17">
        <v>45749</v>
      </c>
      <c r="B2267" s="9">
        <v>97.561775207519531</v>
      </c>
      <c r="N2267" s="17">
        <v>44558</v>
      </c>
      <c r="O2267" s="9">
        <v>101.85214996337891</v>
      </c>
      <c r="P2267" s="9">
        <v>453.667724609375</v>
      </c>
    </row>
    <row r="2268" spans="1:16" x14ac:dyDescent="0.35">
      <c r="A2268" s="17">
        <v>45750</v>
      </c>
      <c r="B2268" s="9">
        <v>98.075004577636719</v>
      </c>
      <c r="N2268" s="17">
        <v>44559</v>
      </c>
      <c r="O2268" s="9">
        <v>101.5489501953125</v>
      </c>
      <c r="P2268" s="9">
        <v>454.24807739257813</v>
      </c>
    </row>
    <row r="2269" spans="1:16" x14ac:dyDescent="0.35">
      <c r="A2269" s="17">
        <v>45751</v>
      </c>
      <c r="B2269" s="9">
        <v>98.163825988769531</v>
      </c>
      <c r="N2269" s="17">
        <v>44560</v>
      </c>
      <c r="O2269" s="9">
        <v>101.77189636230469</v>
      </c>
      <c r="P2269" s="9">
        <v>452.9923095703125</v>
      </c>
    </row>
    <row r="2270" spans="1:16" x14ac:dyDescent="0.35">
      <c r="A2270" s="17">
        <v>45754</v>
      </c>
      <c r="B2270" s="9">
        <v>96.920249938964844</v>
      </c>
      <c r="N2270" s="17">
        <v>44561</v>
      </c>
      <c r="O2270" s="9">
        <v>101.73622131347656</v>
      </c>
      <c r="P2270" s="9">
        <v>451.85067749023438</v>
      </c>
    </row>
    <row r="2271" spans="1:16" x14ac:dyDescent="0.35">
      <c r="A2271" s="17">
        <v>45755</v>
      </c>
      <c r="B2271" s="9">
        <v>96.416900634765625</v>
      </c>
      <c r="N2271" s="17">
        <v>44564</v>
      </c>
      <c r="O2271" s="9">
        <v>101.04062652587891</v>
      </c>
      <c r="P2271" s="9">
        <v>454.46685791015625</v>
      </c>
    </row>
    <row r="2272" spans="1:16" x14ac:dyDescent="0.35">
      <c r="A2272" s="17">
        <v>45756</v>
      </c>
      <c r="B2272" s="9">
        <v>96.634033203125</v>
      </c>
      <c r="N2272" s="17">
        <v>44565</v>
      </c>
      <c r="O2272" s="9">
        <v>101.03170013427734</v>
      </c>
      <c r="P2272" s="9">
        <v>454.31466674804688</v>
      </c>
    </row>
    <row r="2273" spans="1:16" x14ac:dyDescent="0.35">
      <c r="A2273" s="17">
        <v>45757</v>
      </c>
      <c r="B2273" s="9">
        <v>95.874061584472656</v>
      </c>
      <c r="N2273" s="17">
        <v>44566</v>
      </c>
      <c r="O2273" s="9">
        <v>100.71958923339844</v>
      </c>
      <c r="P2273" s="9">
        <v>445.59088134765625</v>
      </c>
    </row>
    <row r="2274" spans="1:16" x14ac:dyDescent="0.35">
      <c r="A2274" s="17">
        <v>45758</v>
      </c>
      <c r="B2274" s="9">
        <v>95.775360107421875</v>
      </c>
      <c r="N2274" s="17">
        <v>44567</v>
      </c>
      <c r="O2274" s="9">
        <v>100.61255645751953</v>
      </c>
      <c r="P2274" s="9">
        <v>445.17230224609375</v>
      </c>
    </row>
    <row r="2275" spans="1:16" x14ac:dyDescent="0.35">
      <c r="A2275" s="17">
        <v>45761</v>
      </c>
      <c r="B2275" s="9">
        <v>96.337944030761719</v>
      </c>
      <c r="N2275" s="17">
        <v>44568</v>
      </c>
      <c r="O2275" s="9">
        <v>100.31826019287109</v>
      </c>
      <c r="P2275" s="9">
        <v>443.4122314453125</v>
      </c>
    </row>
    <row r="2276" spans="1:16" x14ac:dyDescent="0.35">
      <c r="A2276" s="17">
        <v>45762</v>
      </c>
      <c r="B2276" s="9">
        <v>96.535324096679688</v>
      </c>
      <c r="N2276" s="17">
        <v>44571</v>
      </c>
      <c r="O2276" s="9">
        <v>100.22906494140625</v>
      </c>
      <c r="P2276" s="9">
        <v>442.8604736328125</v>
      </c>
    </row>
    <row r="2277" spans="1:16" x14ac:dyDescent="0.35">
      <c r="A2277" s="17">
        <v>45763</v>
      </c>
      <c r="B2277" s="9">
        <v>96.841293334960938</v>
      </c>
      <c r="N2277" s="17">
        <v>44572</v>
      </c>
      <c r="O2277" s="9">
        <v>100.41632080078125</v>
      </c>
      <c r="P2277" s="9">
        <v>446.89422607421875</v>
      </c>
    </row>
    <row r="2278" spans="1:16" x14ac:dyDescent="0.35">
      <c r="A2278" s="17">
        <v>45764</v>
      </c>
      <c r="B2278" s="9">
        <v>96.594558715820313</v>
      </c>
      <c r="N2278" s="17">
        <v>44573</v>
      </c>
      <c r="O2278" s="9">
        <v>100.41632080078125</v>
      </c>
      <c r="P2278" s="9">
        <v>448.10232543945313</v>
      </c>
    </row>
    <row r="2279" spans="1:16" x14ac:dyDescent="0.35">
      <c r="A2279" s="17">
        <v>45768</v>
      </c>
      <c r="B2279" s="9">
        <v>96.012237548828125</v>
      </c>
      <c r="N2279" s="17">
        <v>44574</v>
      </c>
      <c r="O2279" s="9">
        <v>100.59470367431641</v>
      </c>
      <c r="P2279" s="9">
        <v>441.92819213867188</v>
      </c>
    </row>
    <row r="2280" spans="1:16" x14ac:dyDescent="0.35">
      <c r="A2280" s="17">
        <v>45769</v>
      </c>
      <c r="B2280" s="9">
        <v>96.189895629882813</v>
      </c>
      <c r="N2280" s="17">
        <v>44575</v>
      </c>
      <c r="O2280" s="9">
        <v>100.03288269042969</v>
      </c>
      <c r="P2280" s="9">
        <v>442.10894775390625</v>
      </c>
    </row>
    <row r="2281" spans="1:16" x14ac:dyDescent="0.35">
      <c r="A2281" s="17">
        <v>45770</v>
      </c>
      <c r="B2281" s="9">
        <v>96.4267578125</v>
      </c>
      <c r="N2281" s="17">
        <v>44579</v>
      </c>
      <c r="O2281" s="9">
        <v>99.42645263671875</v>
      </c>
      <c r="P2281" s="9">
        <v>434.27938842773438</v>
      </c>
    </row>
    <row r="2282" spans="1:16" x14ac:dyDescent="0.35">
      <c r="A2282" s="17">
        <v>45771</v>
      </c>
      <c r="B2282" s="9">
        <v>96.959732055664063</v>
      </c>
      <c r="N2282" s="17">
        <v>44580</v>
      </c>
      <c r="O2282" s="9">
        <v>99.6405029296875</v>
      </c>
      <c r="P2282" s="9">
        <v>429.77001953125</v>
      </c>
    </row>
    <row r="2283" spans="1:16" x14ac:dyDescent="0.35">
      <c r="A2283" s="17">
        <v>45772</v>
      </c>
      <c r="B2283" s="9">
        <v>97.315040588378906</v>
      </c>
      <c r="N2283" s="17">
        <v>44581</v>
      </c>
      <c r="O2283" s="9">
        <v>99.693984985351563</v>
      </c>
      <c r="P2283" s="9">
        <v>425.01333618164063</v>
      </c>
    </row>
    <row r="2284" spans="1:16" x14ac:dyDescent="0.35">
      <c r="A2284" s="17">
        <v>45775</v>
      </c>
      <c r="B2284" s="9">
        <v>97.581520080566406</v>
      </c>
      <c r="N2284" s="17">
        <v>44582</v>
      </c>
      <c r="O2284" s="9">
        <v>100.08641052246094</v>
      </c>
      <c r="P2284" s="9">
        <v>416.66998291015625</v>
      </c>
    </row>
    <row r="2285" spans="1:16" x14ac:dyDescent="0.35">
      <c r="A2285" s="17">
        <v>45776</v>
      </c>
      <c r="B2285" s="9">
        <v>97.818389892578125</v>
      </c>
      <c r="N2285" s="17">
        <v>44585</v>
      </c>
      <c r="O2285" s="9">
        <v>99.970451354980469</v>
      </c>
      <c r="P2285" s="9">
        <v>418.43948364257813</v>
      </c>
    </row>
    <row r="2286" spans="1:16" x14ac:dyDescent="0.35">
      <c r="A2286" s="17">
        <v>45777</v>
      </c>
      <c r="B2286" s="9">
        <v>97.72955322265625</v>
      </c>
      <c r="N2286" s="17">
        <v>44586</v>
      </c>
      <c r="O2286" s="9">
        <v>99.87237548828125</v>
      </c>
      <c r="P2286" s="9">
        <v>413.330810546875</v>
      </c>
    </row>
    <row r="2287" spans="1:16" x14ac:dyDescent="0.35">
      <c r="A2287" s="17">
        <v>45778</v>
      </c>
      <c r="B2287" s="9">
        <v>97.463203430175781</v>
      </c>
      <c r="N2287" s="17">
        <v>44587</v>
      </c>
      <c r="O2287" s="9">
        <v>99.310531616210938</v>
      </c>
      <c r="P2287" s="9">
        <v>412.29376220703125</v>
      </c>
    </row>
    <row r="2288" spans="1:16" x14ac:dyDescent="0.35">
      <c r="A2288" s="17">
        <v>45779</v>
      </c>
      <c r="B2288" s="9">
        <v>96.9879150390625</v>
      </c>
      <c r="N2288" s="17">
        <v>44588</v>
      </c>
      <c r="O2288" s="9">
        <v>99.6405029296875</v>
      </c>
      <c r="P2288" s="9">
        <v>410.25790405273438</v>
      </c>
    </row>
    <row r="2289" spans="1:16" x14ac:dyDescent="0.35">
      <c r="A2289" s="17">
        <v>45782</v>
      </c>
      <c r="B2289" s="9">
        <v>96.819580078125</v>
      </c>
      <c r="N2289" s="17">
        <v>44589</v>
      </c>
      <c r="O2289" s="9">
        <v>99.711845397949219</v>
      </c>
      <c r="P2289" s="9">
        <v>420.44686889648438</v>
      </c>
    </row>
    <row r="2290" spans="1:16" x14ac:dyDescent="0.35">
      <c r="A2290" s="17">
        <v>45783</v>
      </c>
      <c r="B2290" s="9">
        <v>97.057228088378906</v>
      </c>
      <c r="N2290" s="17">
        <v>44592</v>
      </c>
      <c r="O2290" s="9">
        <v>99.702919006347656</v>
      </c>
      <c r="P2290" s="9">
        <v>428.01947021484375</v>
      </c>
    </row>
    <row r="2291" spans="1:16" x14ac:dyDescent="0.35">
      <c r="A2291" s="17">
        <v>45784</v>
      </c>
      <c r="B2291" s="9">
        <v>97.205757141113281</v>
      </c>
      <c r="N2291" s="17">
        <v>44593</v>
      </c>
      <c r="O2291" s="9">
        <v>99.668083190917969</v>
      </c>
      <c r="P2291" s="9">
        <v>430.91152954101563</v>
      </c>
    </row>
    <row r="2292" spans="1:16" x14ac:dyDescent="0.35">
      <c r="A2292" s="17">
        <v>45785</v>
      </c>
      <c r="B2292" s="9">
        <v>96.700775146484375</v>
      </c>
      <c r="N2292" s="17">
        <v>44594</v>
      </c>
      <c r="O2292" s="9">
        <v>99.775245666503906</v>
      </c>
      <c r="P2292" s="9">
        <v>435.09750366210938</v>
      </c>
    </row>
    <row r="2293" spans="1:16" x14ac:dyDescent="0.35">
      <c r="A2293" s="17">
        <v>45786</v>
      </c>
      <c r="B2293" s="9">
        <v>96.799789428710938</v>
      </c>
      <c r="N2293" s="17">
        <v>44595</v>
      </c>
      <c r="O2293" s="9">
        <v>99.373390197753906</v>
      </c>
      <c r="P2293" s="9">
        <v>424.87051391601563</v>
      </c>
    </row>
    <row r="2294" spans="1:16" x14ac:dyDescent="0.35">
      <c r="A2294" s="17">
        <v>45789</v>
      </c>
      <c r="B2294" s="9">
        <v>96.4730224609375</v>
      </c>
      <c r="N2294" s="17">
        <v>44596</v>
      </c>
      <c r="O2294" s="9">
        <v>98.748214721679688</v>
      </c>
      <c r="P2294" s="9">
        <v>426.86837768554688</v>
      </c>
    </row>
    <row r="2295" spans="1:16" x14ac:dyDescent="0.35">
      <c r="A2295" s="17">
        <v>45790</v>
      </c>
      <c r="B2295" s="9">
        <v>96.374008178710938</v>
      </c>
      <c r="N2295" s="17">
        <v>44599</v>
      </c>
      <c r="O2295" s="9">
        <v>98.837501525878906</v>
      </c>
      <c r="P2295" s="9">
        <v>425.49844360351563</v>
      </c>
    </row>
    <row r="2296" spans="1:16" x14ac:dyDescent="0.35">
      <c r="A2296" s="17">
        <v>45791</v>
      </c>
      <c r="B2296" s="9">
        <v>96.096755981445313</v>
      </c>
      <c r="N2296" s="17">
        <v>44600</v>
      </c>
      <c r="O2296" s="9">
        <v>98.533889770507813</v>
      </c>
      <c r="P2296" s="9">
        <v>428.9993896484375</v>
      </c>
    </row>
    <row r="2297" spans="1:16" x14ac:dyDescent="0.35">
      <c r="A2297" s="17">
        <v>45792</v>
      </c>
      <c r="B2297" s="9">
        <v>96.641349792480469</v>
      </c>
      <c r="N2297" s="17">
        <v>44601</v>
      </c>
      <c r="O2297" s="9">
        <v>98.596366882324219</v>
      </c>
      <c r="P2297" s="9">
        <v>435.27828979492188</v>
      </c>
    </row>
    <row r="2298" spans="1:16" x14ac:dyDescent="0.35">
      <c r="A2298" s="17">
        <v>45793</v>
      </c>
      <c r="B2298" s="9">
        <v>96.700775146484375</v>
      </c>
      <c r="N2298" s="17">
        <v>44602</v>
      </c>
      <c r="O2298" s="9">
        <v>97.6854248046875</v>
      </c>
      <c r="P2298" s="9">
        <v>427.45822143554688</v>
      </c>
    </row>
    <row r="2299" spans="1:16" x14ac:dyDescent="0.35">
      <c r="A2299" s="17">
        <v>45796</v>
      </c>
      <c r="B2299" s="9">
        <v>96.671058654785156</v>
      </c>
      <c r="N2299" s="17">
        <v>44603</v>
      </c>
      <c r="O2299" s="9">
        <v>98.328460693359375</v>
      </c>
      <c r="P2299" s="9">
        <v>419.02926635742188</v>
      </c>
    </row>
    <row r="2300" spans="1:16" x14ac:dyDescent="0.35">
      <c r="A2300" s="17">
        <v>45797</v>
      </c>
      <c r="B2300" s="9">
        <v>96.502731323242188</v>
      </c>
      <c r="N2300" s="17">
        <v>44606</v>
      </c>
      <c r="O2300" s="9">
        <v>97.75689697265625</v>
      </c>
      <c r="P2300" s="9">
        <v>417.65936279296875</v>
      </c>
    </row>
    <row r="2301" spans="1:16" x14ac:dyDescent="0.35">
      <c r="A2301" s="17">
        <v>45798</v>
      </c>
      <c r="B2301" s="9">
        <v>95.8690185546875</v>
      </c>
      <c r="N2301" s="17">
        <v>44607</v>
      </c>
      <c r="O2301" s="9">
        <v>97.596153259277344</v>
      </c>
      <c r="P2301" s="9">
        <v>424.39492797851563</v>
      </c>
    </row>
    <row r="2302" spans="1:16" x14ac:dyDescent="0.35">
      <c r="A2302" s="17">
        <v>45799</v>
      </c>
      <c r="B2302" s="9">
        <v>96.146270751953125</v>
      </c>
      <c r="N2302" s="17">
        <v>44608</v>
      </c>
      <c r="O2302" s="9">
        <v>97.712242126464844</v>
      </c>
      <c r="P2302" s="9">
        <v>424.87051391601563</v>
      </c>
    </row>
    <row r="2303" spans="1:16" x14ac:dyDescent="0.35">
      <c r="A2303" s="17">
        <v>45800</v>
      </c>
      <c r="B2303" s="9">
        <v>96.284889221191406</v>
      </c>
      <c r="N2303" s="17">
        <v>44609</v>
      </c>
      <c r="O2303" s="9">
        <v>97.917640686035156</v>
      </c>
      <c r="P2303" s="9">
        <v>415.7947998046875</v>
      </c>
    </row>
    <row r="2304" spans="1:16" x14ac:dyDescent="0.35">
      <c r="A2304" s="17">
        <v>45804</v>
      </c>
      <c r="B2304" s="9">
        <v>96.720565795898438</v>
      </c>
      <c r="N2304" s="17">
        <v>44610</v>
      </c>
      <c r="O2304" s="9">
        <v>98.123031616210938</v>
      </c>
      <c r="P2304" s="9">
        <v>413.10244750976563</v>
      </c>
    </row>
    <row r="2305" spans="1:16" x14ac:dyDescent="0.35">
      <c r="A2305" s="17">
        <v>45805</v>
      </c>
      <c r="B2305" s="9">
        <v>96.542335510253906</v>
      </c>
      <c r="N2305" s="17">
        <v>44614</v>
      </c>
      <c r="O2305" s="9">
        <v>98.015884399414063</v>
      </c>
      <c r="P2305" s="9">
        <v>408.66912841796875</v>
      </c>
    </row>
    <row r="2306" spans="1:16" x14ac:dyDescent="0.35">
      <c r="A2306" s="17">
        <v>45806</v>
      </c>
      <c r="B2306" s="9">
        <v>96.8988037109375</v>
      </c>
      <c r="N2306" s="17">
        <v>44615</v>
      </c>
      <c r="O2306" s="9">
        <v>97.578269958496094</v>
      </c>
      <c r="P2306" s="9">
        <v>401.41995239257813</v>
      </c>
    </row>
    <row r="2307" spans="1:16" x14ac:dyDescent="0.35">
      <c r="A2307" s="17">
        <v>45807</v>
      </c>
      <c r="B2307" s="9">
        <v>97.136444091796875</v>
      </c>
      <c r="N2307" s="17">
        <v>44616</v>
      </c>
      <c r="O2307" s="9">
        <v>97.75689697265625</v>
      </c>
      <c r="P2307" s="9">
        <v>407.46099853515625</v>
      </c>
    </row>
    <row r="2308" spans="1:16" x14ac:dyDescent="0.35">
      <c r="A2308" s="17">
        <v>45810</v>
      </c>
      <c r="B2308" s="9">
        <v>96.881126403808594</v>
      </c>
      <c r="N2308" s="17">
        <v>44617</v>
      </c>
      <c r="O2308" s="9">
        <v>97.855133056640625</v>
      </c>
      <c r="P2308" s="9">
        <v>416.45120239257813</v>
      </c>
    </row>
    <row r="2309" spans="1:16" x14ac:dyDescent="0.35">
      <c r="A2309" s="17">
        <v>45811</v>
      </c>
      <c r="B2309" s="9">
        <v>96.81158447265625</v>
      </c>
      <c r="N2309" s="17">
        <v>44620</v>
      </c>
      <c r="O2309" s="9">
        <v>98.5606689453125</v>
      </c>
      <c r="P2309" s="9">
        <v>415.38565063476563</v>
      </c>
    </row>
    <row r="2310" spans="1:16" x14ac:dyDescent="0.35">
      <c r="A2310" s="17">
        <v>45812</v>
      </c>
      <c r="B2310" s="9">
        <v>97.387786865234375</v>
      </c>
      <c r="N2310" s="17">
        <v>44621</v>
      </c>
      <c r="O2310" s="9">
        <v>99.116073608398438</v>
      </c>
      <c r="P2310" s="9">
        <v>409.05926513671875</v>
      </c>
    </row>
    <row r="2311" spans="1:16" x14ac:dyDescent="0.35">
      <c r="A2311" s="17">
        <v>45813</v>
      </c>
      <c r="B2311" s="9">
        <v>97.139419555664063</v>
      </c>
      <c r="N2311" s="17">
        <v>44622</v>
      </c>
      <c r="O2311" s="9">
        <v>97.926528930664063</v>
      </c>
      <c r="P2311" s="9">
        <v>416.5843505859375</v>
      </c>
    </row>
    <row r="2312" spans="1:16" x14ac:dyDescent="0.35">
      <c r="A2312" s="17">
        <v>45814</v>
      </c>
      <c r="B2312" s="9">
        <v>96.6427001953125</v>
      </c>
      <c r="N2312" s="17">
        <v>44623</v>
      </c>
      <c r="O2312" s="9">
        <v>98.257476806640625</v>
      </c>
      <c r="P2312" s="9">
        <v>414.51040649414063</v>
      </c>
    </row>
    <row r="2313" spans="1:16" x14ac:dyDescent="0.35">
      <c r="A2313" s="17">
        <v>45817</v>
      </c>
      <c r="B2313" s="9">
        <v>96.761917114257813</v>
      </c>
      <c r="N2313" s="17">
        <v>44624</v>
      </c>
      <c r="O2313" s="9">
        <v>98.651031494140625</v>
      </c>
      <c r="P2313" s="9">
        <v>411.14266967773438</v>
      </c>
    </row>
    <row r="2314" spans="1:16" x14ac:dyDescent="0.35">
      <c r="A2314" s="17">
        <v>45818</v>
      </c>
      <c r="B2314" s="9">
        <v>96.980476379394531</v>
      </c>
      <c r="N2314" s="17">
        <v>44627</v>
      </c>
      <c r="O2314" s="9">
        <v>98.078598022460938</v>
      </c>
      <c r="P2314" s="9">
        <v>399.02249145507813</v>
      </c>
    </row>
    <row r="2315" spans="1:16" x14ac:dyDescent="0.35">
      <c r="A2315" s="17">
        <v>45819</v>
      </c>
      <c r="B2315" s="9">
        <v>97.308311462402344</v>
      </c>
      <c r="N2315" s="17">
        <v>44628</v>
      </c>
      <c r="O2315" s="9">
        <v>97.729766845703125</v>
      </c>
      <c r="P2315" s="9">
        <v>395.99722290039063</v>
      </c>
    </row>
    <row r="2316" spans="1:16" x14ac:dyDescent="0.35">
      <c r="A2316" s="17">
        <v>45820</v>
      </c>
      <c r="B2316" s="9">
        <v>97.66595458984375</v>
      </c>
      <c r="N2316" s="17">
        <v>44629</v>
      </c>
      <c r="O2316" s="9">
        <v>97.524063110351563</v>
      </c>
      <c r="P2316" s="9">
        <v>406.61422729492188</v>
      </c>
    </row>
    <row r="2317" spans="1:16" x14ac:dyDescent="0.35">
      <c r="A2317" s="17">
        <v>45821</v>
      </c>
      <c r="B2317" s="9">
        <v>97.318244934082031</v>
      </c>
      <c r="N2317" s="17">
        <v>44630</v>
      </c>
      <c r="O2317" s="9">
        <v>96.978500366210938</v>
      </c>
      <c r="P2317" s="9">
        <v>404.77813720703125</v>
      </c>
    </row>
    <row r="2318" spans="1:16" x14ac:dyDescent="0.35">
      <c r="A2318" s="17">
        <v>45824</v>
      </c>
      <c r="B2318" s="9">
        <v>97.119560241699219</v>
      </c>
      <c r="N2318" s="17">
        <v>44631</v>
      </c>
      <c r="O2318" s="9">
        <v>96.960601806640625</v>
      </c>
      <c r="P2318" s="9">
        <v>399.63143920898438</v>
      </c>
    </row>
    <row r="2319" spans="1:16" x14ac:dyDescent="0.35">
      <c r="A2319" s="17">
        <v>45825</v>
      </c>
      <c r="B2319" s="9">
        <v>97.417587280273438</v>
      </c>
      <c r="N2319" s="17">
        <v>44634</v>
      </c>
      <c r="O2319" s="9">
        <v>96.021484375</v>
      </c>
      <c r="P2319" s="9">
        <v>396.71072387695313</v>
      </c>
    </row>
    <row r="2320" spans="1:16" x14ac:dyDescent="0.35">
      <c r="A2320" s="17">
        <v>45826</v>
      </c>
      <c r="B2320" s="9">
        <v>97.487129211425781</v>
      </c>
      <c r="N2320" s="17">
        <v>44635</v>
      </c>
      <c r="O2320" s="9">
        <v>96.236114501953125</v>
      </c>
      <c r="P2320" s="9">
        <v>405.43460083007813</v>
      </c>
    </row>
    <row r="2321" spans="1:16" x14ac:dyDescent="0.35">
      <c r="A2321" s="17">
        <v>45828</v>
      </c>
      <c r="B2321" s="9">
        <v>97.576545715332031</v>
      </c>
      <c r="N2321" s="17">
        <v>44636</v>
      </c>
      <c r="O2321" s="9">
        <v>96.307693481445313</v>
      </c>
      <c r="P2321" s="9">
        <v>414.42471313476563</v>
      </c>
    </row>
    <row r="2322" spans="1:16" x14ac:dyDescent="0.35">
      <c r="A2322" s="17">
        <v>45831</v>
      </c>
      <c r="B2322" s="9">
        <v>97.775238037109375</v>
      </c>
      <c r="N2322" s="17">
        <v>44637</v>
      </c>
      <c r="O2322" s="9">
        <v>96.468711853027344</v>
      </c>
      <c r="P2322" s="9">
        <v>419.60958862304688</v>
      </c>
    </row>
    <row r="2323" spans="1:16" x14ac:dyDescent="0.35">
      <c r="A2323" s="17">
        <v>45832</v>
      </c>
      <c r="B2323" s="9">
        <v>98.172615051269531</v>
      </c>
      <c r="N2323" s="17">
        <v>44638</v>
      </c>
      <c r="O2323" s="9">
        <v>96.683357238769531</v>
      </c>
      <c r="P2323" s="9">
        <v>424.20553588867188</v>
      </c>
    </row>
    <row r="2324" spans="1:16" x14ac:dyDescent="0.35">
      <c r="A2324" s="17">
        <v>45833</v>
      </c>
      <c r="B2324" s="9">
        <v>98.162681579589844</v>
      </c>
      <c r="N2324" s="17">
        <v>44641</v>
      </c>
      <c r="O2324" s="9">
        <v>95.735298156738281</v>
      </c>
      <c r="P2324" s="9">
        <v>424.08151245117188</v>
      </c>
    </row>
    <row r="2325" spans="1:16" x14ac:dyDescent="0.35">
      <c r="A2325" s="17">
        <v>45834</v>
      </c>
      <c r="B2325" s="9">
        <v>98.430908203125</v>
      </c>
      <c r="N2325" s="17">
        <v>44642</v>
      </c>
      <c r="O2325" s="9">
        <v>95.475906372070313</v>
      </c>
      <c r="P2325" s="9">
        <v>429.0438232421875</v>
      </c>
    </row>
    <row r="2326" spans="1:16" x14ac:dyDescent="0.35">
      <c r="A2326" s="17">
        <v>45835</v>
      </c>
      <c r="B2326" s="9">
        <v>98.152748107910156</v>
      </c>
      <c r="N2326" s="17">
        <v>44643</v>
      </c>
      <c r="O2326" s="9">
        <v>95.869468688964844</v>
      </c>
      <c r="P2326" s="9">
        <v>423.5184326171875</v>
      </c>
    </row>
    <row r="2327" spans="1:16" x14ac:dyDescent="0.35">
      <c r="A2327" s="17">
        <v>45838</v>
      </c>
      <c r="B2327" s="9">
        <v>98.550125122070313</v>
      </c>
      <c r="N2327" s="17">
        <v>44644</v>
      </c>
      <c r="O2327" s="9">
        <v>95.65478515625</v>
      </c>
      <c r="P2327" s="9">
        <v>429.90264892578125</v>
      </c>
    </row>
    <row r="2328" spans="1:16" x14ac:dyDescent="0.35">
      <c r="A2328" s="17">
        <v>45839</v>
      </c>
      <c r="B2328" s="9">
        <v>98.459426879882813</v>
      </c>
      <c r="N2328" s="17">
        <v>44645</v>
      </c>
      <c r="O2328" s="9">
        <v>94.894569396972656</v>
      </c>
      <c r="P2328" s="9">
        <v>432.00216674804688</v>
      </c>
    </row>
    <row r="2329" spans="1:16" x14ac:dyDescent="0.35">
      <c r="A2329" s="17">
        <v>45840</v>
      </c>
      <c r="B2329" s="9">
        <v>98.339828491210938</v>
      </c>
      <c r="N2329" s="17">
        <v>44648</v>
      </c>
      <c r="O2329" s="9">
        <v>95.127113342285156</v>
      </c>
      <c r="P2329" s="9">
        <v>435.07498168945313</v>
      </c>
    </row>
    <row r="2330" spans="1:16" x14ac:dyDescent="0.35">
      <c r="A2330" s="17">
        <v>45841</v>
      </c>
      <c r="B2330" s="9">
        <v>98.1405029296875</v>
      </c>
      <c r="N2330" s="17">
        <v>44649</v>
      </c>
      <c r="O2330" s="9">
        <v>95.574287414550781</v>
      </c>
      <c r="P2330" s="9">
        <v>440.45724487304688</v>
      </c>
    </row>
    <row r="2331" spans="1:16" x14ac:dyDescent="0.35">
      <c r="A2331" s="17">
        <v>45845</v>
      </c>
      <c r="B2331" s="9">
        <v>97.791671752929688</v>
      </c>
      <c r="N2331" s="17">
        <v>44650</v>
      </c>
      <c r="O2331" s="9">
        <v>95.83367919921875</v>
      </c>
      <c r="P2331" s="9">
        <v>437.737548828125</v>
      </c>
    </row>
    <row r="2332" spans="1:16" x14ac:dyDescent="0.35">
      <c r="A2332" s="17">
        <v>45846</v>
      </c>
      <c r="B2332" s="9">
        <v>97.751808166503906</v>
      </c>
      <c r="N2332" s="17">
        <v>44651</v>
      </c>
      <c r="O2332" s="9">
        <v>95.788948059082031</v>
      </c>
      <c r="P2332" s="9">
        <v>431.00015258789063</v>
      </c>
    </row>
    <row r="2333" spans="1:16" x14ac:dyDescent="0.35">
      <c r="A2333" s="17">
        <v>45847</v>
      </c>
      <c r="B2333" s="9">
        <v>98.160430908203125</v>
      </c>
      <c r="N2333" s="17">
        <v>44652</v>
      </c>
      <c r="O2333" s="9">
        <v>95.618751525878906</v>
      </c>
      <c r="P2333" s="9">
        <v>432.22161865234375</v>
      </c>
    </row>
    <row r="2334" spans="1:16" x14ac:dyDescent="0.35">
      <c r="A2334" s="17">
        <v>45848</v>
      </c>
      <c r="B2334" s="9">
        <v>98.130531311035156</v>
      </c>
      <c r="N2334" s="17">
        <v>44655</v>
      </c>
      <c r="O2334" s="9">
        <v>95.699386596679688</v>
      </c>
      <c r="P2334" s="9">
        <v>435.92434692382813</v>
      </c>
    </row>
    <row r="2335" spans="1:16" x14ac:dyDescent="0.35">
      <c r="A2335" s="17">
        <v>45849</v>
      </c>
      <c r="B2335" s="9">
        <v>97.721908569335938</v>
      </c>
      <c r="N2335" s="17">
        <v>44656</v>
      </c>
      <c r="O2335" s="9">
        <v>94.732009887695313</v>
      </c>
      <c r="P2335" s="9">
        <v>430.41802978515625</v>
      </c>
    </row>
    <row r="2336" spans="1:16" x14ac:dyDescent="0.35">
      <c r="A2336" s="17">
        <v>45852</v>
      </c>
      <c r="B2336" s="9">
        <v>97.711936950683594</v>
      </c>
      <c r="N2336" s="17">
        <v>44657</v>
      </c>
      <c r="O2336" s="9">
        <v>94.490158081054688</v>
      </c>
      <c r="P2336" s="9">
        <v>426.11407470703125</v>
      </c>
    </row>
    <row r="2337" spans="1:16" x14ac:dyDescent="0.35">
      <c r="A2337" s="17">
        <v>45853</v>
      </c>
      <c r="B2337" s="9">
        <v>97.422904968261719</v>
      </c>
      <c r="N2337" s="17">
        <v>44658</v>
      </c>
      <c r="O2337" s="9">
        <v>94.284133911132813</v>
      </c>
      <c r="P2337" s="9">
        <v>428.2613525390625</v>
      </c>
    </row>
    <row r="2338" spans="1:16" x14ac:dyDescent="0.35">
      <c r="A2338" s="17">
        <v>45854</v>
      </c>
      <c r="B2338" s="9">
        <v>97.56243896484375</v>
      </c>
      <c r="N2338" s="17">
        <v>44659</v>
      </c>
      <c r="O2338" s="9">
        <v>93.809394836425781</v>
      </c>
      <c r="P2338" s="9">
        <v>427.11611938476563</v>
      </c>
    </row>
    <row r="2339" spans="1:16" x14ac:dyDescent="0.35">
      <c r="A2339" s="17">
        <v>45855</v>
      </c>
      <c r="B2339" s="9">
        <v>97.602310180664063</v>
      </c>
      <c r="N2339" s="17">
        <v>44662</v>
      </c>
      <c r="O2339" s="9">
        <v>93.406341552734375</v>
      </c>
      <c r="P2339" s="9">
        <v>419.81576538085938</v>
      </c>
    </row>
    <row r="2340" spans="1:16" x14ac:dyDescent="0.35">
      <c r="A2340" s="17">
        <v>45856</v>
      </c>
      <c r="B2340" s="9">
        <v>97.781707763671875</v>
      </c>
      <c r="N2340" s="17">
        <v>44663</v>
      </c>
      <c r="O2340" s="9">
        <v>93.701904296875</v>
      </c>
      <c r="P2340" s="9">
        <v>418.26022338867188</v>
      </c>
    </row>
    <row r="2341" spans="1:16" x14ac:dyDescent="0.35">
      <c r="A2341" s="17">
        <v>45859</v>
      </c>
      <c r="B2341" s="9">
        <v>98.050796508789063</v>
      </c>
      <c r="N2341" s="17">
        <v>44664</v>
      </c>
      <c r="O2341" s="9">
        <v>93.890029907226563</v>
      </c>
      <c r="P2341" s="9">
        <v>423.05084228515625</v>
      </c>
    </row>
    <row r="2342" spans="1:16" x14ac:dyDescent="0.35">
      <c r="A2342" s="17">
        <v>45860</v>
      </c>
      <c r="B2342" s="9">
        <v>98.240165710449219</v>
      </c>
      <c r="N2342" s="17">
        <v>44665</v>
      </c>
      <c r="O2342" s="9">
        <v>93.128646850585938</v>
      </c>
      <c r="P2342" s="9">
        <v>417.78311157226563</v>
      </c>
    </row>
    <row r="2343" spans="1:16" x14ac:dyDescent="0.35">
      <c r="A2343" s="17">
        <v>45861</v>
      </c>
      <c r="B2343" s="9">
        <v>98.020896911621094</v>
      </c>
      <c r="N2343" s="17">
        <v>44669</v>
      </c>
      <c r="O2343" s="9">
        <v>92.842025756835938</v>
      </c>
      <c r="P2343" s="9">
        <v>417.954833984375</v>
      </c>
    </row>
    <row r="2344" spans="1:16" x14ac:dyDescent="0.35">
      <c r="A2344" s="17">
        <v>45862</v>
      </c>
      <c r="B2344" s="9">
        <v>97.961105346679688</v>
      </c>
      <c r="N2344" s="17">
        <v>44670</v>
      </c>
      <c r="O2344" s="9">
        <v>92.277717590332031</v>
      </c>
      <c r="P2344" s="9">
        <v>424.70181274414063</v>
      </c>
    </row>
    <row r="2345" spans="1:16" x14ac:dyDescent="0.35">
      <c r="A2345" s="17">
        <v>45863</v>
      </c>
      <c r="B2345" s="9">
        <v>98.120559692382813</v>
      </c>
      <c r="N2345" s="17">
        <v>44671</v>
      </c>
      <c r="O2345" s="9">
        <v>92.806190490722656</v>
      </c>
      <c r="P2345" s="9">
        <v>424.3868408203125</v>
      </c>
    </row>
    <row r="2346" spans="1:16" x14ac:dyDescent="0.35">
      <c r="A2346" s="17">
        <v>45866</v>
      </c>
      <c r="B2346" s="9">
        <v>97.990997314453125</v>
      </c>
      <c r="N2346" s="17">
        <v>44672</v>
      </c>
      <c r="O2346" s="9">
        <v>92.295646667480469</v>
      </c>
      <c r="P2346" s="9">
        <v>418.04071044921875</v>
      </c>
    </row>
    <row r="2347" spans="1:16" x14ac:dyDescent="0.35">
      <c r="A2347" s="17">
        <v>45867</v>
      </c>
      <c r="B2347" s="9">
        <v>98.51922607421875</v>
      </c>
      <c r="N2347" s="17">
        <v>44673</v>
      </c>
      <c r="O2347" s="9">
        <v>92.206047058105469</v>
      </c>
      <c r="P2347" s="9">
        <v>406.570068359375</v>
      </c>
    </row>
    <row r="2348" spans="1:16" x14ac:dyDescent="0.35">
      <c r="A2348" s="17">
        <v>45868</v>
      </c>
      <c r="B2348" s="9">
        <v>98.240165710449219</v>
      </c>
      <c r="N2348" s="17">
        <v>44676</v>
      </c>
      <c r="O2348" s="9">
        <v>92.824119567871094</v>
      </c>
      <c r="P2348" s="9">
        <v>408.92724609375</v>
      </c>
    </row>
    <row r="2349" spans="1:16" x14ac:dyDescent="0.35">
      <c r="A2349" s="17">
        <v>45869</v>
      </c>
      <c r="B2349" s="9">
        <v>98.290000915527344</v>
      </c>
      <c r="N2349" s="17">
        <v>44677</v>
      </c>
      <c r="O2349" s="9">
        <v>93.1107177734375</v>
      </c>
      <c r="P2349" s="9">
        <v>397.08428955078125</v>
      </c>
    </row>
    <row r="2350" spans="1:16" x14ac:dyDescent="0.35">
      <c r="A2350" s="17">
        <v>45870</v>
      </c>
      <c r="B2350" s="9">
        <v>99.139999389648438</v>
      </c>
      <c r="N2350" s="17">
        <v>44678</v>
      </c>
      <c r="O2350" s="9">
        <v>92.734519958496094</v>
      </c>
      <c r="P2350" s="9">
        <v>398.20086669921875</v>
      </c>
    </row>
    <row r="2351" spans="1:16" x14ac:dyDescent="0.35">
      <c r="A2351" s="17">
        <v>45873</v>
      </c>
      <c r="B2351" s="9">
        <v>99.220001220703125</v>
      </c>
      <c r="N2351" s="17">
        <v>44679</v>
      </c>
      <c r="O2351" s="9">
        <v>92.698692321777344</v>
      </c>
      <c r="P2351" s="9">
        <v>408.25918579101563</v>
      </c>
    </row>
    <row r="2352" spans="1:16" x14ac:dyDescent="0.35">
      <c r="A2352" s="17">
        <v>45874</v>
      </c>
      <c r="B2352" s="9">
        <v>99.25</v>
      </c>
      <c r="N2352" s="17">
        <v>44680</v>
      </c>
      <c r="O2352" s="9">
        <v>92.143356323242188</v>
      </c>
      <c r="P2352" s="9">
        <v>393.17166137695313</v>
      </c>
    </row>
    <row r="2353" spans="1:16" x14ac:dyDescent="0.35">
      <c r="A2353" s="17">
        <v>45875</v>
      </c>
      <c r="B2353" s="9">
        <v>99.209999084472656</v>
      </c>
      <c r="N2353" s="17">
        <v>44683</v>
      </c>
      <c r="O2353" s="9">
        <v>91.641746520996094</v>
      </c>
      <c r="P2353" s="9">
        <v>395.53839111328125</v>
      </c>
    </row>
    <row r="2354" spans="1:16" x14ac:dyDescent="0.35">
      <c r="A2354" s="17">
        <v>45876</v>
      </c>
      <c r="B2354" s="9">
        <v>99.129997253417969</v>
      </c>
      <c r="N2354" s="17">
        <v>44684</v>
      </c>
      <c r="O2354" s="9">
        <v>91.84814453125</v>
      </c>
      <c r="P2354" s="9">
        <v>397.35153198242188</v>
      </c>
    </row>
    <row r="2355" spans="1:16" x14ac:dyDescent="0.35">
      <c r="A2355" s="17">
        <v>45877</v>
      </c>
      <c r="B2355" s="9">
        <v>98.94000244140625</v>
      </c>
      <c r="N2355" s="17">
        <v>44685</v>
      </c>
      <c r="O2355" s="9">
        <v>92.440361022949219</v>
      </c>
      <c r="P2355" s="9">
        <v>409.4520263671875</v>
      </c>
    </row>
    <row r="2356" spans="1:16" x14ac:dyDescent="0.35">
      <c r="A2356" s="17">
        <v>45880</v>
      </c>
      <c r="B2356" s="9">
        <v>99.010002136230469</v>
      </c>
      <c r="N2356" s="17">
        <v>44686</v>
      </c>
      <c r="O2356" s="9">
        <v>91.525123596191406</v>
      </c>
      <c r="P2356" s="9">
        <v>394.89895629882813</v>
      </c>
    </row>
    <row r="2357" spans="1:16" x14ac:dyDescent="0.35">
      <c r="A2357" s="17">
        <v>45881</v>
      </c>
      <c r="B2357" s="9">
        <v>99.010002136230469</v>
      </c>
      <c r="N2357" s="17">
        <v>44687</v>
      </c>
      <c r="O2357" s="9">
        <v>91.139266967773438</v>
      </c>
      <c r="P2357" s="9">
        <v>392.5418701171875</v>
      </c>
    </row>
    <row r="2358" spans="1:16" x14ac:dyDescent="0.35">
      <c r="A2358" s="17">
        <v>45882</v>
      </c>
      <c r="B2358" s="9">
        <v>99.370002746582031</v>
      </c>
      <c r="N2358" s="17">
        <v>44690</v>
      </c>
      <c r="O2358" s="9">
        <v>91.587913513183594</v>
      </c>
      <c r="P2358" s="9">
        <v>379.97381591796875</v>
      </c>
    </row>
    <row r="2359" spans="1:16" x14ac:dyDescent="0.35">
      <c r="A2359" s="17">
        <v>45883</v>
      </c>
      <c r="B2359" s="9">
        <v>99.089996337890625</v>
      </c>
      <c r="N2359" s="17">
        <v>44691</v>
      </c>
      <c r="O2359" s="9">
        <v>91.866096496582031</v>
      </c>
      <c r="P2359" s="9">
        <v>380.8516845703125</v>
      </c>
    </row>
    <row r="2360" spans="1:16" x14ac:dyDescent="0.35">
      <c r="A2360" s="17">
        <v>45884</v>
      </c>
      <c r="B2360" s="9">
        <v>98.94000244140625</v>
      </c>
      <c r="N2360" s="17">
        <v>44692</v>
      </c>
      <c r="O2360" s="9">
        <v>92.207054138183594</v>
      </c>
      <c r="P2360" s="9">
        <v>374.80145263671875</v>
      </c>
    </row>
    <row r="2361" spans="1:16" x14ac:dyDescent="0.35">
      <c r="A2361" s="17">
        <v>45887</v>
      </c>
      <c r="B2361" s="9">
        <v>98.830001831054688</v>
      </c>
      <c r="N2361" s="17">
        <v>44693</v>
      </c>
      <c r="O2361" s="9">
        <v>92.377525329589844</v>
      </c>
      <c r="P2361" s="9">
        <v>374.41015625</v>
      </c>
    </row>
    <row r="2362" spans="1:16" x14ac:dyDescent="0.35">
      <c r="A2362" s="17">
        <v>45888</v>
      </c>
      <c r="B2362" s="9">
        <v>99.019996643066406</v>
      </c>
      <c r="N2362" s="17">
        <v>44694</v>
      </c>
      <c r="O2362" s="9">
        <v>91.982742309570313</v>
      </c>
      <c r="P2362" s="9">
        <v>383.36151123046875</v>
      </c>
    </row>
    <row r="2363" spans="1:16" x14ac:dyDescent="0.35">
      <c r="N2363" s="17">
        <v>44697</v>
      </c>
      <c r="O2363" s="9">
        <v>92.189125061035156</v>
      </c>
      <c r="P2363" s="9">
        <v>381.80593872070313</v>
      </c>
    </row>
    <row r="2364" spans="1:16" x14ac:dyDescent="0.35">
      <c r="N2364" s="17">
        <v>44698</v>
      </c>
      <c r="O2364" s="9">
        <v>91.686637878417969</v>
      </c>
      <c r="P2364" s="9">
        <v>389.65988159179688</v>
      </c>
    </row>
    <row r="2365" spans="1:16" x14ac:dyDescent="0.35">
      <c r="N2365" s="17">
        <v>44699</v>
      </c>
      <c r="O2365" s="9">
        <v>92.054534912109375</v>
      </c>
      <c r="P2365" s="9">
        <v>373.95208740234375</v>
      </c>
    </row>
    <row r="2366" spans="1:16" x14ac:dyDescent="0.35">
      <c r="N2366" s="17">
        <v>44700</v>
      </c>
      <c r="O2366" s="9">
        <v>92.287811279296875</v>
      </c>
      <c r="P2366" s="9">
        <v>371.6617431640625</v>
      </c>
    </row>
    <row r="2367" spans="1:16" x14ac:dyDescent="0.35">
      <c r="N2367" s="17">
        <v>44701</v>
      </c>
      <c r="O2367" s="9">
        <v>92.565971374511719</v>
      </c>
      <c r="P2367" s="9">
        <v>371.82391357421875</v>
      </c>
    </row>
    <row r="2368" spans="1:16" x14ac:dyDescent="0.35">
      <c r="N2368" s="17">
        <v>44704</v>
      </c>
      <c r="O2368" s="9">
        <v>92.260894775390625</v>
      </c>
      <c r="P2368" s="9">
        <v>378.78082275390625</v>
      </c>
    </row>
    <row r="2369" spans="14:16" x14ac:dyDescent="0.35">
      <c r="N2369" s="17">
        <v>44705</v>
      </c>
      <c r="O2369" s="9">
        <v>92.969772338867188</v>
      </c>
      <c r="P2369" s="9">
        <v>375.88934326171875</v>
      </c>
    </row>
    <row r="2370" spans="14:16" x14ac:dyDescent="0.35">
      <c r="N2370" s="17">
        <v>44706</v>
      </c>
      <c r="O2370" s="9">
        <v>93.3555908203125</v>
      </c>
      <c r="P2370" s="9">
        <v>379.21026611328125</v>
      </c>
    </row>
    <row r="2371" spans="14:16" x14ac:dyDescent="0.35">
      <c r="N2371" s="17">
        <v>44707</v>
      </c>
      <c r="O2371" s="9">
        <v>93.283836364746094</v>
      </c>
      <c r="P2371" s="9">
        <v>386.78738403320313</v>
      </c>
    </row>
    <row r="2372" spans="14:16" x14ac:dyDescent="0.35">
      <c r="N2372" s="17">
        <v>44708</v>
      </c>
      <c r="O2372" s="9">
        <v>93.436370849609375</v>
      </c>
      <c r="P2372" s="9">
        <v>396.28277587890625</v>
      </c>
    </row>
    <row r="2373" spans="14:16" x14ac:dyDescent="0.35">
      <c r="N2373" s="17">
        <v>44712</v>
      </c>
      <c r="O2373" s="9">
        <v>92.844139099121094</v>
      </c>
      <c r="P2373" s="9">
        <v>394.05914306640625</v>
      </c>
    </row>
    <row r="2374" spans="14:16" x14ac:dyDescent="0.35">
      <c r="N2374" s="17">
        <v>44713</v>
      </c>
      <c r="O2374" s="9">
        <v>92.463005065917969</v>
      </c>
      <c r="P2374" s="9">
        <v>390.87179565429688</v>
      </c>
    </row>
    <row r="2375" spans="14:16" x14ac:dyDescent="0.35">
      <c r="N2375" s="17">
        <v>44714</v>
      </c>
      <c r="O2375" s="9">
        <v>92.579872131347656</v>
      </c>
      <c r="P2375" s="9">
        <v>398.31536865234375</v>
      </c>
    </row>
    <row r="2376" spans="14:16" x14ac:dyDescent="0.35">
      <c r="N2376" s="17">
        <v>44715</v>
      </c>
      <c r="O2376" s="9">
        <v>92.427047729492188</v>
      </c>
      <c r="P2376" s="9">
        <v>391.7784423828125</v>
      </c>
    </row>
    <row r="2377" spans="14:16" x14ac:dyDescent="0.35">
      <c r="N2377" s="17">
        <v>44718</v>
      </c>
      <c r="O2377" s="9">
        <v>91.860740661621094</v>
      </c>
      <c r="P2377" s="9">
        <v>392.97128295898438</v>
      </c>
    </row>
    <row r="2378" spans="14:16" x14ac:dyDescent="0.35">
      <c r="N2378" s="17">
        <v>44719</v>
      </c>
      <c r="O2378" s="9">
        <v>92.211311340332031</v>
      </c>
      <c r="P2378" s="9">
        <v>396.74078369140625</v>
      </c>
    </row>
    <row r="2379" spans="14:16" x14ac:dyDescent="0.35">
      <c r="N2379" s="17">
        <v>44720</v>
      </c>
      <c r="O2379" s="9">
        <v>91.833755493164063</v>
      </c>
      <c r="P2379" s="9">
        <v>392.42730712890625</v>
      </c>
    </row>
    <row r="2380" spans="14:16" x14ac:dyDescent="0.35">
      <c r="N2380" s="17">
        <v>44721</v>
      </c>
      <c r="O2380" s="9">
        <v>91.734870910644531</v>
      </c>
      <c r="P2380" s="9">
        <v>383.09429931640625</v>
      </c>
    </row>
    <row r="2381" spans="14:16" x14ac:dyDescent="0.35">
      <c r="N2381" s="17">
        <v>44722</v>
      </c>
      <c r="O2381" s="9">
        <v>91.024734497070313</v>
      </c>
      <c r="P2381" s="9">
        <v>371.98623657226563</v>
      </c>
    </row>
    <row r="2382" spans="14:16" x14ac:dyDescent="0.35">
      <c r="N2382" s="17">
        <v>44725</v>
      </c>
      <c r="O2382" s="9">
        <v>89.532516479492188</v>
      </c>
      <c r="P2382" s="9">
        <v>357.86260986328125</v>
      </c>
    </row>
    <row r="2383" spans="14:16" x14ac:dyDescent="0.35">
      <c r="N2383" s="17">
        <v>44726</v>
      </c>
      <c r="O2383" s="9">
        <v>89.002197265625</v>
      </c>
      <c r="P2383" s="9">
        <v>356.7841796875</v>
      </c>
    </row>
    <row r="2384" spans="14:16" x14ac:dyDescent="0.35">
      <c r="N2384" s="17">
        <v>44727</v>
      </c>
      <c r="O2384" s="9">
        <v>89.990989685058594</v>
      </c>
      <c r="P2384" s="9">
        <v>361.87069702148438</v>
      </c>
    </row>
    <row r="2385" spans="14:16" x14ac:dyDescent="0.35">
      <c r="N2385" s="17">
        <v>44728</v>
      </c>
      <c r="O2385" s="9">
        <v>90.20672607421875</v>
      </c>
      <c r="P2385" s="9">
        <v>349.8941650390625</v>
      </c>
    </row>
    <row r="2386" spans="14:16" x14ac:dyDescent="0.35">
      <c r="N2386" s="17">
        <v>44729</v>
      </c>
      <c r="O2386" s="9">
        <v>90.197746276855469</v>
      </c>
      <c r="P2386" s="9">
        <v>350.6484375</v>
      </c>
    </row>
    <row r="2387" spans="14:16" x14ac:dyDescent="0.35">
      <c r="N2387" s="17">
        <v>44733</v>
      </c>
      <c r="O2387" s="9">
        <v>89.838157653808594</v>
      </c>
      <c r="P2387" s="9">
        <v>359.47555541992188</v>
      </c>
    </row>
    <row r="2388" spans="14:16" x14ac:dyDescent="0.35">
      <c r="N2388" s="17">
        <v>44734</v>
      </c>
      <c r="O2388" s="9">
        <v>90.602241516113281</v>
      </c>
      <c r="P2388" s="9">
        <v>358.82382202148438</v>
      </c>
    </row>
    <row r="2389" spans="14:16" x14ac:dyDescent="0.35">
      <c r="N2389" s="17">
        <v>44735</v>
      </c>
      <c r="O2389" s="9">
        <v>90.979774475097656</v>
      </c>
      <c r="P2389" s="9">
        <v>362.34124755859375</v>
      </c>
    </row>
    <row r="2390" spans="14:16" x14ac:dyDescent="0.35">
      <c r="N2390" s="17">
        <v>44736</v>
      </c>
      <c r="O2390" s="9">
        <v>90.835960388183594</v>
      </c>
      <c r="P2390" s="9">
        <v>373.8614501953125</v>
      </c>
    </row>
    <row r="2391" spans="14:16" x14ac:dyDescent="0.35">
      <c r="N2391" s="17">
        <v>44739</v>
      </c>
      <c r="O2391" s="9">
        <v>90.431442260742188</v>
      </c>
      <c r="P2391" s="9">
        <v>372.43338012695313</v>
      </c>
    </row>
    <row r="2392" spans="14:16" x14ac:dyDescent="0.35">
      <c r="N2392" s="17">
        <v>44740</v>
      </c>
      <c r="O2392" s="9">
        <v>90.467391967773438</v>
      </c>
      <c r="P2392" s="9">
        <v>364.82357788085938</v>
      </c>
    </row>
    <row r="2393" spans="14:16" x14ac:dyDescent="0.35">
      <c r="N2393" s="17">
        <v>44741</v>
      </c>
      <c r="O2393" s="9">
        <v>90.98876953125</v>
      </c>
      <c r="P2393" s="9">
        <v>364.52639770507813</v>
      </c>
    </row>
    <row r="2394" spans="14:16" x14ac:dyDescent="0.35">
      <c r="N2394" s="17">
        <v>44742</v>
      </c>
      <c r="O2394" s="9">
        <v>91.402275085449219</v>
      </c>
      <c r="P2394" s="9">
        <v>361.56484985351563</v>
      </c>
    </row>
    <row r="2395" spans="14:16" x14ac:dyDescent="0.35">
      <c r="N2395" s="17">
        <v>44743</v>
      </c>
      <c r="O2395" s="9">
        <v>92.164154052734375</v>
      </c>
      <c r="P2395" s="9">
        <v>365.38897705078125</v>
      </c>
    </row>
    <row r="2396" spans="14:16" x14ac:dyDescent="0.35">
      <c r="N2396" s="17">
        <v>44747</v>
      </c>
      <c r="O2396" s="9">
        <v>92.335273742675781</v>
      </c>
      <c r="P2396" s="9">
        <v>366.0791015625</v>
      </c>
    </row>
    <row r="2397" spans="14:16" x14ac:dyDescent="0.35">
      <c r="N2397" s="17">
        <v>44748</v>
      </c>
      <c r="O2397" s="9">
        <v>91.713882446289063</v>
      </c>
      <c r="P2397" s="9">
        <v>367.31539916992188</v>
      </c>
    </row>
    <row r="2398" spans="14:16" x14ac:dyDescent="0.35">
      <c r="N2398" s="17">
        <v>44749</v>
      </c>
      <c r="O2398" s="9">
        <v>91.506729125976563</v>
      </c>
      <c r="P2398" s="9">
        <v>372.8167724609375</v>
      </c>
    </row>
    <row r="2399" spans="14:16" x14ac:dyDescent="0.35">
      <c r="N2399" s="17">
        <v>44750</v>
      </c>
      <c r="O2399" s="9">
        <v>91.164566040039063</v>
      </c>
      <c r="P2399" s="9">
        <v>372.51010131835938</v>
      </c>
    </row>
    <row r="2400" spans="14:16" x14ac:dyDescent="0.35">
      <c r="N2400" s="17">
        <v>44753</v>
      </c>
      <c r="O2400" s="9">
        <v>91.587799072265625</v>
      </c>
      <c r="P2400" s="9">
        <v>368.25473022460938</v>
      </c>
    </row>
    <row r="2401" spans="14:16" x14ac:dyDescent="0.35">
      <c r="N2401" s="17">
        <v>44754</v>
      </c>
      <c r="O2401" s="9">
        <v>91.713882446289063</v>
      </c>
      <c r="P2401" s="9">
        <v>364.99603271484375</v>
      </c>
    </row>
    <row r="2402" spans="14:16" x14ac:dyDescent="0.35">
      <c r="N2402" s="17">
        <v>44755</v>
      </c>
      <c r="O2402" s="9">
        <v>92.047080993652344</v>
      </c>
      <c r="P2402" s="9">
        <v>363.07919311523438</v>
      </c>
    </row>
    <row r="2403" spans="14:16" x14ac:dyDescent="0.35">
      <c r="N2403" s="17">
        <v>44756</v>
      </c>
      <c r="O2403" s="9">
        <v>91.722869873046875</v>
      </c>
      <c r="P2403" s="9">
        <v>362.1973876953125</v>
      </c>
    </row>
    <row r="2404" spans="14:16" x14ac:dyDescent="0.35">
      <c r="N2404" s="17">
        <v>44757</v>
      </c>
      <c r="O2404" s="9">
        <v>92.083122253417969</v>
      </c>
      <c r="P2404" s="9">
        <v>369.11727905273438</v>
      </c>
    </row>
    <row r="2405" spans="14:16" x14ac:dyDescent="0.35">
      <c r="N2405" s="17">
        <v>44760</v>
      </c>
      <c r="O2405" s="9">
        <v>91.785934448242188</v>
      </c>
      <c r="P2405" s="9">
        <v>366.06954956054688</v>
      </c>
    </row>
    <row r="2406" spans="14:16" x14ac:dyDescent="0.35">
      <c r="N2406" s="17">
        <v>44761</v>
      </c>
      <c r="O2406" s="9">
        <v>91.65985107421875</v>
      </c>
      <c r="P2406" s="9">
        <v>375.96038818359375</v>
      </c>
    </row>
    <row r="2407" spans="14:16" x14ac:dyDescent="0.35">
      <c r="N2407" s="17">
        <v>44762</v>
      </c>
      <c r="O2407" s="9">
        <v>91.596794128417969</v>
      </c>
      <c r="P2407" s="9">
        <v>378.3564453125</v>
      </c>
    </row>
    <row r="2408" spans="14:16" x14ac:dyDescent="0.35">
      <c r="N2408" s="17">
        <v>44763</v>
      </c>
      <c r="O2408" s="9">
        <v>92.362274169921875</v>
      </c>
      <c r="P2408" s="9">
        <v>382.20925903320313</v>
      </c>
    </row>
    <row r="2409" spans="14:16" x14ac:dyDescent="0.35">
      <c r="N2409" s="17">
        <v>44764</v>
      </c>
      <c r="O2409" s="9">
        <v>93.082748413085938</v>
      </c>
      <c r="P2409" s="9">
        <v>378.66311645507813</v>
      </c>
    </row>
    <row r="2410" spans="14:16" x14ac:dyDescent="0.35">
      <c r="N2410" s="17">
        <v>44767</v>
      </c>
      <c r="O2410" s="9">
        <v>92.740531921386719</v>
      </c>
      <c r="P2410" s="9">
        <v>379.12319946289063</v>
      </c>
    </row>
    <row r="2411" spans="14:16" x14ac:dyDescent="0.35">
      <c r="N2411" s="17">
        <v>44768</v>
      </c>
      <c r="O2411" s="9">
        <v>92.722503662109375</v>
      </c>
      <c r="P2411" s="9">
        <v>374.63778686523438</v>
      </c>
    </row>
    <row r="2412" spans="14:16" x14ac:dyDescent="0.35">
      <c r="N2412" s="17">
        <v>44769</v>
      </c>
      <c r="O2412" s="9">
        <v>93.046699523925781</v>
      </c>
      <c r="P2412" s="9">
        <v>384.36575317382813</v>
      </c>
    </row>
    <row r="2413" spans="14:16" x14ac:dyDescent="0.35">
      <c r="N2413" s="17">
        <v>44770</v>
      </c>
      <c r="O2413" s="9">
        <v>93.713134765625</v>
      </c>
      <c r="P2413" s="9">
        <v>389.18661499023438</v>
      </c>
    </row>
    <row r="2414" spans="14:16" x14ac:dyDescent="0.35">
      <c r="N2414" s="17">
        <v>44771</v>
      </c>
      <c r="O2414" s="9">
        <v>93.722152709960938</v>
      </c>
      <c r="P2414" s="9">
        <v>394.8604736328125</v>
      </c>
    </row>
    <row r="2415" spans="14:16" x14ac:dyDescent="0.35">
      <c r="N2415" s="17">
        <v>44774</v>
      </c>
      <c r="O2415" s="9">
        <v>94.046966552734375</v>
      </c>
      <c r="P2415" s="9">
        <v>393.69119262695313</v>
      </c>
    </row>
    <row r="2416" spans="14:16" x14ac:dyDescent="0.35">
      <c r="N2416" s="17">
        <v>44775</v>
      </c>
      <c r="O2416" s="9">
        <v>93.081497192382813</v>
      </c>
      <c r="P2416" s="9">
        <v>391.09384155273438</v>
      </c>
    </row>
    <row r="2417" spans="14:16" x14ac:dyDescent="0.35">
      <c r="N2417" s="17">
        <v>44776</v>
      </c>
      <c r="O2417" s="9">
        <v>93.496566772460938</v>
      </c>
      <c r="P2417" s="9">
        <v>397.21826171875</v>
      </c>
    </row>
    <row r="2418" spans="14:16" x14ac:dyDescent="0.35">
      <c r="N2418" s="17">
        <v>44777</v>
      </c>
      <c r="O2418" s="9">
        <v>93.722145080566406</v>
      </c>
      <c r="P2418" s="9">
        <v>396.9498291015625</v>
      </c>
    </row>
    <row r="2419" spans="14:16" x14ac:dyDescent="0.35">
      <c r="N2419" s="17">
        <v>44778</v>
      </c>
      <c r="O2419" s="9">
        <v>92.675460815429688</v>
      </c>
      <c r="P2419" s="9">
        <v>396.27890014648438</v>
      </c>
    </row>
    <row r="2420" spans="14:16" x14ac:dyDescent="0.35">
      <c r="N2420" s="17">
        <v>44781</v>
      </c>
      <c r="O2420" s="9">
        <v>93.099563598632813</v>
      </c>
      <c r="P2420" s="9">
        <v>395.81887817382813</v>
      </c>
    </row>
    <row r="2421" spans="14:16" x14ac:dyDescent="0.35">
      <c r="N2421" s="17">
        <v>44782</v>
      </c>
      <c r="O2421" s="9">
        <v>92.892021179199219</v>
      </c>
      <c r="P2421" s="9">
        <v>394.24713134765625</v>
      </c>
    </row>
    <row r="2422" spans="14:16" x14ac:dyDescent="0.35">
      <c r="N2422" s="17">
        <v>44783</v>
      </c>
      <c r="O2422" s="9">
        <v>93.126617431640625</v>
      </c>
      <c r="P2422" s="9">
        <v>402.52783203125</v>
      </c>
    </row>
    <row r="2423" spans="14:16" x14ac:dyDescent="0.35">
      <c r="N2423" s="17">
        <v>44784</v>
      </c>
      <c r="O2423" s="9">
        <v>92.630386352539063</v>
      </c>
      <c r="P2423" s="9">
        <v>402.52783203125</v>
      </c>
    </row>
    <row r="2424" spans="14:16" x14ac:dyDescent="0.35">
      <c r="N2424" s="17">
        <v>44785</v>
      </c>
      <c r="O2424" s="9">
        <v>93.045425415039063</v>
      </c>
      <c r="P2424" s="9">
        <v>409.34228515625</v>
      </c>
    </row>
    <row r="2425" spans="14:16" x14ac:dyDescent="0.35">
      <c r="N2425" s="17">
        <v>44788</v>
      </c>
      <c r="O2425" s="9">
        <v>93.1627197265625</v>
      </c>
      <c r="P2425" s="9">
        <v>411.029052734375</v>
      </c>
    </row>
    <row r="2426" spans="14:16" x14ac:dyDescent="0.35">
      <c r="N2426" s="17">
        <v>44789</v>
      </c>
      <c r="O2426" s="9">
        <v>93.027359008789063</v>
      </c>
      <c r="P2426" s="9">
        <v>411.83416748046875</v>
      </c>
    </row>
    <row r="2427" spans="14:16" x14ac:dyDescent="0.35">
      <c r="N2427" s="17">
        <v>44790</v>
      </c>
      <c r="O2427" s="9">
        <v>92.476966857910156</v>
      </c>
      <c r="P2427" s="9">
        <v>408.91091918945313</v>
      </c>
    </row>
    <row r="2428" spans="14:16" x14ac:dyDescent="0.35">
      <c r="N2428" s="17">
        <v>44791</v>
      </c>
      <c r="O2428" s="9">
        <v>92.675460815429688</v>
      </c>
      <c r="P2428" s="9">
        <v>410.09942626953125</v>
      </c>
    </row>
    <row r="2429" spans="14:16" x14ac:dyDescent="0.35">
      <c r="N2429" s="17">
        <v>44792</v>
      </c>
      <c r="O2429" s="9">
        <v>92.025810241699219</v>
      </c>
      <c r="P2429" s="9">
        <v>404.58847045898438</v>
      </c>
    </row>
    <row r="2430" spans="14:16" x14ac:dyDescent="0.35">
      <c r="N2430" s="17">
        <v>44795</v>
      </c>
      <c r="O2430" s="9">
        <v>91.628814697265625</v>
      </c>
      <c r="P2430" s="9">
        <v>396.1639404296875</v>
      </c>
    </row>
    <row r="2431" spans="14:16" x14ac:dyDescent="0.35">
      <c r="N2431" s="17">
        <v>44796</v>
      </c>
      <c r="O2431" s="9">
        <v>91.592697143554688</v>
      </c>
      <c r="P2431" s="9">
        <v>395.20556640625</v>
      </c>
    </row>
    <row r="2432" spans="14:16" x14ac:dyDescent="0.35">
      <c r="N2432" s="17">
        <v>44797</v>
      </c>
      <c r="O2432" s="9">
        <v>91.349082946777344</v>
      </c>
      <c r="P2432" s="9">
        <v>396.47067260742188</v>
      </c>
    </row>
    <row r="2433" spans="14:16" x14ac:dyDescent="0.35">
      <c r="N2433" s="17">
        <v>44798</v>
      </c>
      <c r="O2433" s="9">
        <v>91.854385375976563</v>
      </c>
      <c r="P2433" s="9">
        <v>402.06784057617188</v>
      </c>
    </row>
    <row r="2434" spans="14:16" x14ac:dyDescent="0.35">
      <c r="N2434" s="17">
        <v>44799</v>
      </c>
      <c r="O2434" s="9">
        <v>91.682929992675781</v>
      </c>
      <c r="P2434" s="9">
        <v>388.45819091796875</v>
      </c>
    </row>
    <row r="2435" spans="14:16" x14ac:dyDescent="0.35">
      <c r="N2435" s="17">
        <v>44802</v>
      </c>
      <c r="O2435" s="9">
        <v>91.240791320800781</v>
      </c>
      <c r="P2435" s="9">
        <v>385.88967895507813</v>
      </c>
    </row>
    <row r="2436" spans="14:16" x14ac:dyDescent="0.35">
      <c r="N2436" s="17">
        <v>44803</v>
      </c>
      <c r="O2436" s="9">
        <v>91.358100891113281</v>
      </c>
      <c r="P2436" s="9">
        <v>381.65338134765625</v>
      </c>
    </row>
    <row r="2437" spans="14:16" x14ac:dyDescent="0.35">
      <c r="N2437" s="17">
        <v>44804</v>
      </c>
      <c r="O2437" s="9">
        <v>90.870872497558594</v>
      </c>
      <c r="P2437" s="9">
        <v>378.74945068359375</v>
      </c>
    </row>
    <row r="2438" spans="14:16" x14ac:dyDescent="0.35">
      <c r="N2438" s="17">
        <v>44805</v>
      </c>
      <c r="O2438" s="9">
        <v>90.476669311523438</v>
      </c>
      <c r="P2438" s="9">
        <v>379.93789672851563</v>
      </c>
    </row>
    <row r="2439" spans="14:16" x14ac:dyDescent="0.35">
      <c r="N2439" s="17">
        <v>44806</v>
      </c>
      <c r="O2439" s="9">
        <v>90.738868713378906</v>
      </c>
      <c r="P2439" s="9">
        <v>375.93167114257813</v>
      </c>
    </row>
    <row r="2440" spans="14:16" x14ac:dyDescent="0.35">
      <c r="N2440" s="17">
        <v>44810</v>
      </c>
      <c r="O2440" s="9">
        <v>89.888984680175781</v>
      </c>
      <c r="P2440" s="9">
        <v>374.51321411132813</v>
      </c>
    </row>
    <row r="2441" spans="14:16" x14ac:dyDescent="0.35">
      <c r="N2441" s="17">
        <v>44811</v>
      </c>
      <c r="O2441" s="9">
        <v>90.512832641601563</v>
      </c>
      <c r="P2441" s="9">
        <v>381.24130249023438</v>
      </c>
    </row>
    <row r="2442" spans="14:16" x14ac:dyDescent="0.35">
      <c r="N2442" s="17">
        <v>44812</v>
      </c>
      <c r="O2442" s="9">
        <v>90.223503112792969</v>
      </c>
      <c r="P2442" s="9">
        <v>383.73321533203125</v>
      </c>
    </row>
    <row r="2443" spans="14:16" x14ac:dyDescent="0.35">
      <c r="N2443" s="17">
        <v>44813</v>
      </c>
      <c r="O2443" s="9">
        <v>90.214469909667969</v>
      </c>
      <c r="P2443" s="9">
        <v>389.694580078125</v>
      </c>
    </row>
    <row r="2444" spans="14:16" x14ac:dyDescent="0.35">
      <c r="N2444" s="17">
        <v>44816</v>
      </c>
      <c r="O2444" s="9">
        <v>90.078834533691406</v>
      </c>
      <c r="P2444" s="9">
        <v>393.88290405273438</v>
      </c>
    </row>
    <row r="2445" spans="14:16" x14ac:dyDescent="0.35">
      <c r="N2445" s="17">
        <v>44817</v>
      </c>
      <c r="O2445" s="9">
        <v>89.572540283203125</v>
      </c>
      <c r="P2445" s="9">
        <v>376.75588989257813</v>
      </c>
    </row>
    <row r="2446" spans="14:16" x14ac:dyDescent="0.35">
      <c r="N2446" s="17">
        <v>44818</v>
      </c>
      <c r="O2446" s="9">
        <v>89.690055847167969</v>
      </c>
      <c r="P2446" s="9">
        <v>378.1934814453125</v>
      </c>
    </row>
    <row r="2447" spans="14:16" x14ac:dyDescent="0.35">
      <c r="N2447" s="17">
        <v>44819</v>
      </c>
      <c r="O2447" s="9">
        <v>89.418815612792969</v>
      </c>
      <c r="P2447" s="9">
        <v>373.89974975585938</v>
      </c>
    </row>
    <row r="2448" spans="14:16" x14ac:dyDescent="0.35">
      <c r="N2448" s="17">
        <v>44820</v>
      </c>
      <c r="O2448" s="9">
        <v>89.355545043945313</v>
      </c>
      <c r="P2448" s="9">
        <v>371.04733276367188</v>
      </c>
    </row>
    <row r="2449" spans="14:16" x14ac:dyDescent="0.35">
      <c r="N2449" s="17">
        <v>44823</v>
      </c>
      <c r="O2449" s="9">
        <v>89.219917297363281</v>
      </c>
      <c r="P2449" s="9">
        <v>373.92477416992188</v>
      </c>
    </row>
    <row r="2450" spans="14:16" x14ac:dyDescent="0.35">
      <c r="N2450" s="17">
        <v>44824</v>
      </c>
      <c r="O2450" s="9">
        <v>88.822105407714844</v>
      </c>
      <c r="P2450" s="9">
        <v>369.63262939453125</v>
      </c>
    </row>
    <row r="2451" spans="14:16" x14ac:dyDescent="0.35">
      <c r="N2451" s="17">
        <v>44825</v>
      </c>
      <c r="O2451" s="9">
        <v>89.102386474609375</v>
      </c>
      <c r="P2451" s="9">
        <v>363.18487548828125</v>
      </c>
    </row>
    <row r="2452" spans="14:16" x14ac:dyDescent="0.35">
      <c r="N2452" s="17">
        <v>44826</v>
      </c>
      <c r="O2452" s="9">
        <v>88.153022766113281</v>
      </c>
      <c r="P2452" s="9">
        <v>360.13412475585938</v>
      </c>
    </row>
    <row r="2453" spans="14:16" x14ac:dyDescent="0.35">
      <c r="N2453" s="17">
        <v>44827</v>
      </c>
      <c r="O2453" s="9">
        <v>87.881782531738281</v>
      </c>
      <c r="P2453" s="9">
        <v>354.1002197265625</v>
      </c>
    </row>
    <row r="2454" spans="14:16" x14ac:dyDescent="0.35">
      <c r="N2454" s="17">
        <v>44830</v>
      </c>
      <c r="O2454" s="9">
        <v>86.751617431640625</v>
      </c>
      <c r="P2454" s="9">
        <v>350.59719848632813</v>
      </c>
    </row>
    <row r="2455" spans="14:16" x14ac:dyDescent="0.35">
      <c r="N2455" s="17">
        <v>44831</v>
      </c>
      <c r="O2455" s="9">
        <v>86.380950927734375</v>
      </c>
      <c r="P2455" s="9">
        <v>349.70220947265625</v>
      </c>
    </row>
    <row r="2456" spans="14:16" x14ac:dyDescent="0.35">
      <c r="N2456" s="17">
        <v>44832</v>
      </c>
      <c r="O2456" s="9">
        <v>87.773307800292969</v>
      </c>
      <c r="P2456" s="9">
        <v>356.58303833007813</v>
      </c>
    </row>
    <row r="2457" spans="14:16" x14ac:dyDescent="0.35">
      <c r="N2457" s="17">
        <v>44833</v>
      </c>
      <c r="O2457" s="9">
        <v>87.31219482421875</v>
      </c>
      <c r="P2457" s="9">
        <v>349.13442993164063</v>
      </c>
    </row>
    <row r="2458" spans="14:16" x14ac:dyDescent="0.35">
      <c r="N2458" s="17">
        <v>44834</v>
      </c>
      <c r="O2458" s="9">
        <v>87.104248046875</v>
      </c>
      <c r="P2458" s="9">
        <v>343.73556518554688</v>
      </c>
    </row>
    <row r="2459" spans="14:16" x14ac:dyDescent="0.35">
      <c r="N2459" s="17">
        <v>44837</v>
      </c>
      <c r="O2459" s="9">
        <v>87.811920166015625</v>
      </c>
      <c r="P2459" s="9">
        <v>352.81063842773438</v>
      </c>
    </row>
    <row r="2460" spans="14:16" x14ac:dyDescent="0.35">
      <c r="N2460" s="17">
        <v>44838</v>
      </c>
      <c r="O2460" s="9">
        <v>88.047500610351563</v>
      </c>
      <c r="P2460" s="9">
        <v>363.74301147460938</v>
      </c>
    </row>
    <row r="2461" spans="14:16" x14ac:dyDescent="0.35">
      <c r="N2461" s="17">
        <v>44839</v>
      </c>
      <c r="O2461" s="9">
        <v>87.58538818359375</v>
      </c>
      <c r="P2461" s="9">
        <v>362.89617919921875</v>
      </c>
    </row>
    <row r="2462" spans="14:16" x14ac:dyDescent="0.35">
      <c r="N2462" s="17">
        <v>44840</v>
      </c>
      <c r="O2462" s="9">
        <v>87.241050720214844</v>
      </c>
      <c r="P2462" s="9">
        <v>359.15261840820313</v>
      </c>
    </row>
    <row r="2463" spans="14:16" x14ac:dyDescent="0.35">
      <c r="N2463" s="17">
        <v>44841</v>
      </c>
      <c r="O2463" s="9">
        <v>86.778945922851563</v>
      </c>
      <c r="P2463" s="9">
        <v>349.13442993164063</v>
      </c>
    </row>
    <row r="2464" spans="14:16" x14ac:dyDescent="0.35">
      <c r="N2464" s="17">
        <v>44844</v>
      </c>
      <c r="O2464" s="9">
        <v>86.389358520507813</v>
      </c>
      <c r="P2464" s="9">
        <v>346.46868896484375</v>
      </c>
    </row>
    <row r="2465" spans="14:16" x14ac:dyDescent="0.35">
      <c r="N2465" s="17">
        <v>44845</v>
      </c>
      <c r="O2465" s="9">
        <v>86.443687438964844</v>
      </c>
      <c r="P2465" s="9">
        <v>344.27447509765625</v>
      </c>
    </row>
    <row r="2466" spans="14:16" x14ac:dyDescent="0.35">
      <c r="N2466" s="17">
        <v>44846</v>
      </c>
      <c r="O2466" s="9">
        <v>86.516181945800781</v>
      </c>
      <c r="P2466" s="9">
        <v>343.13894653320313</v>
      </c>
    </row>
    <row r="2467" spans="14:16" x14ac:dyDescent="0.35">
      <c r="N2467" s="17">
        <v>44847</v>
      </c>
      <c r="O2467" s="9">
        <v>86.244338989257813</v>
      </c>
      <c r="P2467" s="9">
        <v>352.19473266601563</v>
      </c>
    </row>
    <row r="2468" spans="14:16" x14ac:dyDescent="0.35">
      <c r="N2468" s="17">
        <v>44848</v>
      </c>
      <c r="O2468" s="9">
        <v>85.773155212402344</v>
      </c>
      <c r="P2468" s="9">
        <v>344.16864013671875</v>
      </c>
    </row>
    <row r="2469" spans="14:16" x14ac:dyDescent="0.35">
      <c r="N2469" s="17">
        <v>44851</v>
      </c>
      <c r="O2469" s="9">
        <v>85.954383850097656</v>
      </c>
      <c r="P2469" s="9">
        <v>353.01275634765625</v>
      </c>
    </row>
    <row r="2470" spans="14:16" x14ac:dyDescent="0.35">
      <c r="N2470" s="17">
        <v>44852</v>
      </c>
      <c r="O2470" s="9">
        <v>86.099365234375</v>
      </c>
      <c r="P2470" s="9">
        <v>357.1605224609375</v>
      </c>
    </row>
    <row r="2471" spans="14:16" x14ac:dyDescent="0.35">
      <c r="N2471" s="17">
        <v>44853</v>
      </c>
      <c r="O2471" s="9">
        <v>85.356346130371094</v>
      </c>
      <c r="P2471" s="9">
        <v>354.62948608398438</v>
      </c>
    </row>
    <row r="2472" spans="14:16" x14ac:dyDescent="0.35">
      <c r="N2472" s="17">
        <v>44854</v>
      </c>
      <c r="O2472" s="9">
        <v>84.839851379394531</v>
      </c>
      <c r="P2472" s="9">
        <v>351.65579223632813</v>
      </c>
    </row>
    <row r="2473" spans="14:16" x14ac:dyDescent="0.35">
      <c r="N2473" s="17">
        <v>44855</v>
      </c>
      <c r="O2473" s="9">
        <v>84.966720581054688</v>
      </c>
      <c r="P2473" s="9">
        <v>360.2015380859375</v>
      </c>
    </row>
    <row r="2474" spans="14:16" x14ac:dyDescent="0.35">
      <c r="N2474" s="17">
        <v>44858</v>
      </c>
      <c r="O2474" s="9">
        <v>84.848899841308594</v>
      </c>
      <c r="P2474" s="9">
        <v>364.60916137695313</v>
      </c>
    </row>
    <row r="2475" spans="14:16" x14ac:dyDescent="0.35">
      <c r="N2475" s="17">
        <v>44859</v>
      </c>
      <c r="O2475" s="9">
        <v>85.682533264160156</v>
      </c>
      <c r="P2475" s="9">
        <v>370.43145751953125</v>
      </c>
    </row>
    <row r="2476" spans="14:16" x14ac:dyDescent="0.35">
      <c r="N2476" s="17">
        <v>44860</v>
      </c>
      <c r="O2476" s="9">
        <v>86.063102722167969</v>
      </c>
      <c r="P2476" s="9">
        <v>367.64059448242188</v>
      </c>
    </row>
    <row r="2477" spans="14:16" x14ac:dyDescent="0.35">
      <c r="N2477" s="17">
        <v>44861</v>
      </c>
      <c r="O2477" s="9">
        <v>86.498046875</v>
      </c>
      <c r="P2477" s="9">
        <v>365.67739868164063</v>
      </c>
    </row>
    <row r="2478" spans="14:16" x14ac:dyDescent="0.35">
      <c r="N2478" s="17">
        <v>44862</v>
      </c>
      <c r="O2478" s="9">
        <v>86.280563354492188</v>
      </c>
      <c r="P2478" s="9">
        <v>374.37710571289063</v>
      </c>
    </row>
    <row r="2479" spans="14:16" x14ac:dyDescent="0.35">
      <c r="N2479" s="17">
        <v>44865</v>
      </c>
      <c r="O2479" s="9">
        <v>85.990638732910156</v>
      </c>
      <c r="P2479" s="9">
        <v>371.67288208007813</v>
      </c>
    </row>
    <row r="2480" spans="14:16" x14ac:dyDescent="0.35">
      <c r="N2480" s="17">
        <v>44866</v>
      </c>
      <c r="O2480" s="9">
        <v>86.150459289550781</v>
      </c>
      <c r="P2480" s="9">
        <v>370.0465087890625</v>
      </c>
    </row>
    <row r="2481" spans="14:16" x14ac:dyDescent="0.35">
      <c r="N2481" s="17">
        <v>44867</v>
      </c>
      <c r="O2481" s="9">
        <v>86.005165100097656</v>
      </c>
      <c r="P2481" s="9">
        <v>360.75967407226563</v>
      </c>
    </row>
    <row r="2482" spans="14:16" x14ac:dyDescent="0.35">
      <c r="N2482" s="17">
        <v>44868</v>
      </c>
      <c r="O2482" s="9">
        <v>85.687294006347656</v>
      </c>
      <c r="P2482" s="9">
        <v>357.04501342773438</v>
      </c>
    </row>
    <row r="2483" spans="14:16" x14ac:dyDescent="0.35">
      <c r="N2483" s="17">
        <v>44869</v>
      </c>
      <c r="O2483" s="9">
        <v>85.678215026855469</v>
      </c>
      <c r="P2483" s="9">
        <v>362.18402099609375</v>
      </c>
    </row>
    <row r="2484" spans="14:16" x14ac:dyDescent="0.35">
      <c r="N2484" s="17">
        <v>44872</v>
      </c>
      <c r="O2484" s="9">
        <v>85.405769348144531</v>
      </c>
      <c r="P2484" s="9">
        <v>365.6485595703125</v>
      </c>
    </row>
    <row r="2485" spans="14:16" x14ac:dyDescent="0.35">
      <c r="N2485" s="17">
        <v>44873</v>
      </c>
      <c r="O2485" s="9">
        <v>85.769035339355469</v>
      </c>
      <c r="P2485" s="9">
        <v>367.621337890625</v>
      </c>
    </row>
    <row r="2486" spans="14:16" x14ac:dyDescent="0.35">
      <c r="N2486" s="17">
        <v>44874</v>
      </c>
      <c r="O2486" s="9">
        <v>85.868934631347656</v>
      </c>
      <c r="P2486" s="9">
        <v>360.04757690429688</v>
      </c>
    </row>
    <row r="2487" spans="14:16" x14ac:dyDescent="0.35">
      <c r="N2487" s="17">
        <v>44875</v>
      </c>
      <c r="O2487" s="9">
        <v>87.712547302246094</v>
      </c>
      <c r="P2487" s="9">
        <v>379.83367919921875</v>
      </c>
    </row>
    <row r="2488" spans="14:16" x14ac:dyDescent="0.35">
      <c r="N2488" s="17">
        <v>44876</v>
      </c>
      <c r="O2488" s="9">
        <v>87.64898681640625</v>
      </c>
      <c r="P2488" s="9">
        <v>383.50991821289063</v>
      </c>
    </row>
    <row r="2489" spans="14:16" x14ac:dyDescent="0.35">
      <c r="N2489" s="17">
        <v>44879</v>
      </c>
      <c r="O2489" s="9">
        <v>87.403755187988281</v>
      </c>
      <c r="P2489" s="9">
        <v>380.24749755859375</v>
      </c>
    </row>
    <row r="2490" spans="14:16" x14ac:dyDescent="0.35">
      <c r="N2490" s="17">
        <v>44880</v>
      </c>
      <c r="O2490" s="9">
        <v>88.048583984375</v>
      </c>
      <c r="P2490" s="9">
        <v>383.49066162109375</v>
      </c>
    </row>
    <row r="2491" spans="14:16" x14ac:dyDescent="0.35">
      <c r="N2491" s="17">
        <v>44881</v>
      </c>
      <c r="O2491" s="9">
        <v>88.593490600585938</v>
      </c>
      <c r="P2491" s="9">
        <v>380.56509399414063</v>
      </c>
    </row>
    <row r="2492" spans="14:16" x14ac:dyDescent="0.35">
      <c r="N2492" s="17">
        <v>44882</v>
      </c>
      <c r="O2492" s="9">
        <v>88.221122741699219</v>
      </c>
      <c r="P2492" s="9">
        <v>379.400634765625</v>
      </c>
    </row>
    <row r="2493" spans="14:16" x14ac:dyDescent="0.35">
      <c r="N2493" s="17">
        <v>44883</v>
      </c>
      <c r="O2493" s="9">
        <v>88.093971252441406</v>
      </c>
      <c r="P2493" s="9">
        <v>381.12326049804688</v>
      </c>
    </row>
    <row r="2494" spans="14:16" x14ac:dyDescent="0.35">
      <c r="N2494" s="17">
        <v>44886</v>
      </c>
      <c r="O2494" s="9">
        <v>88.03948974609375</v>
      </c>
      <c r="P2494" s="9">
        <v>379.73736572265625</v>
      </c>
    </row>
    <row r="2495" spans="14:16" x14ac:dyDescent="0.35">
      <c r="N2495" s="17">
        <v>44887</v>
      </c>
      <c r="O2495" s="9">
        <v>88.493583679199219</v>
      </c>
      <c r="P2495" s="9">
        <v>384.8475341796875</v>
      </c>
    </row>
    <row r="2496" spans="14:16" x14ac:dyDescent="0.35">
      <c r="N2496" s="17">
        <v>44888</v>
      </c>
      <c r="O2496" s="9">
        <v>89.020339965820313</v>
      </c>
      <c r="P2496" s="9">
        <v>387.27273559570313</v>
      </c>
    </row>
    <row r="2497" spans="14:16" x14ac:dyDescent="0.35">
      <c r="N2497" s="17">
        <v>44890</v>
      </c>
      <c r="O2497" s="9">
        <v>89.03851318359375</v>
      </c>
      <c r="P2497" s="9">
        <v>387.18609619140625</v>
      </c>
    </row>
    <row r="2498" spans="14:16" x14ac:dyDescent="0.35">
      <c r="N2498" s="17">
        <v>44893</v>
      </c>
      <c r="O2498" s="9">
        <v>88.893173217773438</v>
      </c>
      <c r="P2498" s="9">
        <v>381.00775146484375</v>
      </c>
    </row>
    <row r="2499" spans="14:16" x14ac:dyDescent="0.35">
      <c r="N2499" s="17">
        <v>44894</v>
      </c>
      <c r="O2499" s="9">
        <v>88.575309753417969</v>
      </c>
      <c r="P2499" s="9">
        <v>380.35330200195313</v>
      </c>
    </row>
    <row r="2500" spans="14:16" x14ac:dyDescent="0.35">
      <c r="N2500" s="17">
        <v>44895</v>
      </c>
      <c r="O2500" s="9">
        <v>89.265525817871094</v>
      </c>
      <c r="P2500" s="9">
        <v>392.33477783203125</v>
      </c>
    </row>
    <row r="2501" spans="14:16" x14ac:dyDescent="0.35">
      <c r="N2501" s="17">
        <v>44896</v>
      </c>
      <c r="O2501" s="9">
        <v>90.008338928222656</v>
      </c>
      <c r="P2501" s="9">
        <v>392.04605102539063</v>
      </c>
    </row>
    <row r="2502" spans="14:16" x14ac:dyDescent="0.35">
      <c r="N2502" s="17">
        <v>44897</v>
      </c>
      <c r="O2502" s="9">
        <v>90.381553649902344</v>
      </c>
      <c r="P2502" s="9">
        <v>391.59378051757813</v>
      </c>
    </row>
    <row r="2503" spans="14:16" x14ac:dyDescent="0.35">
      <c r="N2503" s="17">
        <v>44900</v>
      </c>
      <c r="O2503" s="9">
        <v>89.671516418457031</v>
      </c>
      <c r="P2503" s="9">
        <v>384.54928588867188</v>
      </c>
    </row>
    <row r="2504" spans="14:16" x14ac:dyDescent="0.35">
      <c r="N2504" s="17">
        <v>44901</v>
      </c>
      <c r="O2504" s="9">
        <v>89.935501098632813</v>
      </c>
      <c r="P2504" s="9">
        <v>379.00607299804688</v>
      </c>
    </row>
    <row r="2505" spans="14:16" x14ac:dyDescent="0.35">
      <c r="N2505" s="17">
        <v>44902</v>
      </c>
      <c r="O2505" s="9">
        <v>90.736549377441406</v>
      </c>
      <c r="P2505" s="9">
        <v>378.36129760742188</v>
      </c>
    </row>
    <row r="2506" spans="14:16" x14ac:dyDescent="0.35">
      <c r="N2506" s="17">
        <v>44903</v>
      </c>
      <c r="O2506" s="9">
        <v>90.463462829589844</v>
      </c>
      <c r="P2506" s="9">
        <v>381.3253173828125</v>
      </c>
    </row>
    <row r="2507" spans="14:16" x14ac:dyDescent="0.35">
      <c r="N2507" s="17">
        <v>44904</v>
      </c>
      <c r="O2507" s="9">
        <v>89.926399230957031</v>
      </c>
      <c r="P2507" s="9">
        <v>378.476806640625</v>
      </c>
    </row>
    <row r="2508" spans="14:16" x14ac:dyDescent="0.35">
      <c r="N2508" s="17">
        <v>44907</v>
      </c>
      <c r="O2508" s="9">
        <v>89.944610595703125</v>
      </c>
      <c r="P2508" s="9">
        <v>383.93338012695313</v>
      </c>
    </row>
    <row r="2509" spans="14:16" x14ac:dyDescent="0.35">
      <c r="N2509" s="17">
        <v>44908</v>
      </c>
      <c r="O2509" s="9">
        <v>90.545387268066406</v>
      </c>
      <c r="P2509" s="9">
        <v>386.83969116210938</v>
      </c>
    </row>
    <row r="2510" spans="14:16" x14ac:dyDescent="0.35">
      <c r="N2510" s="17">
        <v>44909</v>
      </c>
      <c r="O2510" s="9">
        <v>90.745658874511719</v>
      </c>
      <c r="P2510" s="9">
        <v>384.36636352539063</v>
      </c>
    </row>
    <row r="2511" spans="14:16" x14ac:dyDescent="0.35">
      <c r="N2511" s="17">
        <v>44910</v>
      </c>
      <c r="O2511" s="9">
        <v>90.878860473632813</v>
      </c>
      <c r="P2511" s="9">
        <v>374.96414184570313</v>
      </c>
    </row>
    <row r="2512" spans="14:16" x14ac:dyDescent="0.35">
      <c r="N2512" s="17">
        <v>44911</v>
      </c>
      <c r="O2512" s="9">
        <v>90.641632080078125</v>
      </c>
      <c r="P2512" s="9">
        <v>370.5372314453125</v>
      </c>
    </row>
    <row r="2513" spans="14:16" x14ac:dyDescent="0.35">
      <c r="N2513" s="17">
        <v>44914</v>
      </c>
      <c r="O2513" s="9">
        <v>90.085113525390625</v>
      </c>
      <c r="P2513" s="9">
        <v>367.39523315429688</v>
      </c>
    </row>
    <row r="2514" spans="14:16" x14ac:dyDescent="0.35">
      <c r="N2514" s="17">
        <v>44915</v>
      </c>
      <c r="O2514" s="9">
        <v>89.473838806152344</v>
      </c>
      <c r="P2514" s="9">
        <v>367.89794921875</v>
      </c>
    </row>
    <row r="2515" spans="14:16" x14ac:dyDescent="0.35">
      <c r="N2515" s="17">
        <v>44916</v>
      </c>
      <c r="O2515" s="9">
        <v>89.720169067382813</v>
      </c>
      <c r="P2515" s="9">
        <v>373.39898681640625</v>
      </c>
    </row>
    <row r="2516" spans="14:16" x14ac:dyDescent="0.35">
      <c r="N2516" s="17">
        <v>44917</v>
      </c>
      <c r="O2516" s="9">
        <v>89.69281005859375</v>
      </c>
      <c r="P2516" s="9">
        <v>368.07196044921875</v>
      </c>
    </row>
    <row r="2517" spans="14:16" x14ac:dyDescent="0.35">
      <c r="N2517" s="17">
        <v>44918</v>
      </c>
      <c r="O2517" s="9">
        <v>89.382621765136719</v>
      </c>
      <c r="P2517" s="9">
        <v>370.1893310546875</v>
      </c>
    </row>
    <row r="2518" spans="14:16" x14ac:dyDescent="0.35">
      <c r="N2518" s="17">
        <v>44922</v>
      </c>
      <c r="O2518" s="9">
        <v>88.734817504882813</v>
      </c>
      <c r="P2518" s="9">
        <v>368.72943115234375</v>
      </c>
    </row>
    <row r="2519" spans="14:16" x14ac:dyDescent="0.35">
      <c r="N2519" s="17">
        <v>44923</v>
      </c>
      <c r="O2519" s="9">
        <v>88.579719543457031</v>
      </c>
      <c r="P2519" s="9">
        <v>364.14688110351563</v>
      </c>
    </row>
    <row r="2520" spans="14:16" x14ac:dyDescent="0.35">
      <c r="N2520" s="17">
        <v>44924</v>
      </c>
      <c r="O2520" s="9">
        <v>88.908180236816406</v>
      </c>
      <c r="P2520" s="9">
        <v>370.70162963867188</v>
      </c>
    </row>
    <row r="2521" spans="14:16" x14ac:dyDescent="0.35">
      <c r="N2521" s="17">
        <v>44925</v>
      </c>
      <c r="O2521" s="9">
        <v>88.488525390625</v>
      </c>
      <c r="P2521" s="9">
        <v>369.72518920898438</v>
      </c>
    </row>
    <row r="2522" spans="14:16" x14ac:dyDescent="0.35">
      <c r="N2522" s="17">
        <v>44929</v>
      </c>
      <c r="O2522" s="9">
        <v>89.008552551269531</v>
      </c>
      <c r="P2522" s="9">
        <v>368.16864013671875</v>
      </c>
    </row>
    <row r="2523" spans="14:16" x14ac:dyDescent="0.35">
      <c r="N2523" s="17">
        <v>44930</v>
      </c>
      <c r="O2523" s="9">
        <v>89.501213073730469</v>
      </c>
      <c r="P2523" s="9">
        <v>371.01101684570313</v>
      </c>
    </row>
    <row r="2524" spans="14:16" x14ac:dyDescent="0.35">
      <c r="N2524" s="17">
        <v>44931</v>
      </c>
      <c r="O2524" s="9">
        <v>89.42822265625</v>
      </c>
      <c r="P2524" s="9">
        <v>366.77651977539063</v>
      </c>
    </row>
    <row r="2525" spans="14:16" x14ac:dyDescent="0.35">
      <c r="N2525" s="17">
        <v>44932</v>
      </c>
      <c r="O2525" s="9">
        <v>90.404434204101563</v>
      </c>
      <c r="P2525" s="9">
        <v>375.18743896484375</v>
      </c>
    </row>
    <row r="2526" spans="14:16" x14ac:dyDescent="0.35">
      <c r="N2526" s="17">
        <v>44935</v>
      </c>
      <c r="O2526" s="9">
        <v>90.632522583007813</v>
      </c>
      <c r="P2526" s="9">
        <v>374.97482299804688</v>
      </c>
    </row>
    <row r="2527" spans="14:16" x14ac:dyDescent="0.35">
      <c r="N2527" s="17">
        <v>44936</v>
      </c>
      <c r="O2527" s="9">
        <v>90.285804748535156</v>
      </c>
      <c r="P2527" s="9">
        <v>377.60443115234375</v>
      </c>
    </row>
    <row r="2528" spans="14:16" x14ac:dyDescent="0.35">
      <c r="N2528" s="17">
        <v>44937</v>
      </c>
      <c r="O2528" s="9">
        <v>90.842376708984375</v>
      </c>
      <c r="P2528" s="9">
        <v>382.38031005859375</v>
      </c>
    </row>
    <row r="2529" spans="14:16" x14ac:dyDescent="0.35">
      <c r="N2529" s="17">
        <v>44938</v>
      </c>
      <c r="O2529" s="9">
        <v>91.499267578125</v>
      </c>
      <c r="P2529" s="9">
        <v>383.7724609375</v>
      </c>
    </row>
    <row r="2530" spans="14:16" x14ac:dyDescent="0.35">
      <c r="N2530" s="17">
        <v>44939</v>
      </c>
      <c r="O2530" s="9">
        <v>91.161697387695313</v>
      </c>
      <c r="P2530" s="9">
        <v>385.26129150390625</v>
      </c>
    </row>
    <row r="2531" spans="14:16" x14ac:dyDescent="0.35">
      <c r="N2531" s="17">
        <v>44943</v>
      </c>
      <c r="O2531" s="9">
        <v>90.997451782226563</v>
      </c>
      <c r="P2531" s="9">
        <v>384.55560302734375</v>
      </c>
    </row>
    <row r="2532" spans="14:16" x14ac:dyDescent="0.35">
      <c r="N2532" s="17">
        <v>44944</v>
      </c>
      <c r="O2532" s="9">
        <v>91.900665283203125</v>
      </c>
      <c r="P2532" s="9">
        <v>378.48422241210938</v>
      </c>
    </row>
    <row r="2533" spans="14:16" x14ac:dyDescent="0.35">
      <c r="N2533" s="17">
        <v>44945</v>
      </c>
      <c r="O2533" s="9">
        <v>91.690864562988281</v>
      </c>
      <c r="P2533" s="9">
        <v>375.7288818359375</v>
      </c>
    </row>
    <row r="2534" spans="14:16" x14ac:dyDescent="0.35">
      <c r="N2534" s="17">
        <v>44946</v>
      </c>
      <c r="O2534" s="9">
        <v>91.316795349121094</v>
      </c>
      <c r="P2534" s="9">
        <v>382.72836303710938</v>
      </c>
    </row>
    <row r="2535" spans="14:16" x14ac:dyDescent="0.35">
      <c r="N2535" s="17">
        <v>44949</v>
      </c>
      <c r="O2535" s="9">
        <v>91.088699340820313</v>
      </c>
      <c r="P2535" s="9">
        <v>387.320556640625</v>
      </c>
    </row>
    <row r="2536" spans="14:16" x14ac:dyDescent="0.35">
      <c r="N2536" s="17">
        <v>44950</v>
      </c>
      <c r="O2536" s="9">
        <v>91.490135192871094</v>
      </c>
      <c r="P2536" s="9">
        <v>386.90481567382813</v>
      </c>
    </row>
    <row r="2537" spans="14:16" x14ac:dyDescent="0.35">
      <c r="N2537" s="17">
        <v>44951</v>
      </c>
      <c r="O2537" s="9">
        <v>91.599617004394531</v>
      </c>
      <c r="P2537" s="9">
        <v>387.04983520507813</v>
      </c>
    </row>
    <row r="2538" spans="14:16" x14ac:dyDescent="0.35">
      <c r="N2538" s="17">
        <v>44952</v>
      </c>
      <c r="O2538" s="9">
        <v>91.444526672363281</v>
      </c>
      <c r="P2538" s="9">
        <v>391.3037109375</v>
      </c>
    </row>
    <row r="2539" spans="14:16" x14ac:dyDescent="0.35">
      <c r="N2539" s="17">
        <v>44953</v>
      </c>
      <c r="O2539" s="9">
        <v>91.307655334472656</v>
      </c>
      <c r="P2539" s="9">
        <v>392.20272827148438</v>
      </c>
    </row>
    <row r="2540" spans="14:16" x14ac:dyDescent="0.35">
      <c r="N2540" s="17">
        <v>44956</v>
      </c>
      <c r="O2540" s="9">
        <v>91.061317443847656</v>
      </c>
      <c r="P2540" s="9">
        <v>387.28189086914063</v>
      </c>
    </row>
    <row r="2541" spans="14:16" x14ac:dyDescent="0.35">
      <c r="N2541" s="17">
        <v>44957</v>
      </c>
      <c r="O2541" s="9">
        <v>91.435394287109375</v>
      </c>
      <c r="P2541" s="9">
        <v>392.97625732421875</v>
      </c>
    </row>
    <row r="2542" spans="14:16" x14ac:dyDescent="0.35">
      <c r="N2542" s="17">
        <v>44958</v>
      </c>
      <c r="O2542" s="9">
        <v>92.080169677734375</v>
      </c>
      <c r="P2542" s="9">
        <v>397.15264892578125</v>
      </c>
    </row>
    <row r="2543" spans="14:16" x14ac:dyDescent="0.35">
      <c r="N2543" s="17">
        <v>44959</v>
      </c>
      <c r="O2543" s="9">
        <v>92.180763244628906</v>
      </c>
      <c r="P2543" s="9">
        <v>402.93402099609375</v>
      </c>
    </row>
    <row r="2544" spans="14:16" x14ac:dyDescent="0.35">
      <c r="N2544" s="17">
        <v>44960</v>
      </c>
      <c r="O2544" s="9">
        <v>91.29364013671875</v>
      </c>
      <c r="P2544" s="9">
        <v>398.65118408203125</v>
      </c>
    </row>
    <row r="2545" spans="14:16" x14ac:dyDescent="0.35">
      <c r="N2545" s="17">
        <v>44963</v>
      </c>
      <c r="O2545" s="9">
        <v>90.790596008300781</v>
      </c>
      <c r="P2545" s="9">
        <v>396.21493530273438</v>
      </c>
    </row>
    <row r="2546" spans="14:16" x14ac:dyDescent="0.35">
      <c r="N2546" s="17">
        <v>44964</v>
      </c>
      <c r="O2546" s="9">
        <v>90.635139465332031</v>
      </c>
      <c r="P2546" s="9">
        <v>401.39688110351563</v>
      </c>
    </row>
    <row r="2547" spans="14:16" x14ac:dyDescent="0.35">
      <c r="N2547" s="17">
        <v>44965</v>
      </c>
      <c r="O2547" s="9">
        <v>90.763137817382813</v>
      </c>
      <c r="P2547" s="9">
        <v>397.00765991210938</v>
      </c>
    </row>
    <row r="2548" spans="14:16" x14ac:dyDescent="0.35">
      <c r="N2548" s="17">
        <v>44966</v>
      </c>
      <c r="O2548" s="9">
        <v>90.406478881835938</v>
      </c>
      <c r="P2548" s="9">
        <v>393.56591796875</v>
      </c>
    </row>
    <row r="2549" spans="14:16" x14ac:dyDescent="0.35">
      <c r="N2549" s="17">
        <v>44967</v>
      </c>
      <c r="O2549" s="9">
        <v>90.013221740722656</v>
      </c>
      <c r="P2549" s="9">
        <v>394.48440551757813</v>
      </c>
    </row>
    <row r="2550" spans="14:16" x14ac:dyDescent="0.35">
      <c r="N2550" s="17">
        <v>44970</v>
      </c>
      <c r="O2550" s="9">
        <v>90.287590026855469</v>
      </c>
      <c r="P2550" s="9">
        <v>399.11529541015625</v>
      </c>
    </row>
    <row r="2551" spans="14:16" x14ac:dyDescent="0.35">
      <c r="N2551" s="17">
        <v>44971</v>
      </c>
      <c r="O2551" s="9">
        <v>89.967491149902344</v>
      </c>
      <c r="P2551" s="9">
        <v>398.93161010742188</v>
      </c>
    </row>
    <row r="2552" spans="14:16" x14ac:dyDescent="0.35">
      <c r="N2552" s="17">
        <v>44972</v>
      </c>
      <c r="O2552" s="9">
        <v>89.793693542480469</v>
      </c>
      <c r="P2552" s="9">
        <v>400.22711181640625</v>
      </c>
    </row>
    <row r="2553" spans="14:16" x14ac:dyDescent="0.35">
      <c r="N2553" s="17">
        <v>44973</v>
      </c>
      <c r="O2553" s="9">
        <v>89.418739318847656</v>
      </c>
      <c r="P2553" s="9">
        <v>394.71640014648438</v>
      </c>
    </row>
    <row r="2554" spans="14:16" x14ac:dyDescent="0.35">
      <c r="N2554" s="17">
        <v>44974</v>
      </c>
      <c r="O2554" s="9">
        <v>89.629096984863281</v>
      </c>
      <c r="P2554" s="9">
        <v>393.73028564453125</v>
      </c>
    </row>
    <row r="2555" spans="14:16" x14ac:dyDescent="0.35">
      <c r="N2555" s="17">
        <v>44978</v>
      </c>
      <c r="O2555" s="9">
        <v>88.787681579589844</v>
      </c>
      <c r="P2555" s="9">
        <v>385.83172607421875</v>
      </c>
    </row>
    <row r="2556" spans="14:16" x14ac:dyDescent="0.35">
      <c r="N2556" s="17">
        <v>44979</v>
      </c>
      <c r="O2556" s="9">
        <v>89.025466918945313</v>
      </c>
      <c r="P2556" s="9">
        <v>385.29998779296875</v>
      </c>
    </row>
    <row r="2557" spans="14:16" x14ac:dyDescent="0.35">
      <c r="N2557" s="17">
        <v>44980</v>
      </c>
      <c r="O2557" s="9">
        <v>89.345558166503906</v>
      </c>
      <c r="P2557" s="9">
        <v>387.34954833984375</v>
      </c>
    </row>
    <row r="2558" spans="14:16" x14ac:dyDescent="0.35">
      <c r="N2558" s="17">
        <v>44981</v>
      </c>
      <c r="O2558" s="9">
        <v>88.833396911621094</v>
      </c>
      <c r="P2558" s="9">
        <v>383.21170043945313</v>
      </c>
    </row>
    <row r="2559" spans="14:16" x14ac:dyDescent="0.35">
      <c r="N2559" s="17">
        <v>44984</v>
      </c>
      <c r="O2559" s="9">
        <v>89.00714111328125</v>
      </c>
      <c r="P2559" s="9">
        <v>384.51690673828125</v>
      </c>
    </row>
    <row r="2560" spans="14:16" x14ac:dyDescent="0.35">
      <c r="N2560" s="17">
        <v>44985</v>
      </c>
      <c r="O2560" s="9">
        <v>88.998001098632813</v>
      </c>
      <c r="P2560" s="9">
        <v>383.09579467773438</v>
      </c>
    </row>
    <row r="2561" spans="14:16" x14ac:dyDescent="0.35">
      <c r="N2561" s="17">
        <v>44986</v>
      </c>
      <c r="O2561" s="9">
        <v>88.488288879394531</v>
      </c>
      <c r="P2561" s="9">
        <v>381.62619018554688</v>
      </c>
    </row>
    <row r="2562" spans="14:16" x14ac:dyDescent="0.35">
      <c r="N2562" s="17">
        <v>44987</v>
      </c>
      <c r="O2562" s="9">
        <v>88.304931640625</v>
      </c>
      <c r="P2562" s="9">
        <v>384.59426879882813</v>
      </c>
    </row>
    <row r="2563" spans="14:16" x14ac:dyDescent="0.35">
      <c r="N2563" s="17">
        <v>44988</v>
      </c>
      <c r="O2563" s="9">
        <v>89.001693725585938</v>
      </c>
      <c r="P2563" s="9">
        <v>390.76229858398438</v>
      </c>
    </row>
    <row r="2564" spans="14:16" x14ac:dyDescent="0.35">
      <c r="N2564" s="17">
        <v>44991</v>
      </c>
      <c r="O2564" s="9">
        <v>88.781654357910156</v>
      </c>
      <c r="P2564" s="9">
        <v>391.03302001953125</v>
      </c>
    </row>
    <row r="2565" spans="14:16" x14ac:dyDescent="0.35">
      <c r="N2565" s="17">
        <v>44992</v>
      </c>
      <c r="O2565" s="9">
        <v>88.662467956542969</v>
      </c>
      <c r="P2565" s="9">
        <v>385.03897094726563</v>
      </c>
    </row>
    <row r="2566" spans="14:16" x14ac:dyDescent="0.35">
      <c r="N2566" s="17">
        <v>44993</v>
      </c>
      <c r="O2566" s="9">
        <v>88.570816040039063</v>
      </c>
      <c r="P2566" s="9">
        <v>385.66741943359375</v>
      </c>
    </row>
    <row r="2567" spans="14:16" x14ac:dyDescent="0.35">
      <c r="N2567" s="17">
        <v>44994</v>
      </c>
      <c r="O2567" s="9">
        <v>88.89166259765625</v>
      </c>
      <c r="P2567" s="9">
        <v>378.55184936523438</v>
      </c>
    </row>
    <row r="2568" spans="14:16" x14ac:dyDescent="0.35">
      <c r="N2568" s="17">
        <v>44995</v>
      </c>
      <c r="O2568" s="9">
        <v>89.927635192871094</v>
      </c>
      <c r="P2568" s="9">
        <v>373.089599609375</v>
      </c>
    </row>
    <row r="2569" spans="14:16" x14ac:dyDescent="0.35">
      <c r="N2569" s="17">
        <v>44998</v>
      </c>
      <c r="O2569" s="9">
        <v>90.642730712890625</v>
      </c>
      <c r="P2569" s="9">
        <v>372.55780029296875</v>
      </c>
    </row>
    <row r="2570" spans="14:16" x14ac:dyDescent="0.35">
      <c r="N2570" s="17">
        <v>44999</v>
      </c>
      <c r="O2570" s="9">
        <v>90.111007690429688</v>
      </c>
      <c r="P2570" s="9">
        <v>378.71621704101563</v>
      </c>
    </row>
    <row r="2571" spans="14:16" x14ac:dyDescent="0.35">
      <c r="N2571" s="17">
        <v>45000</v>
      </c>
      <c r="O2571" s="9">
        <v>91.009429931640625</v>
      </c>
      <c r="P2571" s="9">
        <v>376.34756469726563</v>
      </c>
    </row>
    <row r="2572" spans="14:16" x14ac:dyDescent="0.35">
      <c r="N2572" s="17">
        <v>45001</v>
      </c>
      <c r="O2572" s="9">
        <v>90.651908874511719</v>
      </c>
      <c r="P2572" s="9">
        <v>382.95068359375</v>
      </c>
    </row>
    <row r="2573" spans="14:16" x14ac:dyDescent="0.35">
      <c r="N2573" s="17">
        <v>45002</v>
      </c>
      <c r="O2573" s="9">
        <v>91.2203369140625</v>
      </c>
      <c r="P2573" s="9">
        <v>378.47296142578125</v>
      </c>
    </row>
    <row r="2574" spans="14:16" x14ac:dyDescent="0.35">
      <c r="N2574" s="17">
        <v>45005</v>
      </c>
      <c r="O2574" s="9">
        <v>90.853591918945313</v>
      </c>
      <c r="P2574" s="9">
        <v>382.11221313476563</v>
      </c>
    </row>
    <row r="2575" spans="14:16" x14ac:dyDescent="0.35">
      <c r="N2575" s="17">
        <v>45006</v>
      </c>
      <c r="O2575" s="9">
        <v>90.578559875488281</v>
      </c>
      <c r="P2575" s="9">
        <v>387.12957763671875</v>
      </c>
    </row>
    <row r="2576" spans="14:16" x14ac:dyDescent="0.35">
      <c r="N2576" s="17">
        <v>45007</v>
      </c>
      <c r="O2576" s="9">
        <v>91.44952392578125</v>
      </c>
      <c r="P2576" s="9">
        <v>380.53036499023438</v>
      </c>
    </row>
    <row r="2577" spans="14:16" x14ac:dyDescent="0.35">
      <c r="N2577" s="17">
        <v>45008</v>
      </c>
      <c r="O2577" s="9">
        <v>91.669548034667969</v>
      </c>
      <c r="P2577" s="9">
        <v>381.55911254882813</v>
      </c>
    </row>
    <row r="2578" spans="14:16" x14ac:dyDescent="0.35">
      <c r="N2578" s="17">
        <v>45009</v>
      </c>
      <c r="O2578" s="9">
        <v>91.825386047363281</v>
      </c>
      <c r="P2578" s="9">
        <v>384.06292724609375</v>
      </c>
    </row>
    <row r="2579" spans="14:16" x14ac:dyDescent="0.35">
      <c r="N2579" s="17">
        <v>45012</v>
      </c>
      <c r="O2579" s="9">
        <v>90.835296630859375</v>
      </c>
      <c r="P2579" s="9">
        <v>384.78097534179688</v>
      </c>
    </row>
    <row r="2580" spans="14:16" x14ac:dyDescent="0.35">
      <c r="N2580" s="17">
        <v>45013</v>
      </c>
      <c r="O2580" s="9">
        <v>90.697746276855469</v>
      </c>
      <c r="P2580" s="9">
        <v>383.9173583984375</v>
      </c>
    </row>
    <row r="2581" spans="14:16" x14ac:dyDescent="0.35">
      <c r="N2581" s="17">
        <v>45014</v>
      </c>
      <c r="O2581" s="9">
        <v>90.807746887207031</v>
      </c>
      <c r="P2581" s="9">
        <v>389.49752807617188</v>
      </c>
    </row>
    <row r="2582" spans="14:16" x14ac:dyDescent="0.35">
      <c r="N2582" s="17">
        <v>45015</v>
      </c>
      <c r="O2582" s="9">
        <v>90.908592224121094</v>
      </c>
      <c r="P2582" s="9">
        <v>391.77810668945313</v>
      </c>
    </row>
    <row r="2583" spans="14:16" x14ac:dyDescent="0.35">
      <c r="N2583" s="17">
        <v>45016</v>
      </c>
      <c r="O2583" s="9">
        <v>91.348663330078125</v>
      </c>
      <c r="P2583" s="9">
        <v>397.30010986328125</v>
      </c>
    </row>
    <row r="2584" spans="14:16" x14ac:dyDescent="0.35">
      <c r="N2584" s="17">
        <v>45019</v>
      </c>
      <c r="O2584" s="9">
        <v>91.7457275390625</v>
      </c>
      <c r="P2584" s="9">
        <v>398.81399536132813</v>
      </c>
    </row>
    <row r="2585" spans="14:16" x14ac:dyDescent="0.35">
      <c r="N2585" s="17">
        <v>45020</v>
      </c>
      <c r="O2585" s="9">
        <v>92.0858154296875</v>
      </c>
      <c r="P2585" s="9">
        <v>396.601318359375</v>
      </c>
    </row>
    <row r="2586" spans="14:16" x14ac:dyDescent="0.35">
      <c r="N2586" s="17">
        <v>45021</v>
      </c>
      <c r="O2586" s="9">
        <v>92.398269653320313</v>
      </c>
      <c r="P2586" s="9">
        <v>395.56292724609375</v>
      </c>
    </row>
    <row r="2587" spans="14:16" x14ac:dyDescent="0.35">
      <c r="N2587" s="17">
        <v>45022</v>
      </c>
      <c r="O2587" s="9">
        <v>92.315567016601563</v>
      </c>
      <c r="P2587" s="9">
        <v>397.10592651367188</v>
      </c>
    </row>
    <row r="2588" spans="14:16" x14ac:dyDescent="0.35">
      <c r="N2588" s="17">
        <v>45026</v>
      </c>
      <c r="O2588" s="9">
        <v>91.681396484375</v>
      </c>
      <c r="P2588" s="9">
        <v>397.51358032226563</v>
      </c>
    </row>
    <row r="2589" spans="14:16" x14ac:dyDescent="0.35">
      <c r="N2589" s="17">
        <v>45027</v>
      </c>
      <c r="O2589" s="9">
        <v>91.736526489257813</v>
      </c>
      <c r="P2589" s="9">
        <v>397.62030029296875</v>
      </c>
    </row>
    <row r="2590" spans="14:16" x14ac:dyDescent="0.35">
      <c r="N2590" s="17">
        <v>45028</v>
      </c>
      <c r="O2590" s="9">
        <v>91.846817016601563</v>
      </c>
      <c r="P2590" s="9">
        <v>395.99966430664063</v>
      </c>
    </row>
    <row r="2591" spans="14:16" x14ac:dyDescent="0.35">
      <c r="N2591" s="17">
        <v>45029</v>
      </c>
      <c r="O2591" s="9">
        <v>91.810066223144531</v>
      </c>
      <c r="P2591" s="9">
        <v>401.25958251953125</v>
      </c>
    </row>
    <row r="2592" spans="14:16" x14ac:dyDescent="0.35">
      <c r="N2592" s="17">
        <v>45030</v>
      </c>
      <c r="O2592" s="9">
        <v>91.359695434570313</v>
      </c>
      <c r="P2592" s="9">
        <v>400.27938842773438</v>
      </c>
    </row>
    <row r="2593" spans="14:16" x14ac:dyDescent="0.35">
      <c r="N2593" s="17">
        <v>45033</v>
      </c>
      <c r="O2593" s="9">
        <v>90.900138854980469</v>
      </c>
      <c r="P2593" s="9">
        <v>401.71566772460938</v>
      </c>
    </row>
    <row r="2594" spans="14:16" x14ac:dyDescent="0.35">
      <c r="N2594" s="17">
        <v>45034</v>
      </c>
      <c r="O2594" s="9">
        <v>91.028831481933594</v>
      </c>
      <c r="P2594" s="9">
        <v>401.9776611328125</v>
      </c>
    </row>
    <row r="2595" spans="14:16" x14ac:dyDescent="0.35">
      <c r="N2595" s="17">
        <v>45035</v>
      </c>
      <c r="O2595" s="9">
        <v>90.890945434570313</v>
      </c>
      <c r="P2595" s="9">
        <v>401.90982055664063</v>
      </c>
    </row>
    <row r="2596" spans="14:16" x14ac:dyDescent="0.35">
      <c r="N2596" s="17">
        <v>45036</v>
      </c>
      <c r="O2596" s="9">
        <v>91.304542541503906</v>
      </c>
      <c r="P2596" s="9">
        <v>399.716552734375</v>
      </c>
    </row>
    <row r="2597" spans="14:16" x14ac:dyDescent="0.35">
      <c r="N2597" s="17">
        <v>45037</v>
      </c>
      <c r="O2597" s="9">
        <v>91.148307800292969</v>
      </c>
      <c r="P2597" s="9">
        <v>400.02706909179688</v>
      </c>
    </row>
    <row r="2598" spans="14:16" x14ac:dyDescent="0.35">
      <c r="N2598" s="17">
        <v>45040</v>
      </c>
      <c r="O2598" s="9">
        <v>91.506767272949219</v>
      </c>
      <c r="P2598" s="9">
        <v>400.44436645507813</v>
      </c>
    </row>
    <row r="2599" spans="14:16" x14ac:dyDescent="0.35">
      <c r="N2599" s="17">
        <v>45041</v>
      </c>
      <c r="O2599" s="9">
        <v>92.076614379882813</v>
      </c>
      <c r="P2599" s="9">
        <v>394.08779907226563</v>
      </c>
    </row>
    <row r="2600" spans="14:16" x14ac:dyDescent="0.35">
      <c r="N2600" s="17">
        <v>45042</v>
      </c>
      <c r="O2600" s="9">
        <v>91.736526489257813</v>
      </c>
      <c r="P2600" s="9">
        <v>392.4185791015625</v>
      </c>
    </row>
    <row r="2601" spans="14:16" x14ac:dyDescent="0.35">
      <c r="N2601" s="17">
        <v>45043</v>
      </c>
      <c r="O2601" s="9">
        <v>91.4056396484375</v>
      </c>
      <c r="P2601" s="9">
        <v>400.23086547851563</v>
      </c>
    </row>
    <row r="2602" spans="14:16" x14ac:dyDescent="0.35">
      <c r="N2602" s="17">
        <v>45044</v>
      </c>
      <c r="O2602" s="9">
        <v>91.874397277832031</v>
      </c>
      <c r="P2602" s="9">
        <v>403.64691162109375</v>
      </c>
    </row>
    <row r="2603" spans="14:16" x14ac:dyDescent="0.35">
      <c r="N2603" s="17">
        <v>45047</v>
      </c>
      <c r="O2603" s="9">
        <v>90.933631896972656</v>
      </c>
      <c r="P2603" s="9">
        <v>403.23934936523438</v>
      </c>
    </row>
    <row r="2604" spans="14:16" x14ac:dyDescent="0.35">
      <c r="N2604" s="17">
        <v>45048</v>
      </c>
      <c r="O2604" s="9">
        <v>91.81817626953125</v>
      </c>
      <c r="P2604" s="9">
        <v>398.70724487304688</v>
      </c>
    </row>
    <row r="2605" spans="14:16" x14ac:dyDescent="0.35">
      <c r="N2605" s="17">
        <v>45049</v>
      </c>
      <c r="O2605" s="9">
        <v>92.223602294921875</v>
      </c>
      <c r="P2605" s="9">
        <v>395.97055053710938</v>
      </c>
    </row>
    <row r="2606" spans="14:16" x14ac:dyDescent="0.35">
      <c r="N2606" s="17">
        <v>45050</v>
      </c>
      <c r="O2606" s="9">
        <v>92.113059997558594</v>
      </c>
      <c r="P2606" s="9">
        <v>393.16586303710938</v>
      </c>
    </row>
    <row r="2607" spans="14:16" x14ac:dyDescent="0.35">
      <c r="N2607" s="17">
        <v>45051</v>
      </c>
      <c r="O2607" s="9">
        <v>91.81817626953125</v>
      </c>
      <c r="P2607" s="9">
        <v>400.44436645507813</v>
      </c>
    </row>
    <row r="2608" spans="14:16" x14ac:dyDescent="0.35">
      <c r="N2608" s="17">
        <v>45054</v>
      </c>
      <c r="O2608" s="9">
        <v>91.311424255371094</v>
      </c>
      <c r="P2608" s="9">
        <v>400.55111694335938</v>
      </c>
    </row>
    <row r="2609" spans="14:16" x14ac:dyDescent="0.35">
      <c r="N2609" s="17">
        <v>45055</v>
      </c>
      <c r="O2609" s="9">
        <v>91.228485107421875</v>
      </c>
      <c r="P2609" s="9">
        <v>398.79461669921875</v>
      </c>
    </row>
    <row r="2610" spans="14:16" x14ac:dyDescent="0.35">
      <c r="N2610" s="17">
        <v>45056</v>
      </c>
      <c r="O2610" s="9">
        <v>91.81817626953125</v>
      </c>
      <c r="P2610" s="9">
        <v>400.65792846679688</v>
      </c>
    </row>
    <row r="2611" spans="14:16" x14ac:dyDescent="0.35">
      <c r="N2611" s="17">
        <v>45057</v>
      </c>
      <c r="O2611" s="9">
        <v>92.094596862792969</v>
      </c>
      <c r="P2611" s="9">
        <v>399.95913696289063</v>
      </c>
    </row>
    <row r="2612" spans="14:16" x14ac:dyDescent="0.35">
      <c r="N2612" s="17">
        <v>45058</v>
      </c>
      <c r="O2612" s="9">
        <v>91.578628540039063</v>
      </c>
      <c r="P2612" s="9">
        <v>399.43515014648438</v>
      </c>
    </row>
    <row r="2613" spans="14:16" x14ac:dyDescent="0.35">
      <c r="N2613" s="17">
        <v>45061</v>
      </c>
      <c r="O2613" s="9">
        <v>91.348274230957031</v>
      </c>
      <c r="P2613" s="9">
        <v>400.81320190429688</v>
      </c>
    </row>
    <row r="2614" spans="14:16" x14ac:dyDescent="0.35">
      <c r="N2614" s="17">
        <v>45062</v>
      </c>
      <c r="O2614" s="9">
        <v>91.136344909667969</v>
      </c>
      <c r="P2614" s="9">
        <v>398.1346435546875</v>
      </c>
    </row>
    <row r="2615" spans="14:16" x14ac:dyDescent="0.35">
      <c r="N2615" s="17">
        <v>45063</v>
      </c>
      <c r="O2615" s="9">
        <v>90.998138427734375</v>
      </c>
      <c r="P2615" s="9">
        <v>402.96762084960938</v>
      </c>
    </row>
    <row r="2616" spans="14:16" x14ac:dyDescent="0.35">
      <c r="N2616" s="17">
        <v>45064</v>
      </c>
      <c r="O2616" s="9">
        <v>90.574295043945313</v>
      </c>
      <c r="P2616" s="9">
        <v>406.84945678710938</v>
      </c>
    </row>
    <row r="2617" spans="14:16" x14ac:dyDescent="0.35">
      <c r="N2617" s="17">
        <v>45065</v>
      </c>
      <c r="O2617" s="9">
        <v>90.371574401855469</v>
      </c>
      <c r="P2617" s="9">
        <v>406.25747680664063</v>
      </c>
    </row>
    <row r="2618" spans="14:16" x14ac:dyDescent="0.35">
      <c r="N2618" s="17">
        <v>45068</v>
      </c>
      <c r="O2618" s="9">
        <v>90.288642883300781</v>
      </c>
      <c r="P2618" s="9">
        <v>406.4224853515625</v>
      </c>
    </row>
    <row r="2619" spans="14:16" x14ac:dyDescent="0.35">
      <c r="N2619" s="17">
        <v>45069</v>
      </c>
      <c r="O2619" s="9">
        <v>90.389999389648438</v>
      </c>
      <c r="P2619" s="9">
        <v>401.8612060546875</v>
      </c>
    </row>
    <row r="2620" spans="14:16" x14ac:dyDescent="0.35">
      <c r="N2620" s="17">
        <v>45070</v>
      </c>
      <c r="O2620" s="9">
        <v>90.159645080566406</v>
      </c>
      <c r="P2620" s="9">
        <v>398.94985961914063</v>
      </c>
    </row>
    <row r="2621" spans="14:16" x14ac:dyDescent="0.35">
      <c r="N2621" s="17">
        <v>45071</v>
      </c>
      <c r="O2621" s="9">
        <v>89.827949523925781</v>
      </c>
      <c r="P2621" s="9">
        <v>402.40469360351563</v>
      </c>
    </row>
    <row r="2622" spans="14:16" x14ac:dyDescent="0.35">
      <c r="N2622" s="17">
        <v>45072</v>
      </c>
      <c r="O2622" s="9">
        <v>89.901649475097656</v>
      </c>
      <c r="P2622" s="9">
        <v>407.61611938476563</v>
      </c>
    </row>
    <row r="2623" spans="14:16" x14ac:dyDescent="0.35">
      <c r="N2623" s="17">
        <v>45076</v>
      </c>
      <c r="O2623" s="9">
        <v>90.500587463378906</v>
      </c>
      <c r="P2623" s="9">
        <v>407.77139282226563</v>
      </c>
    </row>
    <row r="2624" spans="14:16" x14ac:dyDescent="0.35">
      <c r="N2624" s="17">
        <v>45077</v>
      </c>
      <c r="O2624" s="9">
        <v>90.823081970214844</v>
      </c>
      <c r="P2624" s="9">
        <v>405.51019287109375</v>
      </c>
    </row>
    <row r="2625" spans="14:16" x14ac:dyDescent="0.35">
      <c r="N2625" s="17">
        <v>45078</v>
      </c>
      <c r="O2625" s="9">
        <v>91.098365783691406</v>
      </c>
      <c r="P2625" s="9">
        <v>409.36300659179688</v>
      </c>
    </row>
    <row r="2626" spans="14:16" x14ac:dyDescent="0.35">
      <c r="N2626" s="17">
        <v>45079</v>
      </c>
      <c r="O2626" s="9">
        <v>90.617965698242188</v>
      </c>
      <c r="P2626" s="9">
        <v>415.28286743164063</v>
      </c>
    </row>
    <row r="2627" spans="14:16" x14ac:dyDescent="0.35">
      <c r="N2627" s="17">
        <v>45082</v>
      </c>
      <c r="O2627" s="9">
        <v>90.608741760253906</v>
      </c>
      <c r="P2627" s="9">
        <v>414.48709106445313</v>
      </c>
    </row>
    <row r="2628" spans="14:16" x14ac:dyDescent="0.35">
      <c r="N2628" s="17">
        <v>45083</v>
      </c>
      <c r="O2628" s="9">
        <v>90.719589233398438</v>
      </c>
      <c r="P2628" s="9">
        <v>415.38961791992188</v>
      </c>
    </row>
    <row r="2629" spans="14:16" x14ac:dyDescent="0.35">
      <c r="N2629" s="17">
        <v>45084</v>
      </c>
      <c r="O2629" s="9">
        <v>90.23919677734375</v>
      </c>
      <c r="P2629" s="9">
        <v>413.95330810546875</v>
      </c>
    </row>
    <row r="2630" spans="14:16" x14ac:dyDescent="0.35">
      <c r="N2630" s="17">
        <v>45085</v>
      </c>
      <c r="O2630" s="9">
        <v>90.719589233398438</v>
      </c>
      <c r="P2630" s="9">
        <v>416.45712280273438</v>
      </c>
    </row>
    <row r="2631" spans="14:16" x14ac:dyDescent="0.35">
      <c r="N2631" s="17">
        <v>45086</v>
      </c>
      <c r="O2631" s="9">
        <v>90.507118225097656</v>
      </c>
      <c r="P2631" s="9">
        <v>417.204345703125</v>
      </c>
    </row>
    <row r="2632" spans="14:16" x14ac:dyDescent="0.35">
      <c r="N2632" s="17">
        <v>45089</v>
      </c>
      <c r="O2632" s="9">
        <v>90.664161682128906</v>
      </c>
      <c r="P2632" s="9">
        <v>420.98916625976563</v>
      </c>
    </row>
    <row r="2633" spans="14:16" x14ac:dyDescent="0.35">
      <c r="N2633" s="17">
        <v>45090</v>
      </c>
      <c r="O2633" s="9">
        <v>90.23919677734375</v>
      </c>
      <c r="P2633" s="9">
        <v>423.76473999023438</v>
      </c>
    </row>
    <row r="2634" spans="14:16" x14ac:dyDescent="0.35">
      <c r="N2634" s="17">
        <v>45091</v>
      </c>
      <c r="O2634" s="9">
        <v>90.322364807128906</v>
      </c>
      <c r="P2634" s="9">
        <v>424.26937866210938</v>
      </c>
    </row>
    <row r="2635" spans="14:16" x14ac:dyDescent="0.35">
      <c r="N2635" s="17">
        <v>45092</v>
      </c>
      <c r="O2635" s="9">
        <v>90.950546264648438</v>
      </c>
      <c r="P2635" s="9">
        <v>429.529296875</v>
      </c>
    </row>
    <row r="2636" spans="14:16" x14ac:dyDescent="0.35">
      <c r="N2636" s="17">
        <v>45093</v>
      </c>
      <c r="O2636" s="9">
        <v>90.664161682128906</v>
      </c>
      <c r="P2636" s="9">
        <v>428.0662841796875</v>
      </c>
    </row>
    <row r="2637" spans="14:16" x14ac:dyDescent="0.35">
      <c r="N2637" s="17">
        <v>45097</v>
      </c>
      <c r="O2637" s="9">
        <v>90.830474853515625</v>
      </c>
      <c r="P2637" s="9">
        <v>425.84536743164063</v>
      </c>
    </row>
    <row r="2638" spans="14:16" x14ac:dyDescent="0.35">
      <c r="N2638" s="17">
        <v>45098</v>
      </c>
      <c r="O2638" s="9">
        <v>90.978271484375</v>
      </c>
      <c r="P2638" s="9">
        <v>423.66351318359375</v>
      </c>
    </row>
    <row r="2639" spans="14:16" x14ac:dyDescent="0.35">
      <c r="N2639" s="17">
        <v>45099</v>
      </c>
      <c r="O2639" s="9">
        <v>90.507118225097656</v>
      </c>
      <c r="P2639" s="9">
        <v>425.19277954101563</v>
      </c>
    </row>
    <row r="2640" spans="14:16" x14ac:dyDescent="0.35">
      <c r="N2640" s="17">
        <v>45100</v>
      </c>
      <c r="O2640" s="9">
        <v>90.775016784667969</v>
      </c>
      <c r="P2640" s="9">
        <v>421.97833251953125</v>
      </c>
    </row>
    <row r="2641" spans="14:16" x14ac:dyDescent="0.35">
      <c r="N2641" s="17">
        <v>45103</v>
      </c>
      <c r="O2641" s="9">
        <v>90.885887145996094</v>
      </c>
      <c r="P2641" s="9">
        <v>420.25424194335938</v>
      </c>
    </row>
    <row r="2642" spans="14:16" x14ac:dyDescent="0.35">
      <c r="N2642" s="17">
        <v>45104</v>
      </c>
      <c r="O2642" s="9">
        <v>90.710357666015625</v>
      </c>
      <c r="P2642" s="9">
        <v>424.861572265625</v>
      </c>
    </row>
    <row r="2643" spans="14:16" x14ac:dyDescent="0.35">
      <c r="N2643" s="17">
        <v>45105</v>
      </c>
      <c r="O2643" s="9">
        <v>90.978271484375</v>
      </c>
      <c r="P2643" s="9">
        <v>425.07586669921875</v>
      </c>
    </row>
    <row r="2644" spans="14:16" x14ac:dyDescent="0.35">
      <c r="N2644" s="17">
        <v>45106</v>
      </c>
      <c r="O2644" s="9">
        <v>90.276168823242188</v>
      </c>
      <c r="P2644" s="9">
        <v>426.75125122070313</v>
      </c>
    </row>
    <row r="2645" spans="14:16" x14ac:dyDescent="0.35">
      <c r="N2645" s="17">
        <v>45107</v>
      </c>
      <c r="O2645" s="9">
        <v>90.488639831542969</v>
      </c>
      <c r="P2645" s="9">
        <v>431.7872314453125</v>
      </c>
    </row>
    <row r="2646" spans="14:16" x14ac:dyDescent="0.35">
      <c r="N2646" s="17">
        <v>45110</v>
      </c>
      <c r="O2646" s="9">
        <v>90.382110595703125</v>
      </c>
      <c r="P2646" s="9">
        <v>432.28399658203125</v>
      </c>
    </row>
    <row r="2647" spans="14:16" x14ac:dyDescent="0.35">
      <c r="N2647" s="17">
        <v>45112</v>
      </c>
      <c r="O2647" s="9">
        <v>89.974578857421875</v>
      </c>
      <c r="P2647" s="9">
        <v>431.64108276367188</v>
      </c>
    </row>
    <row r="2648" spans="14:16" x14ac:dyDescent="0.35">
      <c r="N2648" s="17">
        <v>45113</v>
      </c>
      <c r="O2648" s="9">
        <v>89.39105224609375</v>
      </c>
      <c r="P2648" s="9">
        <v>428.2611083984375</v>
      </c>
    </row>
    <row r="2649" spans="14:16" x14ac:dyDescent="0.35">
      <c r="N2649" s="17">
        <v>45114</v>
      </c>
      <c r="O2649" s="9">
        <v>89.409576416015625</v>
      </c>
      <c r="P2649" s="9">
        <v>427.17984008789063</v>
      </c>
    </row>
    <row r="2650" spans="14:16" x14ac:dyDescent="0.35">
      <c r="N2650" s="17">
        <v>45117</v>
      </c>
      <c r="O2650" s="9">
        <v>89.659675598144531</v>
      </c>
      <c r="P2650" s="9">
        <v>428.2611083984375</v>
      </c>
    </row>
    <row r="2651" spans="14:16" x14ac:dyDescent="0.35">
      <c r="N2651" s="17">
        <v>45118</v>
      </c>
      <c r="O2651" s="9">
        <v>89.854171752929688</v>
      </c>
      <c r="P2651" s="9">
        <v>430.98846435546875</v>
      </c>
    </row>
    <row r="2652" spans="14:16" x14ac:dyDescent="0.35">
      <c r="N2652" s="17">
        <v>45119</v>
      </c>
      <c r="O2652" s="9">
        <v>90.585899353027344</v>
      </c>
      <c r="P2652" s="9">
        <v>434.45614624023438</v>
      </c>
    </row>
    <row r="2653" spans="14:16" x14ac:dyDescent="0.35">
      <c r="N2653" s="17">
        <v>45120</v>
      </c>
      <c r="O2653" s="9">
        <v>91.150909423828125</v>
      </c>
      <c r="P2653" s="9">
        <v>437.90438842773438</v>
      </c>
    </row>
    <row r="2654" spans="14:16" x14ac:dyDescent="0.35">
      <c r="N2654" s="17">
        <v>45121</v>
      </c>
      <c r="O2654" s="9">
        <v>90.715568542480469</v>
      </c>
      <c r="P2654" s="9">
        <v>437.63162231445313</v>
      </c>
    </row>
    <row r="2655" spans="14:16" x14ac:dyDescent="0.35">
      <c r="N2655" s="17">
        <v>45124</v>
      </c>
      <c r="O2655" s="9">
        <v>90.817451477050781</v>
      </c>
      <c r="P2655" s="9">
        <v>439.15121459960938</v>
      </c>
    </row>
    <row r="2656" spans="14:16" x14ac:dyDescent="0.35">
      <c r="N2656" s="17">
        <v>45125</v>
      </c>
      <c r="O2656" s="9">
        <v>90.891555786132813</v>
      </c>
      <c r="P2656" s="9">
        <v>442.41439819335938</v>
      </c>
    </row>
    <row r="2657" spans="14:16" x14ac:dyDescent="0.35">
      <c r="N2657" s="17">
        <v>45126</v>
      </c>
      <c r="O2657" s="9">
        <v>91.169441223144531</v>
      </c>
      <c r="P2657" s="9">
        <v>443.398193359375</v>
      </c>
    </row>
    <row r="2658" spans="14:16" x14ac:dyDescent="0.35">
      <c r="N2658" s="17">
        <v>45127</v>
      </c>
      <c r="O2658" s="9">
        <v>90.697067260742188</v>
      </c>
      <c r="P2658" s="9">
        <v>440.45648193359375</v>
      </c>
    </row>
    <row r="2659" spans="14:16" x14ac:dyDescent="0.35">
      <c r="N2659" s="17">
        <v>45128</v>
      </c>
      <c r="O2659" s="9">
        <v>90.761886596679688</v>
      </c>
      <c r="P2659" s="9">
        <v>440.45648193359375</v>
      </c>
    </row>
    <row r="2660" spans="14:16" x14ac:dyDescent="0.35">
      <c r="N2660" s="17">
        <v>45131</v>
      </c>
      <c r="O2660" s="9">
        <v>90.59515380859375</v>
      </c>
      <c r="P2660" s="9">
        <v>442.42416381835938</v>
      </c>
    </row>
    <row r="2661" spans="14:16" x14ac:dyDescent="0.35">
      <c r="N2661" s="17">
        <v>45132</v>
      </c>
      <c r="O2661" s="9">
        <v>90.493255615234375</v>
      </c>
      <c r="P2661" s="9">
        <v>443.63201904296875</v>
      </c>
    </row>
    <row r="2662" spans="14:16" x14ac:dyDescent="0.35">
      <c r="N2662" s="17">
        <v>45133</v>
      </c>
      <c r="O2662" s="9">
        <v>90.789680480957031</v>
      </c>
      <c r="P2662" s="9">
        <v>443.70016479492188</v>
      </c>
    </row>
    <row r="2663" spans="14:16" x14ac:dyDescent="0.35">
      <c r="N2663" s="17">
        <v>45134</v>
      </c>
      <c r="O2663" s="9">
        <v>90.011634826660156</v>
      </c>
      <c r="P2663" s="9">
        <v>440.7584228515625</v>
      </c>
    </row>
    <row r="2664" spans="14:16" x14ac:dyDescent="0.35">
      <c r="N2664" s="17">
        <v>45135</v>
      </c>
      <c r="O2664" s="9">
        <v>90.363594055175781</v>
      </c>
      <c r="P2664" s="9">
        <v>445.0736083984375</v>
      </c>
    </row>
    <row r="2665" spans="14:16" x14ac:dyDescent="0.35">
      <c r="N2665" s="17">
        <v>45138</v>
      </c>
      <c r="O2665" s="9">
        <v>90.474761962890625</v>
      </c>
      <c r="P2665" s="9">
        <v>445.9210205078125</v>
      </c>
    </row>
    <row r="2666" spans="14:16" x14ac:dyDescent="0.35">
      <c r="N2666" s="17">
        <v>45139</v>
      </c>
      <c r="O2666" s="9">
        <v>89.875694274902344</v>
      </c>
      <c r="P2666" s="9">
        <v>444.64495849609375</v>
      </c>
    </row>
    <row r="2667" spans="14:16" x14ac:dyDescent="0.35">
      <c r="N2667" s="17">
        <v>45140</v>
      </c>
      <c r="O2667" s="9">
        <v>89.662101745605469</v>
      </c>
      <c r="P2667" s="9">
        <v>438.45965576171875</v>
      </c>
    </row>
    <row r="2668" spans="14:16" x14ac:dyDescent="0.35">
      <c r="N2668" s="17">
        <v>45141</v>
      </c>
      <c r="O2668" s="9">
        <v>89.058395385742188</v>
      </c>
      <c r="P2668" s="9">
        <v>437.20306396484375</v>
      </c>
    </row>
    <row r="2669" spans="14:16" x14ac:dyDescent="0.35">
      <c r="N2669" s="17">
        <v>45142</v>
      </c>
      <c r="O2669" s="9">
        <v>89.792106628417969</v>
      </c>
      <c r="P2669" s="9">
        <v>435.22567749023438</v>
      </c>
    </row>
    <row r="2670" spans="14:16" x14ac:dyDescent="0.35">
      <c r="N2670" s="17">
        <v>45145</v>
      </c>
      <c r="O2670" s="9">
        <v>89.810691833496094</v>
      </c>
      <c r="P2670" s="9">
        <v>439.02459716796875</v>
      </c>
    </row>
    <row r="2671" spans="14:16" x14ac:dyDescent="0.35">
      <c r="N2671" s="17">
        <v>45146</v>
      </c>
      <c r="O2671" s="9">
        <v>90.024314880371094</v>
      </c>
      <c r="P2671" s="9">
        <v>437.11541748046875</v>
      </c>
    </row>
    <row r="2672" spans="14:16" x14ac:dyDescent="0.35">
      <c r="N2672" s="17">
        <v>45147</v>
      </c>
      <c r="O2672" s="9">
        <v>90.089309692382813</v>
      </c>
      <c r="P2672" s="9">
        <v>434.19320678710938</v>
      </c>
    </row>
    <row r="2673" spans="14:16" x14ac:dyDescent="0.35">
      <c r="N2673" s="17">
        <v>45148</v>
      </c>
      <c r="O2673" s="9">
        <v>89.50421142578125</v>
      </c>
      <c r="P2673" s="9">
        <v>434.34902954101563</v>
      </c>
    </row>
    <row r="2674" spans="14:16" x14ac:dyDescent="0.35">
      <c r="N2674" s="17">
        <v>45149</v>
      </c>
      <c r="O2674" s="9">
        <v>89.225578308105469</v>
      </c>
      <c r="P2674" s="9">
        <v>434.09579467773438</v>
      </c>
    </row>
    <row r="2675" spans="14:16" x14ac:dyDescent="0.35">
      <c r="N2675" s="17">
        <v>45152</v>
      </c>
      <c r="O2675" s="9">
        <v>89.160575866699219</v>
      </c>
      <c r="P2675" s="9">
        <v>436.49197387695313</v>
      </c>
    </row>
    <row r="2676" spans="14:16" x14ac:dyDescent="0.35">
      <c r="N2676" s="17">
        <v>45153</v>
      </c>
      <c r="O2676" s="9">
        <v>88.919082641601563</v>
      </c>
      <c r="P2676" s="9">
        <v>431.40731811523438</v>
      </c>
    </row>
    <row r="2677" spans="14:16" x14ac:dyDescent="0.35">
      <c r="N2677" s="17">
        <v>45154</v>
      </c>
      <c r="O2677" s="9">
        <v>88.705459594726563</v>
      </c>
      <c r="P2677" s="9">
        <v>428.2415771484375</v>
      </c>
    </row>
    <row r="2678" spans="14:16" x14ac:dyDescent="0.35">
      <c r="N2678" s="17">
        <v>45155</v>
      </c>
      <c r="O2678" s="9">
        <v>88.612594604492188</v>
      </c>
      <c r="P2678" s="9">
        <v>424.97845458984375</v>
      </c>
    </row>
    <row r="2679" spans="14:16" x14ac:dyDescent="0.35">
      <c r="N2679" s="17">
        <v>45156</v>
      </c>
      <c r="O2679" s="9">
        <v>88.807640075683594</v>
      </c>
      <c r="P2679" s="9">
        <v>425.1829833984375</v>
      </c>
    </row>
    <row r="2680" spans="14:16" x14ac:dyDescent="0.35">
      <c r="N2680" s="17">
        <v>45159</v>
      </c>
      <c r="O2680" s="9">
        <v>88.361839294433594</v>
      </c>
      <c r="P2680" s="9">
        <v>427.9493408203125</v>
      </c>
    </row>
    <row r="2681" spans="14:16" x14ac:dyDescent="0.35">
      <c r="N2681" s="17">
        <v>45160</v>
      </c>
      <c r="O2681" s="9">
        <v>88.454704284667969</v>
      </c>
      <c r="P2681" s="9">
        <v>426.79025268554688</v>
      </c>
    </row>
    <row r="2682" spans="14:16" x14ac:dyDescent="0.35">
      <c r="N2682" s="17">
        <v>45161</v>
      </c>
      <c r="O2682" s="9">
        <v>89.299880981445313</v>
      </c>
      <c r="P2682" s="9">
        <v>431.54373168945313</v>
      </c>
    </row>
    <row r="2683" spans="14:16" x14ac:dyDescent="0.35">
      <c r="N2683" s="17">
        <v>45162</v>
      </c>
      <c r="O2683" s="9">
        <v>89.095542907714844</v>
      </c>
      <c r="P2683" s="9">
        <v>425.56289672851563</v>
      </c>
    </row>
    <row r="2684" spans="14:16" x14ac:dyDescent="0.35">
      <c r="N2684" s="17">
        <v>45163</v>
      </c>
      <c r="O2684" s="9">
        <v>89.039817810058594</v>
      </c>
      <c r="P2684" s="9">
        <v>428.56307983398438</v>
      </c>
    </row>
    <row r="2685" spans="14:16" x14ac:dyDescent="0.35">
      <c r="N2685" s="17">
        <v>45166</v>
      </c>
      <c r="O2685" s="9">
        <v>89.234855651855469</v>
      </c>
      <c r="P2685" s="9">
        <v>431.28073120117188</v>
      </c>
    </row>
    <row r="2686" spans="14:16" x14ac:dyDescent="0.35">
      <c r="N2686" s="17">
        <v>45167</v>
      </c>
      <c r="O2686" s="9">
        <v>89.810691833496094</v>
      </c>
      <c r="P2686" s="9">
        <v>437.51480102539063</v>
      </c>
    </row>
    <row r="2687" spans="14:16" x14ac:dyDescent="0.35">
      <c r="N2687" s="17">
        <v>45168</v>
      </c>
      <c r="O2687" s="9">
        <v>89.773544311523438</v>
      </c>
      <c r="P2687" s="9">
        <v>439.31683349609375</v>
      </c>
    </row>
    <row r="2688" spans="14:16" x14ac:dyDescent="0.35">
      <c r="N2688" s="17">
        <v>45169</v>
      </c>
      <c r="O2688" s="9">
        <v>89.903587341308594</v>
      </c>
      <c r="P2688" s="9">
        <v>438.6739501953125</v>
      </c>
    </row>
    <row r="2689" spans="14:16" x14ac:dyDescent="0.35">
      <c r="N2689" s="17">
        <v>45170</v>
      </c>
      <c r="O2689" s="9">
        <v>89.437942504882813</v>
      </c>
      <c r="P2689" s="9">
        <v>439.49215698242188</v>
      </c>
    </row>
    <row r="2690" spans="14:16" x14ac:dyDescent="0.35">
      <c r="N2690" s="17">
        <v>45174</v>
      </c>
      <c r="O2690" s="9">
        <v>88.953704833984375</v>
      </c>
      <c r="P2690" s="9">
        <v>437.59268188476563</v>
      </c>
    </row>
    <row r="2691" spans="14:16" x14ac:dyDescent="0.35">
      <c r="N2691" s="17">
        <v>45175</v>
      </c>
      <c r="O2691" s="9">
        <v>88.869888305664063</v>
      </c>
      <c r="P2691" s="9">
        <v>434.6510009765625</v>
      </c>
    </row>
    <row r="2692" spans="14:16" x14ac:dyDescent="0.35">
      <c r="N2692" s="17">
        <v>45176</v>
      </c>
      <c r="O2692" s="9">
        <v>89.149253845214844</v>
      </c>
      <c r="P2692" s="9">
        <v>433.3165283203125</v>
      </c>
    </row>
    <row r="2693" spans="14:16" x14ac:dyDescent="0.35">
      <c r="N2693" s="17">
        <v>45177</v>
      </c>
      <c r="O2693" s="9">
        <v>89.195808410644531</v>
      </c>
      <c r="P2693" s="9">
        <v>433.9691162109375</v>
      </c>
    </row>
    <row r="2694" spans="14:16" x14ac:dyDescent="0.35">
      <c r="N2694" s="17">
        <v>45180</v>
      </c>
      <c r="O2694" s="9">
        <v>89.093376159667969</v>
      </c>
      <c r="P2694" s="9">
        <v>436.82321166992188</v>
      </c>
    </row>
    <row r="2695" spans="14:16" x14ac:dyDescent="0.35">
      <c r="N2695" s="17">
        <v>45181</v>
      </c>
      <c r="O2695" s="9">
        <v>89.121315002441406</v>
      </c>
      <c r="P2695" s="9">
        <v>434.42694091796875</v>
      </c>
    </row>
    <row r="2696" spans="14:16" x14ac:dyDescent="0.35">
      <c r="N2696" s="17">
        <v>45182</v>
      </c>
      <c r="O2696" s="9">
        <v>89.251670837402344</v>
      </c>
      <c r="P2696" s="9">
        <v>434.93350219726563</v>
      </c>
    </row>
    <row r="2697" spans="14:16" x14ac:dyDescent="0.35">
      <c r="N2697" s="17">
        <v>45183</v>
      </c>
      <c r="O2697" s="9">
        <v>89.130630493164063</v>
      </c>
      <c r="P2697" s="9">
        <v>438.68365478515625</v>
      </c>
    </row>
    <row r="2698" spans="14:16" x14ac:dyDescent="0.35">
      <c r="N2698" s="17">
        <v>45184</v>
      </c>
      <c r="O2698" s="9">
        <v>88.925750732421875</v>
      </c>
      <c r="P2698" s="9">
        <v>433.39828491210938</v>
      </c>
    </row>
    <row r="2699" spans="14:16" x14ac:dyDescent="0.35">
      <c r="N2699" s="17">
        <v>45187</v>
      </c>
      <c r="O2699" s="9">
        <v>89.056114196777344</v>
      </c>
      <c r="P2699" s="9">
        <v>433.65240478515625</v>
      </c>
    </row>
    <row r="2700" spans="14:16" x14ac:dyDescent="0.35">
      <c r="N2700" s="17">
        <v>45188</v>
      </c>
      <c r="O2700" s="9">
        <v>88.795379638671875</v>
      </c>
      <c r="P2700" s="9">
        <v>432.75311279296875</v>
      </c>
    </row>
    <row r="2701" spans="14:16" x14ac:dyDescent="0.35">
      <c r="N2701" s="17">
        <v>45189</v>
      </c>
      <c r="O2701" s="9">
        <v>88.748794555664063</v>
      </c>
      <c r="P2701" s="9">
        <v>428.77459716796875</v>
      </c>
    </row>
    <row r="2702" spans="14:16" x14ac:dyDescent="0.35">
      <c r="N2702" s="17">
        <v>45190</v>
      </c>
      <c r="O2702" s="9">
        <v>88.143486022949219</v>
      </c>
      <c r="P2702" s="9">
        <v>421.68771362304688</v>
      </c>
    </row>
    <row r="2703" spans="14:16" x14ac:dyDescent="0.35">
      <c r="N2703" s="17">
        <v>45191</v>
      </c>
      <c r="O2703" s="9">
        <v>88.515998840332031</v>
      </c>
      <c r="P2703" s="9">
        <v>420.739501953125</v>
      </c>
    </row>
    <row r="2704" spans="14:16" x14ac:dyDescent="0.35">
      <c r="N2704" s="17">
        <v>45194</v>
      </c>
      <c r="O2704" s="9">
        <v>87.817573547363281</v>
      </c>
      <c r="P2704" s="9">
        <v>422.50881958007813</v>
      </c>
    </row>
    <row r="2705" spans="14:16" x14ac:dyDescent="0.35">
      <c r="N2705" s="17">
        <v>45195</v>
      </c>
      <c r="O2705" s="9">
        <v>87.705795288085938</v>
      </c>
      <c r="P2705" s="9">
        <v>416.3016357421875</v>
      </c>
    </row>
    <row r="2706" spans="14:16" x14ac:dyDescent="0.35">
      <c r="N2706" s="17">
        <v>45196</v>
      </c>
      <c r="O2706" s="9">
        <v>87.398490905761719</v>
      </c>
      <c r="P2706" s="9">
        <v>416.46783447265625</v>
      </c>
    </row>
    <row r="2707" spans="14:16" x14ac:dyDescent="0.35">
      <c r="N2707" s="17">
        <v>45197</v>
      </c>
      <c r="O2707" s="9">
        <v>87.65924072265625</v>
      </c>
      <c r="P2707" s="9">
        <v>418.88226318359375</v>
      </c>
    </row>
    <row r="2708" spans="14:16" x14ac:dyDescent="0.35">
      <c r="N2708" s="17">
        <v>45198</v>
      </c>
      <c r="O2708" s="9">
        <v>87.575439453125</v>
      </c>
      <c r="P2708" s="9">
        <v>417.86566162109375</v>
      </c>
    </row>
    <row r="2709" spans="14:16" x14ac:dyDescent="0.35">
      <c r="N2709" s="17">
        <v>45201</v>
      </c>
      <c r="O2709" s="9">
        <v>86.965652465820313</v>
      </c>
      <c r="P2709" s="9">
        <v>417.699462890625</v>
      </c>
    </row>
    <row r="2710" spans="14:16" x14ac:dyDescent="0.35">
      <c r="N2710" s="17">
        <v>45202</v>
      </c>
      <c r="O2710" s="9">
        <v>86.283981323242188</v>
      </c>
      <c r="P2710" s="9">
        <v>412.10812377929688</v>
      </c>
    </row>
    <row r="2711" spans="14:16" x14ac:dyDescent="0.35">
      <c r="N2711" s="17">
        <v>45203</v>
      </c>
      <c r="O2711" s="9">
        <v>86.890960693359375</v>
      </c>
      <c r="P2711" s="9">
        <v>415.10903930664063</v>
      </c>
    </row>
    <row r="2712" spans="14:16" x14ac:dyDescent="0.35">
      <c r="N2712" s="17">
        <v>45204</v>
      </c>
      <c r="O2712" s="9">
        <v>86.94696044921875</v>
      </c>
      <c r="P2712" s="9">
        <v>414.95263671875</v>
      </c>
    </row>
    <row r="2713" spans="14:16" x14ac:dyDescent="0.35">
      <c r="N2713" s="17">
        <v>45205</v>
      </c>
      <c r="O2713" s="9">
        <v>86.610809326171875</v>
      </c>
      <c r="P2713" s="9">
        <v>419.87936401367188</v>
      </c>
    </row>
    <row r="2714" spans="14:16" x14ac:dyDescent="0.35">
      <c r="N2714" s="17">
        <v>45208</v>
      </c>
      <c r="O2714" s="9">
        <v>87.507255554199219</v>
      </c>
      <c r="P2714" s="9">
        <v>422.56744384765625</v>
      </c>
    </row>
    <row r="2715" spans="14:16" x14ac:dyDescent="0.35">
      <c r="N2715" s="17">
        <v>45209</v>
      </c>
      <c r="O2715" s="9">
        <v>87.423225402832031</v>
      </c>
      <c r="P2715" s="9">
        <v>424.766845703125</v>
      </c>
    </row>
    <row r="2716" spans="14:16" x14ac:dyDescent="0.35">
      <c r="N2716" s="17">
        <v>45210</v>
      </c>
      <c r="O2716" s="9">
        <v>87.824752807617188</v>
      </c>
      <c r="P2716" s="9">
        <v>426.5068359375</v>
      </c>
    </row>
    <row r="2717" spans="14:16" x14ac:dyDescent="0.35">
      <c r="N2717" s="17">
        <v>45211</v>
      </c>
      <c r="O2717" s="9">
        <v>87.068374633789063</v>
      </c>
      <c r="P2717" s="9">
        <v>423.90664672851563</v>
      </c>
    </row>
    <row r="2718" spans="14:16" x14ac:dyDescent="0.35">
      <c r="N2718" s="17">
        <v>45212</v>
      </c>
      <c r="O2718" s="9">
        <v>87.441902160644531</v>
      </c>
      <c r="P2718" s="9">
        <v>421.79522705078125</v>
      </c>
    </row>
    <row r="2719" spans="14:16" x14ac:dyDescent="0.35">
      <c r="N2719" s="17">
        <v>45215</v>
      </c>
      <c r="O2719" s="9">
        <v>86.956321716308594</v>
      </c>
      <c r="P2719" s="9">
        <v>426.23312377929688</v>
      </c>
    </row>
    <row r="2720" spans="14:16" x14ac:dyDescent="0.35">
      <c r="N2720" s="17">
        <v>45216</v>
      </c>
      <c r="O2720" s="9">
        <v>86.330657958984375</v>
      </c>
      <c r="P2720" s="9">
        <v>426.21356201171875</v>
      </c>
    </row>
    <row r="2721" spans="14:16" x14ac:dyDescent="0.35">
      <c r="N2721" s="17">
        <v>45217</v>
      </c>
      <c r="O2721" s="9">
        <v>85.929107666015625</v>
      </c>
      <c r="P2721" s="9">
        <v>420.53424072265625</v>
      </c>
    </row>
    <row r="2722" spans="14:16" x14ac:dyDescent="0.35">
      <c r="N2722" s="17">
        <v>45218</v>
      </c>
      <c r="O2722" s="9">
        <v>85.602287292480469</v>
      </c>
      <c r="P2722" s="9">
        <v>416.83920288085938</v>
      </c>
    </row>
    <row r="2723" spans="14:16" x14ac:dyDescent="0.35">
      <c r="N2723" s="17">
        <v>45219</v>
      </c>
      <c r="O2723" s="9">
        <v>85.910438537597656</v>
      </c>
      <c r="P2723" s="9">
        <v>411.71710205078125</v>
      </c>
    </row>
    <row r="2724" spans="14:16" x14ac:dyDescent="0.35">
      <c r="N2724" s="17">
        <v>45222</v>
      </c>
      <c r="O2724" s="9">
        <v>86.246635437011719</v>
      </c>
      <c r="P2724" s="9">
        <v>411.00350952148438</v>
      </c>
    </row>
    <row r="2725" spans="14:16" x14ac:dyDescent="0.35">
      <c r="N2725" s="17">
        <v>45223</v>
      </c>
      <c r="O2725" s="9">
        <v>86.554786682128906</v>
      </c>
      <c r="P2725" s="9">
        <v>414.10223388671875</v>
      </c>
    </row>
    <row r="2726" spans="14:16" x14ac:dyDescent="0.35">
      <c r="N2726" s="17">
        <v>45224</v>
      </c>
      <c r="O2726" s="9">
        <v>85.910438537597656</v>
      </c>
      <c r="P2726" s="9">
        <v>408.15896606445313</v>
      </c>
    </row>
    <row r="2727" spans="14:16" x14ac:dyDescent="0.35">
      <c r="N2727" s="17">
        <v>45225</v>
      </c>
      <c r="O2727" s="9">
        <v>86.489387512207031</v>
      </c>
      <c r="P2727" s="9">
        <v>403.27139282226563</v>
      </c>
    </row>
    <row r="2728" spans="14:16" x14ac:dyDescent="0.35">
      <c r="N2728" s="17">
        <v>45226</v>
      </c>
      <c r="O2728" s="9">
        <v>86.461387634277344</v>
      </c>
      <c r="P2728" s="9">
        <v>401.4434814453125</v>
      </c>
    </row>
    <row r="2729" spans="14:16" x14ac:dyDescent="0.35">
      <c r="N2729" s="17">
        <v>45229</v>
      </c>
      <c r="O2729" s="9">
        <v>86.255958557128906</v>
      </c>
      <c r="P2729" s="9">
        <v>406.24307250976563</v>
      </c>
    </row>
    <row r="2730" spans="14:16" x14ac:dyDescent="0.35">
      <c r="N2730" s="17">
        <v>45230</v>
      </c>
      <c r="O2730" s="9">
        <v>86.199913024902344</v>
      </c>
      <c r="P2730" s="9">
        <v>408.79437255859375</v>
      </c>
    </row>
    <row r="2731" spans="14:16" x14ac:dyDescent="0.35">
      <c r="N2731" s="17">
        <v>45231</v>
      </c>
      <c r="O2731" s="9">
        <v>87.152488708496094</v>
      </c>
      <c r="P2731" s="9">
        <v>413.154052734375</v>
      </c>
    </row>
    <row r="2732" spans="14:16" x14ac:dyDescent="0.35">
      <c r="N2732" s="17">
        <v>45232</v>
      </c>
      <c r="O2732" s="9">
        <v>87.676979064941406</v>
      </c>
      <c r="P2732" s="9">
        <v>421.0718994140625</v>
      </c>
    </row>
    <row r="2733" spans="14:16" x14ac:dyDescent="0.35">
      <c r="N2733" s="17">
        <v>45233</v>
      </c>
      <c r="O2733" s="9">
        <v>88.210845947265625</v>
      </c>
      <c r="P2733" s="9">
        <v>424.91348266601563</v>
      </c>
    </row>
    <row r="2734" spans="14:16" x14ac:dyDescent="0.35">
      <c r="N2734" s="17">
        <v>45236</v>
      </c>
      <c r="O2734" s="9">
        <v>87.7706298828125</v>
      </c>
      <c r="P2734" s="9">
        <v>425.8909912109375</v>
      </c>
    </row>
    <row r="2735" spans="14:16" x14ac:dyDescent="0.35">
      <c r="N2735" s="17">
        <v>45237</v>
      </c>
      <c r="O2735" s="9">
        <v>88.238937377929688</v>
      </c>
      <c r="P2735" s="9">
        <v>427.10311889648438</v>
      </c>
    </row>
    <row r="2736" spans="14:16" x14ac:dyDescent="0.35">
      <c r="N2736" s="17">
        <v>45238</v>
      </c>
      <c r="O2736" s="9">
        <v>88.538673400878906</v>
      </c>
      <c r="P2736" s="9">
        <v>427.4158935546875</v>
      </c>
    </row>
    <row r="2737" spans="14:16" x14ac:dyDescent="0.35">
      <c r="N2737" s="17">
        <v>45239</v>
      </c>
      <c r="O2737" s="9">
        <v>87.798736572265625</v>
      </c>
      <c r="P2737" s="9">
        <v>424.08258056640625</v>
      </c>
    </row>
    <row r="2738" spans="14:16" x14ac:dyDescent="0.35">
      <c r="N2738" s="17">
        <v>45240</v>
      </c>
      <c r="O2738" s="9">
        <v>88.004791259765625</v>
      </c>
      <c r="P2738" s="9">
        <v>430.7003173828125</v>
      </c>
    </row>
    <row r="2739" spans="14:16" x14ac:dyDescent="0.35">
      <c r="N2739" s="17">
        <v>45243</v>
      </c>
      <c r="O2739" s="9">
        <v>87.995414733886719</v>
      </c>
      <c r="P2739" s="9">
        <v>430.28982543945313</v>
      </c>
    </row>
    <row r="2740" spans="14:16" x14ac:dyDescent="0.35">
      <c r="N2740" s="17">
        <v>45244</v>
      </c>
      <c r="O2740" s="9">
        <v>89.10064697265625</v>
      </c>
      <c r="P2740" s="9">
        <v>438.63772583007813</v>
      </c>
    </row>
    <row r="2741" spans="14:16" x14ac:dyDescent="0.35">
      <c r="N2741" s="17">
        <v>45245</v>
      </c>
      <c r="O2741" s="9">
        <v>88.548042297363281</v>
      </c>
      <c r="P2741" s="9">
        <v>439.56634521484375</v>
      </c>
    </row>
    <row r="2742" spans="14:16" x14ac:dyDescent="0.35">
      <c r="N2742" s="17">
        <v>45246</v>
      </c>
      <c r="O2742" s="9">
        <v>89.035072326660156</v>
      </c>
      <c r="P2742" s="9">
        <v>440.10400390625</v>
      </c>
    </row>
    <row r="2743" spans="14:16" x14ac:dyDescent="0.35">
      <c r="N2743" s="17">
        <v>45247</v>
      </c>
      <c r="O2743" s="9">
        <v>89.213035583496094</v>
      </c>
      <c r="P2743" s="9">
        <v>440.65139770507813</v>
      </c>
    </row>
    <row r="2744" spans="14:16" x14ac:dyDescent="0.35">
      <c r="N2744" s="17">
        <v>45250</v>
      </c>
      <c r="O2744" s="9">
        <v>89.353507995605469</v>
      </c>
      <c r="P2744" s="9">
        <v>444.04336547851563</v>
      </c>
    </row>
    <row r="2745" spans="14:16" x14ac:dyDescent="0.35">
      <c r="N2745" s="17">
        <v>45251</v>
      </c>
      <c r="O2745" s="9">
        <v>89.447189331054688</v>
      </c>
      <c r="P2745" s="9">
        <v>443.07559204101563</v>
      </c>
    </row>
    <row r="2746" spans="14:16" x14ac:dyDescent="0.35">
      <c r="N2746" s="17">
        <v>45252</v>
      </c>
      <c r="O2746" s="9">
        <v>89.531494140625</v>
      </c>
      <c r="P2746" s="9">
        <v>444.78622436523438</v>
      </c>
    </row>
    <row r="2747" spans="14:16" x14ac:dyDescent="0.35">
      <c r="N2747" s="17">
        <v>45254</v>
      </c>
      <c r="O2747" s="9">
        <v>89.119377136230469</v>
      </c>
      <c r="P2747" s="9">
        <v>445.05996704101563</v>
      </c>
    </row>
    <row r="2748" spans="14:16" x14ac:dyDescent="0.35">
      <c r="N2748" s="17">
        <v>45257</v>
      </c>
      <c r="O2748" s="9">
        <v>89.625137329101563</v>
      </c>
      <c r="P2748" s="9">
        <v>444.25839233398438</v>
      </c>
    </row>
    <row r="2749" spans="14:16" x14ac:dyDescent="0.35">
      <c r="N2749" s="17">
        <v>45258</v>
      </c>
      <c r="O2749" s="9">
        <v>90.018516540527344</v>
      </c>
      <c r="P2749" s="9">
        <v>444.69827270507813</v>
      </c>
    </row>
    <row r="2750" spans="14:16" x14ac:dyDescent="0.35">
      <c r="N2750" s="17">
        <v>45259</v>
      </c>
      <c r="O2750" s="9">
        <v>90.458740234375</v>
      </c>
      <c r="P2750" s="9">
        <v>444.38543701171875</v>
      </c>
    </row>
    <row r="2751" spans="14:16" x14ac:dyDescent="0.35">
      <c r="N2751" s="17">
        <v>45260</v>
      </c>
      <c r="O2751" s="9">
        <v>90.159027099609375</v>
      </c>
      <c r="P2751" s="9">
        <v>446.13522338867188</v>
      </c>
    </row>
    <row r="2752" spans="14:16" x14ac:dyDescent="0.35">
      <c r="N2752" s="17">
        <v>45261</v>
      </c>
      <c r="O2752" s="9">
        <v>90.9517822265625</v>
      </c>
      <c r="P2752" s="9">
        <v>448.77450561523438</v>
      </c>
    </row>
    <row r="2753" spans="14:16" x14ac:dyDescent="0.35">
      <c r="N2753" s="17">
        <v>45264</v>
      </c>
      <c r="O2753" s="9">
        <v>90.604240417480469</v>
      </c>
      <c r="P2753" s="9">
        <v>446.41867065429688</v>
      </c>
    </row>
    <row r="2754" spans="14:16" x14ac:dyDescent="0.35">
      <c r="N2754" s="17">
        <v>45265</v>
      </c>
      <c r="O2754" s="9">
        <v>91.205398559570313</v>
      </c>
      <c r="P2754" s="9">
        <v>446.33074951171875</v>
      </c>
    </row>
    <row r="2755" spans="14:16" x14ac:dyDescent="0.35">
      <c r="N2755" s="17">
        <v>45266</v>
      </c>
      <c r="O2755" s="9">
        <v>91.440223693847656</v>
      </c>
      <c r="P2755" s="9">
        <v>444.5321044921875</v>
      </c>
    </row>
    <row r="2756" spans="14:16" x14ac:dyDescent="0.35">
      <c r="N2756" s="17">
        <v>45267</v>
      </c>
      <c r="O2756" s="9">
        <v>91.468399047851563</v>
      </c>
      <c r="P2756" s="9">
        <v>447.924072265625</v>
      </c>
    </row>
    <row r="2757" spans="14:16" x14ac:dyDescent="0.35">
      <c r="N2757" s="17">
        <v>45268</v>
      </c>
      <c r="O2757" s="9">
        <v>91.008148193359375</v>
      </c>
      <c r="P2757" s="9">
        <v>449.8497314453125</v>
      </c>
    </row>
    <row r="2758" spans="14:16" x14ac:dyDescent="0.35">
      <c r="N2758" s="17">
        <v>45271</v>
      </c>
      <c r="O2758" s="9">
        <v>91.017532348632813</v>
      </c>
      <c r="P2758" s="9">
        <v>451.59945678710938</v>
      </c>
    </row>
    <row r="2759" spans="14:16" x14ac:dyDescent="0.35">
      <c r="N2759" s="17">
        <v>45272</v>
      </c>
      <c r="O2759" s="9">
        <v>91.289909362792969</v>
      </c>
      <c r="P2759" s="9">
        <v>453.66201782226563</v>
      </c>
    </row>
    <row r="2760" spans="14:16" x14ac:dyDescent="0.35">
      <c r="N2760" s="17">
        <v>45273</v>
      </c>
      <c r="O2760" s="9">
        <v>92.435859680175781</v>
      </c>
      <c r="P2760" s="9">
        <v>459.91806030273438</v>
      </c>
    </row>
    <row r="2761" spans="14:16" x14ac:dyDescent="0.35">
      <c r="N2761" s="17">
        <v>45274</v>
      </c>
      <c r="O2761" s="9">
        <v>93.181907653808594</v>
      </c>
      <c r="P2761" s="9">
        <v>461.39413452148438</v>
      </c>
    </row>
    <row r="2762" spans="14:16" x14ac:dyDescent="0.35">
      <c r="N2762" s="17">
        <v>45275</v>
      </c>
      <c r="O2762" s="9">
        <v>92.965278625488281</v>
      </c>
      <c r="P2762" s="9">
        <v>460.63446044921875</v>
      </c>
    </row>
    <row r="2763" spans="14:16" x14ac:dyDescent="0.35">
      <c r="N2763" s="17">
        <v>45278</v>
      </c>
      <c r="O2763" s="9">
        <v>92.77685546875</v>
      </c>
      <c r="P2763" s="9">
        <v>463.22552490234375</v>
      </c>
    </row>
    <row r="2764" spans="14:16" x14ac:dyDescent="0.35">
      <c r="N2764" s="17">
        <v>45279</v>
      </c>
      <c r="O2764" s="9">
        <v>92.889892578125</v>
      </c>
      <c r="P2764" s="9">
        <v>466.04238891601563</v>
      </c>
    </row>
    <row r="2765" spans="14:16" x14ac:dyDescent="0.35">
      <c r="N2765" s="17">
        <v>45280</v>
      </c>
      <c r="O2765" s="9">
        <v>93.229019165039063</v>
      </c>
      <c r="P2765" s="9">
        <v>459.58432006835938</v>
      </c>
    </row>
    <row r="2766" spans="14:16" x14ac:dyDescent="0.35">
      <c r="N2766" s="17">
        <v>45281</v>
      </c>
      <c r="O2766" s="9">
        <v>93.219596862792969</v>
      </c>
      <c r="P2766" s="9">
        <v>463.94204711914063</v>
      </c>
    </row>
    <row r="2767" spans="14:16" x14ac:dyDescent="0.35">
      <c r="N2767" s="17">
        <v>45282</v>
      </c>
      <c r="O2767" s="9">
        <v>93.097129821777344</v>
      </c>
      <c r="P2767" s="9">
        <v>464.87445068359375</v>
      </c>
    </row>
    <row r="2768" spans="14:16" x14ac:dyDescent="0.35">
      <c r="N2768" s="17">
        <v>45286</v>
      </c>
      <c r="O2768" s="9">
        <v>93.2855224609375</v>
      </c>
      <c r="P2768" s="9">
        <v>466.83734130859375</v>
      </c>
    </row>
    <row r="2769" spans="14:16" x14ac:dyDescent="0.35">
      <c r="N2769" s="17">
        <v>45287</v>
      </c>
      <c r="O2769" s="9">
        <v>93.879005432128906</v>
      </c>
      <c r="P2769" s="9">
        <v>467.68142700195313</v>
      </c>
    </row>
    <row r="2770" spans="14:16" x14ac:dyDescent="0.35">
      <c r="N2770" s="17">
        <v>45288</v>
      </c>
      <c r="O2770" s="9">
        <v>93.6717529296875</v>
      </c>
      <c r="P2770" s="9">
        <v>467.85812377929688</v>
      </c>
    </row>
    <row r="2771" spans="14:16" x14ac:dyDescent="0.35">
      <c r="N2771" s="17">
        <v>45289</v>
      </c>
      <c r="O2771" s="9">
        <v>93.492774963378906</v>
      </c>
      <c r="P2771" s="9">
        <v>466.503662109375</v>
      </c>
    </row>
    <row r="2772" spans="14:16" x14ac:dyDescent="0.35">
      <c r="N2772" s="17">
        <v>45293</v>
      </c>
      <c r="O2772" s="9">
        <v>93.050056457519531</v>
      </c>
      <c r="P2772" s="9">
        <v>463.8929443359375</v>
      </c>
    </row>
    <row r="2773" spans="14:16" x14ac:dyDescent="0.35">
      <c r="N2773" s="17">
        <v>45294</v>
      </c>
      <c r="O2773" s="9">
        <v>93.097129821777344</v>
      </c>
      <c r="P2773" s="9">
        <v>460.10446166992188</v>
      </c>
    </row>
    <row r="2774" spans="14:16" x14ac:dyDescent="0.35">
      <c r="N2774" s="17">
        <v>45295</v>
      </c>
      <c r="O2774" s="9">
        <v>92.7203369140625</v>
      </c>
      <c r="P2774" s="9">
        <v>458.6224365234375</v>
      </c>
    </row>
    <row r="2775" spans="14:16" x14ac:dyDescent="0.35">
      <c r="N2775" s="17">
        <v>45296</v>
      </c>
      <c r="O2775" s="9">
        <v>92.503677368164063</v>
      </c>
      <c r="P2775" s="9">
        <v>459.2506103515625</v>
      </c>
    </row>
    <row r="2776" spans="14:16" x14ac:dyDescent="0.35">
      <c r="N2776" s="17">
        <v>45299</v>
      </c>
      <c r="O2776" s="9">
        <v>92.852218627929688</v>
      </c>
      <c r="P2776" s="9">
        <v>465.80682373046875</v>
      </c>
    </row>
    <row r="2777" spans="14:16" x14ac:dyDescent="0.35">
      <c r="N2777" s="17">
        <v>45300</v>
      </c>
      <c r="O2777" s="9">
        <v>92.833381652832031</v>
      </c>
      <c r="P2777" s="9">
        <v>465.10015869140625</v>
      </c>
    </row>
    <row r="2778" spans="14:16" x14ac:dyDescent="0.35">
      <c r="N2778" s="17">
        <v>45301</v>
      </c>
      <c r="O2778" s="9">
        <v>92.654411315917969</v>
      </c>
      <c r="P2778" s="9">
        <v>467.73052978515625</v>
      </c>
    </row>
    <row r="2779" spans="14:16" x14ac:dyDescent="0.35">
      <c r="N2779" s="17">
        <v>45302</v>
      </c>
      <c r="O2779" s="9">
        <v>93.181907653808594</v>
      </c>
      <c r="P2779" s="9">
        <v>467.5244140625</v>
      </c>
    </row>
    <row r="2780" spans="14:16" x14ac:dyDescent="0.35">
      <c r="N2780" s="17">
        <v>45303</v>
      </c>
      <c r="O2780" s="9">
        <v>93.351486206054688</v>
      </c>
      <c r="P2780" s="9">
        <v>467.84829711914063</v>
      </c>
    </row>
    <row r="2781" spans="14:16" x14ac:dyDescent="0.35">
      <c r="N2781" s="17">
        <v>45307</v>
      </c>
      <c r="O2781" s="9">
        <v>92.654411315917969</v>
      </c>
      <c r="P2781" s="9">
        <v>466.13070678710938</v>
      </c>
    </row>
    <row r="2782" spans="14:16" x14ac:dyDescent="0.35">
      <c r="N2782" s="17">
        <v>45308</v>
      </c>
      <c r="O2782" s="9">
        <v>92.400070190429688</v>
      </c>
      <c r="P2782" s="9">
        <v>463.53958129882813</v>
      </c>
    </row>
    <row r="2783" spans="14:16" x14ac:dyDescent="0.35">
      <c r="N2783" s="17">
        <v>45309</v>
      </c>
      <c r="O2783" s="9">
        <v>92.315269470214844</v>
      </c>
      <c r="P2783" s="9">
        <v>467.66177368164063</v>
      </c>
    </row>
    <row r="2784" spans="14:16" x14ac:dyDescent="0.35">
      <c r="N2784" s="17">
        <v>45310</v>
      </c>
      <c r="O2784" s="9">
        <v>92.334114074707031</v>
      </c>
      <c r="P2784" s="9">
        <v>473.49176025390625</v>
      </c>
    </row>
    <row r="2785" spans="14:16" x14ac:dyDescent="0.35">
      <c r="N2785" s="17">
        <v>45313</v>
      </c>
      <c r="O2785" s="9">
        <v>92.503677368164063</v>
      </c>
      <c r="P2785" s="9">
        <v>474.49285888671875</v>
      </c>
    </row>
    <row r="2786" spans="14:16" x14ac:dyDescent="0.35">
      <c r="N2786" s="17">
        <v>45314</v>
      </c>
      <c r="O2786" s="9">
        <v>92.277603149414063</v>
      </c>
      <c r="P2786" s="9">
        <v>475.876708984375</v>
      </c>
    </row>
    <row r="2787" spans="14:16" x14ac:dyDescent="0.35">
      <c r="N2787" s="17">
        <v>45315</v>
      </c>
      <c r="O2787" s="9">
        <v>92.070358276367188</v>
      </c>
      <c r="P2787" s="9">
        <v>476.39694213867188</v>
      </c>
    </row>
    <row r="2788" spans="14:16" x14ac:dyDescent="0.35">
      <c r="N2788" s="17">
        <v>45316</v>
      </c>
      <c r="O2788" s="9">
        <v>92.48486328125</v>
      </c>
      <c r="P2788" s="9">
        <v>478.98800659179688</v>
      </c>
    </row>
    <row r="2789" spans="14:16" x14ac:dyDescent="0.35">
      <c r="N2789" s="17">
        <v>45317</v>
      </c>
      <c r="O2789" s="9">
        <v>92.381217956542969</v>
      </c>
      <c r="P2789" s="9">
        <v>478.3795166015625</v>
      </c>
    </row>
    <row r="2790" spans="14:16" x14ac:dyDescent="0.35">
      <c r="N2790" s="17">
        <v>45320</v>
      </c>
      <c r="O2790" s="9">
        <v>92.74859619140625</v>
      </c>
      <c r="P2790" s="9">
        <v>482.16796875</v>
      </c>
    </row>
    <row r="2791" spans="14:16" x14ac:dyDescent="0.35">
      <c r="N2791" s="17">
        <v>45321</v>
      </c>
      <c r="O2791" s="9">
        <v>92.927597045898438</v>
      </c>
      <c r="P2791" s="9">
        <v>481.79501342773438</v>
      </c>
    </row>
    <row r="2792" spans="14:16" x14ac:dyDescent="0.35">
      <c r="N2792" s="17">
        <v>45322</v>
      </c>
      <c r="O2792" s="9">
        <v>93.351486206054688</v>
      </c>
      <c r="P2792" s="9">
        <v>473.93338012695313</v>
      </c>
    </row>
    <row r="2793" spans="14:16" x14ac:dyDescent="0.35">
      <c r="N2793" s="17">
        <v>45323</v>
      </c>
      <c r="O2793" s="9">
        <v>93.883384704589844</v>
      </c>
      <c r="P2793" s="9">
        <v>480.13632202148438</v>
      </c>
    </row>
    <row r="2794" spans="14:16" x14ac:dyDescent="0.35">
      <c r="N2794" s="17">
        <v>45324</v>
      </c>
      <c r="O2794" s="9">
        <v>93.023635864257813</v>
      </c>
      <c r="P2794" s="9">
        <v>485.19091796875</v>
      </c>
    </row>
    <row r="2795" spans="14:16" x14ac:dyDescent="0.35">
      <c r="N2795" s="17">
        <v>45327</v>
      </c>
      <c r="O2795" s="9">
        <v>92.258369445800781</v>
      </c>
      <c r="P2795" s="9">
        <v>483.42428588867188</v>
      </c>
    </row>
    <row r="2796" spans="14:16" x14ac:dyDescent="0.35">
      <c r="N2796" s="17">
        <v>45328</v>
      </c>
      <c r="O2796" s="9">
        <v>92.740188598632813</v>
      </c>
      <c r="P2796" s="9">
        <v>484.82778930664063</v>
      </c>
    </row>
    <row r="2797" spans="14:16" x14ac:dyDescent="0.35">
      <c r="N2797" s="17">
        <v>45329</v>
      </c>
      <c r="O2797" s="9">
        <v>92.551246643066406</v>
      </c>
      <c r="P2797" s="9">
        <v>488.87142944335938</v>
      </c>
    </row>
    <row r="2798" spans="14:16" x14ac:dyDescent="0.35">
      <c r="N2798" s="17">
        <v>45330</v>
      </c>
      <c r="O2798" s="9">
        <v>92.267829895019531</v>
      </c>
      <c r="P2798" s="9">
        <v>489.08737182617188</v>
      </c>
    </row>
    <row r="2799" spans="14:16" x14ac:dyDescent="0.35">
      <c r="N2799" s="17">
        <v>45331</v>
      </c>
      <c r="O2799" s="9">
        <v>92.239471435546875</v>
      </c>
      <c r="P2799" s="9">
        <v>491.91400146484375</v>
      </c>
    </row>
    <row r="2800" spans="14:16" x14ac:dyDescent="0.35">
      <c r="N2800" s="17">
        <v>45334</v>
      </c>
      <c r="O2800" s="9">
        <v>92.258369445800781</v>
      </c>
      <c r="P2800" s="9">
        <v>491.69805908203125</v>
      </c>
    </row>
    <row r="2801" spans="14:16" x14ac:dyDescent="0.35">
      <c r="N2801" s="17">
        <v>45335</v>
      </c>
      <c r="O2801" s="9">
        <v>91.408058166503906</v>
      </c>
      <c r="P2801" s="9">
        <v>484.92587280273438</v>
      </c>
    </row>
    <row r="2802" spans="14:16" x14ac:dyDescent="0.35">
      <c r="N2802" s="17">
        <v>45336</v>
      </c>
      <c r="O2802" s="9">
        <v>91.814308166503906</v>
      </c>
      <c r="P2802" s="9">
        <v>489.33270263671875</v>
      </c>
    </row>
    <row r="2803" spans="14:16" x14ac:dyDescent="0.35">
      <c r="N2803" s="17">
        <v>45337</v>
      </c>
      <c r="O2803" s="9">
        <v>92.0316162109375</v>
      </c>
      <c r="P2803" s="9">
        <v>492.708984375</v>
      </c>
    </row>
    <row r="2804" spans="14:16" x14ac:dyDescent="0.35">
      <c r="N2804" s="17">
        <v>45338</v>
      </c>
      <c r="O2804" s="9">
        <v>91.738731384277344</v>
      </c>
      <c r="P2804" s="9">
        <v>490.25531005859375</v>
      </c>
    </row>
    <row r="2805" spans="14:16" x14ac:dyDescent="0.35">
      <c r="N2805" s="17">
        <v>45342</v>
      </c>
      <c r="O2805" s="9">
        <v>91.823753356933594</v>
      </c>
      <c r="P2805" s="9">
        <v>487.55624389648438</v>
      </c>
    </row>
    <row r="2806" spans="14:16" x14ac:dyDescent="0.35">
      <c r="N2806" s="17">
        <v>45343</v>
      </c>
      <c r="O2806" s="9">
        <v>91.549774169921875</v>
      </c>
      <c r="P2806" s="9">
        <v>487.9979248046875</v>
      </c>
    </row>
    <row r="2807" spans="14:16" x14ac:dyDescent="0.35">
      <c r="N2807" s="17">
        <v>45344</v>
      </c>
      <c r="O2807" s="9">
        <v>91.625373840332031</v>
      </c>
      <c r="P2807" s="9">
        <v>498.09725952148438</v>
      </c>
    </row>
    <row r="2808" spans="14:16" x14ac:dyDescent="0.35">
      <c r="N2808" s="17">
        <v>45345</v>
      </c>
      <c r="O2808" s="9">
        <v>91.965499877929688</v>
      </c>
      <c r="P2808" s="9">
        <v>498.44073486328125</v>
      </c>
    </row>
    <row r="2809" spans="14:16" x14ac:dyDescent="0.35">
      <c r="N2809" s="17">
        <v>45348</v>
      </c>
      <c r="O2809" s="9">
        <v>91.767074584960938</v>
      </c>
      <c r="P2809" s="9">
        <v>496.615234375</v>
      </c>
    </row>
    <row r="2810" spans="14:16" x14ac:dyDescent="0.35">
      <c r="N2810" s="17">
        <v>45349</v>
      </c>
      <c r="O2810" s="9">
        <v>91.644256591796875</v>
      </c>
      <c r="P2810" s="9">
        <v>497.53781127929688</v>
      </c>
    </row>
    <row r="2811" spans="14:16" x14ac:dyDescent="0.35">
      <c r="N2811" s="17">
        <v>45350</v>
      </c>
      <c r="O2811" s="9">
        <v>91.823753356933594</v>
      </c>
      <c r="P2811" s="9">
        <v>496.8802490234375</v>
      </c>
    </row>
    <row r="2812" spans="14:16" x14ac:dyDescent="0.35">
      <c r="N2812" s="17">
        <v>45351</v>
      </c>
      <c r="O2812" s="9">
        <v>91.974929809570313</v>
      </c>
      <c r="P2812" s="9">
        <v>498.66650390625</v>
      </c>
    </row>
    <row r="2813" spans="14:16" x14ac:dyDescent="0.35">
      <c r="N2813" s="17">
        <v>45352</v>
      </c>
      <c r="O2813" s="9">
        <v>92.41650390625</v>
      </c>
      <c r="P2813" s="9">
        <v>503.34811401367188</v>
      </c>
    </row>
    <row r="2814" spans="14:16" x14ac:dyDescent="0.35">
      <c r="N2814" s="17">
        <v>45355</v>
      </c>
      <c r="O2814" s="9">
        <v>92.1890869140625</v>
      </c>
      <c r="P2814" s="9">
        <v>502.80828857421875</v>
      </c>
    </row>
    <row r="2815" spans="14:16" x14ac:dyDescent="0.35">
      <c r="N2815" s="17">
        <v>45356</v>
      </c>
      <c r="O2815" s="9">
        <v>92.691291809082031</v>
      </c>
      <c r="P2815" s="9">
        <v>497.783203125</v>
      </c>
    </row>
    <row r="2816" spans="14:16" x14ac:dyDescent="0.35">
      <c r="N2816" s="17">
        <v>45357</v>
      </c>
      <c r="O2816" s="9">
        <v>92.83343505859375</v>
      </c>
      <c r="P2816" s="9">
        <v>500.30557250976563</v>
      </c>
    </row>
    <row r="2817" spans="14:16" x14ac:dyDescent="0.35">
      <c r="N2817" s="17">
        <v>45358</v>
      </c>
      <c r="O2817" s="9">
        <v>93.032417297363281</v>
      </c>
      <c r="P2817" s="9">
        <v>505.27182006835938</v>
      </c>
    </row>
    <row r="2818" spans="14:16" x14ac:dyDescent="0.35">
      <c r="N2818" s="17">
        <v>45359</v>
      </c>
      <c r="O2818" s="9">
        <v>93.117691040039063</v>
      </c>
      <c r="P2818" s="9">
        <v>502.23910522460938</v>
      </c>
    </row>
    <row r="2819" spans="14:16" x14ac:dyDescent="0.35">
      <c r="N2819" s="17">
        <v>45362</v>
      </c>
      <c r="O2819" s="9">
        <v>93.013450622558594</v>
      </c>
      <c r="P2819" s="9">
        <v>501.80722045898438</v>
      </c>
    </row>
    <row r="2820" spans="14:16" x14ac:dyDescent="0.35">
      <c r="N2820" s="17">
        <v>45363</v>
      </c>
      <c r="O2820" s="9">
        <v>92.776580810546875</v>
      </c>
      <c r="P2820" s="9">
        <v>507.20541381835938</v>
      </c>
    </row>
    <row r="2821" spans="14:16" x14ac:dyDescent="0.35">
      <c r="N2821" s="17">
        <v>45364</v>
      </c>
      <c r="O2821" s="9">
        <v>92.606010437011719</v>
      </c>
      <c r="P2821" s="9">
        <v>506.41024780273438</v>
      </c>
    </row>
    <row r="2822" spans="14:16" x14ac:dyDescent="0.35">
      <c r="N2822" s="17">
        <v>45365</v>
      </c>
      <c r="O2822" s="9">
        <v>92.018508911132813</v>
      </c>
      <c r="P2822" s="9">
        <v>505.40924072265625</v>
      </c>
    </row>
    <row r="2823" spans="14:16" x14ac:dyDescent="0.35">
      <c r="N2823" s="17">
        <v>45366</v>
      </c>
      <c r="O2823" s="9">
        <v>92.009017944335938</v>
      </c>
      <c r="P2823" s="9">
        <v>501.93878173828125</v>
      </c>
    </row>
    <row r="2824" spans="14:16" x14ac:dyDescent="0.35">
      <c r="N2824" s="17">
        <v>45369</v>
      </c>
      <c r="O2824" s="9">
        <v>91.914268493652344</v>
      </c>
      <c r="P2824" s="9">
        <v>504.921875</v>
      </c>
    </row>
    <row r="2825" spans="14:16" x14ac:dyDescent="0.35">
      <c r="N2825" s="17">
        <v>45370</v>
      </c>
      <c r="O2825" s="9">
        <v>92.141693115234375</v>
      </c>
      <c r="P2825" s="9">
        <v>507.72781372070313</v>
      </c>
    </row>
    <row r="2826" spans="14:16" x14ac:dyDescent="0.35">
      <c r="N2826" s="17">
        <v>45371</v>
      </c>
      <c r="O2826" s="9">
        <v>92.331207275390625</v>
      </c>
      <c r="P2826" s="9">
        <v>512.42401123046875</v>
      </c>
    </row>
    <row r="2827" spans="14:16" x14ac:dyDescent="0.35">
      <c r="N2827" s="17">
        <v>45372</v>
      </c>
      <c r="O2827" s="9">
        <v>92.397544860839844</v>
      </c>
      <c r="P2827" s="9">
        <v>514.1173095703125</v>
      </c>
    </row>
    <row r="2828" spans="14:16" x14ac:dyDescent="0.35">
      <c r="N2828" s="17">
        <v>45373</v>
      </c>
      <c r="O2828" s="9">
        <v>92.691291809082031</v>
      </c>
      <c r="P2828" s="9">
        <v>513.14263916015625</v>
      </c>
    </row>
    <row r="2829" spans="14:16" x14ac:dyDescent="0.35">
      <c r="N2829" s="17">
        <v>45376</v>
      </c>
      <c r="O2829" s="9">
        <v>92.520736694335938</v>
      </c>
      <c r="P2829" s="9">
        <v>511.72494506835938</v>
      </c>
    </row>
    <row r="2830" spans="14:16" x14ac:dyDescent="0.35">
      <c r="N2830" s="17">
        <v>45377</v>
      </c>
      <c r="O2830" s="9">
        <v>92.615478515625</v>
      </c>
      <c r="P2830" s="9">
        <v>510.77984619140625</v>
      </c>
    </row>
    <row r="2831" spans="14:16" x14ac:dyDescent="0.35">
      <c r="N2831" s="17">
        <v>45378</v>
      </c>
      <c r="O2831" s="9">
        <v>92.918708801269531</v>
      </c>
      <c r="P2831" s="9">
        <v>515.072265625</v>
      </c>
    </row>
    <row r="2832" spans="14:16" x14ac:dyDescent="0.35">
      <c r="N2832" s="17">
        <v>45379</v>
      </c>
      <c r="O2832" s="9">
        <v>92.805007934570313</v>
      </c>
      <c r="P2832" s="9">
        <v>514.973876953125</v>
      </c>
    </row>
    <row r="2833" spans="14:16" x14ac:dyDescent="0.35">
      <c r="N2833" s="17">
        <v>45383</v>
      </c>
      <c r="O2833" s="9">
        <v>92.130226135253906</v>
      </c>
      <c r="P2833" s="9">
        <v>514.077880859375</v>
      </c>
    </row>
    <row r="2834" spans="14:16" x14ac:dyDescent="0.35">
      <c r="N2834" s="17">
        <v>45384</v>
      </c>
      <c r="O2834" s="9">
        <v>92.063697814941406</v>
      </c>
      <c r="P2834" s="9">
        <v>510.80935668945313</v>
      </c>
    </row>
    <row r="2835" spans="14:16" x14ac:dyDescent="0.35">
      <c r="N2835" s="17">
        <v>45385</v>
      </c>
      <c r="O2835" s="9">
        <v>92.120712280273438</v>
      </c>
      <c r="P2835" s="9">
        <v>511.37051391601563</v>
      </c>
    </row>
    <row r="2836" spans="14:16" x14ac:dyDescent="0.35">
      <c r="N2836" s="17">
        <v>45386</v>
      </c>
      <c r="O2836" s="9">
        <v>92.339317321777344</v>
      </c>
      <c r="P2836" s="9">
        <v>505.128662109375</v>
      </c>
    </row>
    <row r="2837" spans="14:16" x14ac:dyDescent="0.35">
      <c r="N2837" s="17">
        <v>45387</v>
      </c>
      <c r="O2837" s="9">
        <v>91.883132934570313</v>
      </c>
      <c r="P2837" s="9">
        <v>510.40573120117188</v>
      </c>
    </row>
    <row r="2838" spans="14:16" x14ac:dyDescent="0.35">
      <c r="N2838" s="17">
        <v>45390</v>
      </c>
      <c r="O2838" s="9">
        <v>91.797584533691406</v>
      </c>
      <c r="P2838" s="9">
        <v>510.69119262695313</v>
      </c>
    </row>
    <row r="2839" spans="14:16" x14ac:dyDescent="0.35">
      <c r="N2839" s="17">
        <v>45391</v>
      </c>
      <c r="O2839" s="9">
        <v>92.111221313476563</v>
      </c>
      <c r="P2839" s="9">
        <v>511.28192138671875</v>
      </c>
    </row>
    <row r="2840" spans="14:16" x14ac:dyDescent="0.35">
      <c r="N2840" s="17">
        <v>45392</v>
      </c>
      <c r="O2840" s="9">
        <v>91.008781433105469</v>
      </c>
      <c r="P2840" s="9">
        <v>506.16238403320313</v>
      </c>
    </row>
    <row r="2841" spans="14:16" x14ac:dyDescent="0.35">
      <c r="N2841" s="17">
        <v>45393</v>
      </c>
      <c r="O2841" s="9">
        <v>91.027778625488281</v>
      </c>
      <c r="P2841" s="9">
        <v>509.9822998046875</v>
      </c>
    </row>
    <row r="2842" spans="14:16" x14ac:dyDescent="0.35">
      <c r="N2842" s="17">
        <v>45394</v>
      </c>
      <c r="O2842" s="9">
        <v>91.198837280273438</v>
      </c>
      <c r="P2842" s="9">
        <v>502.9429931640625</v>
      </c>
    </row>
    <row r="2843" spans="14:16" x14ac:dyDescent="0.35">
      <c r="N2843" s="17">
        <v>45397</v>
      </c>
      <c r="O2843" s="9">
        <v>90.647621154785156</v>
      </c>
      <c r="P2843" s="9">
        <v>496.64208984375</v>
      </c>
    </row>
    <row r="2844" spans="14:16" x14ac:dyDescent="0.35">
      <c r="N2844" s="17">
        <v>45398</v>
      </c>
      <c r="O2844" s="9">
        <v>90.391029357910156</v>
      </c>
      <c r="P2844" s="9">
        <v>495.73635864257813</v>
      </c>
    </row>
    <row r="2845" spans="14:16" x14ac:dyDescent="0.35">
      <c r="N2845" s="17">
        <v>45399</v>
      </c>
      <c r="O2845" s="9">
        <v>90.809211730957031</v>
      </c>
      <c r="P2845" s="9">
        <v>492.80242919921875</v>
      </c>
    </row>
    <row r="2846" spans="14:16" x14ac:dyDescent="0.35">
      <c r="N2846" s="17">
        <v>45400</v>
      </c>
      <c r="O2846" s="9">
        <v>90.552589416503906</v>
      </c>
      <c r="P2846" s="9">
        <v>491.78836059570313</v>
      </c>
    </row>
    <row r="2847" spans="14:16" x14ac:dyDescent="0.35">
      <c r="N2847" s="17">
        <v>45401</v>
      </c>
      <c r="O2847" s="9">
        <v>90.647621154785156</v>
      </c>
      <c r="P2847" s="9">
        <v>487.495849609375</v>
      </c>
    </row>
    <row r="2848" spans="14:16" x14ac:dyDescent="0.35">
      <c r="N2848" s="17">
        <v>45404</v>
      </c>
      <c r="O2848" s="9">
        <v>90.704627990722656</v>
      </c>
      <c r="P2848" s="9">
        <v>491.98532104492188</v>
      </c>
    </row>
    <row r="2849" spans="14:16" x14ac:dyDescent="0.35">
      <c r="N2849" s="17">
        <v>45405</v>
      </c>
      <c r="O2849" s="9">
        <v>90.894737243652344</v>
      </c>
      <c r="P2849" s="9">
        <v>497.823486328125</v>
      </c>
    </row>
    <row r="2850" spans="14:16" x14ac:dyDescent="0.35">
      <c r="N2850" s="17">
        <v>45406</v>
      </c>
      <c r="O2850" s="9">
        <v>90.657112121582031</v>
      </c>
      <c r="P2850" s="9">
        <v>497.58718872070313</v>
      </c>
    </row>
    <row r="2851" spans="14:16" x14ac:dyDescent="0.35">
      <c r="N2851" s="17">
        <v>45407</v>
      </c>
      <c r="O2851" s="9">
        <v>90.400535583496094</v>
      </c>
      <c r="P2851" s="9">
        <v>495.69692993164063</v>
      </c>
    </row>
    <row r="2852" spans="14:16" x14ac:dyDescent="0.35">
      <c r="N2852" s="17">
        <v>45408</v>
      </c>
      <c r="O2852" s="9">
        <v>90.600105285644531</v>
      </c>
      <c r="P2852" s="9">
        <v>500.39309692382813</v>
      </c>
    </row>
    <row r="2853" spans="14:16" x14ac:dyDescent="0.35">
      <c r="N2853" s="17">
        <v>45411</v>
      </c>
      <c r="O2853" s="9">
        <v>90.875717163085938</v>
      </c>
      <c r="P2853" s="9">
        <v>502.16522216796875</v>
      </c>
    </row>
    <row r="2854" spans="14:16" x14ac:dyDescent="0.35">
      <c r="N2854" s="17">
        <v>45412</v>
      </c>
      <c r="O2854" s="9">
        <v>90.50506591796875</v>
      </c>
      <c r="P2854" s="9">
        <v>494.2103271484375</v>
      </c>
    </row>
    <row r="2855" spans="14:16" x14ac:dyDescent="0.35">
      <c r="N2855" s="17">
        <v>45413</v>
      </c>
      <c r="O2855" s="9">
        <v>90.824417114257813</v>
      </c>
      <c r="P2855" s="9">
        <v>492.60556030273438</v>
      </c>
    </row>
    <row r="2856" spans="14:16" x14ac:dyDescent="0.35">
      <c r="N2856" s="17">
        <v>45414</v>
      </c>
      <c r="O2856" s="9">
        <v>91.234367370605469</v>
      </c>
      <c r="P2856" s="9">
        <v>497.21310424804688</v>
      </c>
    </row>
    <row r="2857" spans="14:16" x14ac:dyDescent="0.35">
      <c r="N2857" s="17">
        <v>45415</v>
      </c>
      <c r="O2857" s="9">
        <v>91.701499938964844</v>
      </c>
      <c r="P2857" s="9">
        <v>503.37619018554688</v>
      </c>
    </row>
    <row r="2858" spans="14:16" x14ac:dyDescent="0.35">
      <c r="N2858" s="17">
        <v>45418</v>
      </c>
      <c r="O2858" s="9">
        <v>91.768226623535156</v>
      </c>
      <c r="P2858" s="9">
        <v>508.57449340820313</v>
      </c>
    </row>
    <row r="2859" spans="14:16" x14ac:dyDescent="0.35">
      <c r="N2859" s="17">
        <v>45419</v>
      </c>
      <c r="O2859" s="9">
        <v>91.958892822265625</v>
      </c>
      <c r="P2859" s="9">
        <v>509.13571166992188</v>
      </c>
    </row>
    <row r="2860" spans="14:16" x14ac:dyDescent="0.35">
      <c r="N2860" s="17">
        <v>45420</v>
      </c>
      <c r="O2860" s="9">
        <v>91.768226623535156</v>
      </c>
      <c r="P2860" s="9">
        <v>509.18490600585938</v>
      </c>
    </row>
    <row r="2861" spans="14:16" x14ac:dyDescent="0.35">
      <c r="N2861" s="17">
        <v>45421</v>
      </c>
      <c r="O2861" s="9">
        <v>91.939834594726563</v>
      </c>
      <c r="P2861" s="9">
        <v>512.1187744140625</v>
      </c>
    </row>
    <row r="2862" spans="14:16" x14ac:dyDescent="0.35">
      <c r="N2862" s="17">
        <v>45422</v>
      </c>
      <c r="O2862" s="9">
        <v>91.749168395996094</v>
      </c>
      <c r="P2862" s="9">
        <v>512.7784423828125</v>
      </c>
    </row>
    <row r="2863" spans="14:16" x14ac:dyDescent="0.35">
      <c r="N2863" s="17">
        <v>45425</v>
      </c>
      <c r="O2863" s="9">
        <v>91.796836853027344</v>
      </c>
      <c r="P2863" s="9">
        <v>512.84722900390625</v>
      </c>
    </row>
    <row r="2864" spans="14:16" x14ac:dyDescent="0.35">
      <c r="N2864" s="17">
        <v>45426</v>
      </c>
      <c r="O2864" s="9">
        <v>92.044700622558594</v>
      </c>
      <c r="P2864" s="9">
        <v>515.20025634765625</v>
      </c>
    </row>
    <row r="2865" spans="14:16" x14ac:dyDescent="0.35">
      <c r="N2865" s="17">
        <v>45427</v>
      </c>
      <c r="O2865" s="9">
        <v>92.65484619140625</v>
      </c>
      <c r="P2865" s="9">
        <v>521.58001708984375</v>
      </c>
    </row>
    <row r="2866" spans="14:16" x14ac:dyDescent="0.35">
      <c r="N2866" s="17">
        <v>45428</v>
      </c>
      <c r="O2866" s="9">
        <v>92.54998779296875</v>
      </c>
      <c r="P2866" s="9">
        <v>520.5068359375</v>
      </c>
    </row>
    <row r="2867" spans="14:16" x14ac:dyDescent="0.35">
      <c r="N2867" s="17">
        <v>45429</v>
      </c>
      <c r="O2867" s="9">
        <v>92.254463195800781</v>
      </c>
      <c r="P2867" s="9">
        <v>521.255126953125</v>
      </c>
    </row>
    <row r="2868" spans="14:16" x14ac:dyDescent="0.35">
      <c r="N2868" s="17">
        <v>45432</v>
      </c>
      <c r="O2868" s="9">
        <v>92.168647766113281</v>
      </c>
      <c r="P2868" s="9">
        <v>521.855712890625</v>
      </c>
    </row>
    <row r="2869" spans="14:16" x14ac:dyDescent="0.35">
      <c r="N2869" s="17">
        <v>45433</v>
      </c>
      <c r="O2869" s="9">
        <v>92.340240478515625</v>
      </c>
      <c r="P2869" s="9">
        <v>523.135498046875</v>
      </c>
    </row>
    <row r="2870" spans="14:16" x14ac:dyDescent="0.35">
      <c r="N2870" s="17">
        <v>45434</v>
      </c>
      <c r="O2870" s="9">
        <v>92.225837707519531</v>
      </c>
      <c r="P2870" s="9">
        <v>521.62933349609375</v>
      </c>
    </row>
    <row r="2871" spans="14:16" x14ac:dyDescent="0.35">
      <c r="N2871" s="17">
        <v>45435</v>
      </c>
      <c r="O2871" s="9">
        <v>91.968429565429688</v>
      </c>
      <c r="P2871" s="9">
        <v>517.819091796875</v>
      </c>
    </row>
    <row r="2872" spans="14:16" x14ac:dyDescent="0.35">
      <c r="N2872" s="17">
        <v>45436</v>
      </c>
      <c r="O2872" s="9">
        <v>92.07330322265625</v>
      </c>
      <c r="P2872" s="9">
        <v>521.24530029296875</v>
      </c>
    </row>
    <row r="2873" spans="14:16" x14ac:dyDescent="0.35">
      <c r="N2873" s="17">
        <v>45440</v>
      </c>
      <c r="O2873" s="9">
        <v>91.644309997558594</v>
      </c>
      <c r="P2873" s="9">
        <v>521.609619140625</v>
      </c>
    </row>
    <row r="2874" spans="14:16" x14ac:dyDescent="0.35">
      <c r="N2874" s="17">
        <v>45441</v>
      </c>
      <c r="O2874" s="9">
        <v>91.291572570800781</v>
      </c>
      <c r="P2874" s="9">
        <v>517.95697021484375</v>
      </c>
    </row>
    <row r="2875" spans="14:16" x14ac:dyDescent="0.35">
      <c r="N2875" s="17">
        <v>45442</v>
      </c>
      <c r="O2875" s="9">
        <v>91.720565795898438</v>
      </c>
      <c r="P2875" s="9">
        <v>514.52093505859375</v>
      </c>
    </row>
    <row r="2876" spans="14:16" x14ac:dyDescent="0.35">
      <c r="N2876" s="17">
        <v>45443</v>
      </c>
      <c r="O2876" s="9">
        <v>92.016098022460938</v>
      </c>
      <c r="P2876" s="9">
        <v>519.2073974609375</v>
      </c>
    </row>
    <row r="2877" spans="14:16" x14ac:dyDescent="0.35">
      <c r="N2877" s="17">
        <v>45446</v>
      </c>
      <c r="O2877" s="9">
        <v>92.572708129882813</v>
      </c>
      <c r="P2877" s="9">
        <v>519.630615234375</v>
      </c>
    </row>
    <row r="2878" spans="14:16" x14ac:dyDescent="0.35">
      <c r="N2878" s="17">
        <v>45447</v>
      </c>
      <c r="O2878" s="9">
        <v>92.90740966796875</v>
      </c>
      <c r="P2878" s="9">
        <v>520.2115478515625</v>
      </c>
    </row>
    <row r="2879" spans="14:16" x14ac:dyDescent="0.35">
      <c r="N2879" s="17">
        <v>45448</v>
      </c>
      <c r="O2879" s="9">
        <v>93.194282531738281</v>
      </c>
      <c r="P2879" s="9">
        <v>526.394287109375</v>
      </c>
    </row>
    <row r="2880" spans="14:16" x14ac:dyDescent="0.35">
      <c r="N2880" s="17">
        <v>45449</v>
      </c>
      <c r="O2880" s="9">
        <v>93.223007202148438</v>
      </c>
      <c r="P2880" s="9">
        <v>526.384521484375</v>
      </c>
    </row>
    <row r="2881" spans="14:16" x14ac:dyDescent="0.35">
      <c r="N2881" s="17">
        <v>45450</v>
      </c>
      <c r="O2881" s="9">
        <v>92.400566101074219</v>
      </c>
      <c r="P2881" s="9">
        <v>525.74456787109375</v>
      </c>
    </row>
    <row r="2882" spans="14:16" x14ac:dyDescent="0.35">
      <c r="N2882" s="17">
        <v>45453</v>
      </c>
      <c r="O2882" s="9">
        <v>92.324043273925781</v>
      </c>
      <c r="P2882" s="9">
        <v>527.36895751953125</v>
      </c>
    </row>
    <row r="2883" spans="14:16" x14ac:dyDescent="0.35">
      <c r="N2883" s="17">
        <v>45454</v>
      </c>
      <c r="O2883" s="9">
        <v>92.639633178710938</v>
      </c>
      <c r="P2883" s="9">
        <v>528.63909912109375</v>
      </c>
    </row>
    <row r="2884" spans="14:16" x14ac:dyDescent="0.35">
      <c r="N2884" s="17">
        <v>45455</v>
      </c>
      <c r="O2884" s="9">
        <v>93.079559326171875</v>
      </c>
      <c r="P2884" s="9">
        <v>532.98077392578125</v>
      </c>
    </row>
    <row r="2885" spans="14:16" x14ac:dyDescent="0.35">
      <c r="N2885" s="17">
        <v>45456</v>
      </c>
      <c r="O2885" s="9">
        <v>93.548149108886719</v>
      </c>
      <c r="P2885" s="9">
        <v>534.05389404296875</v>
      </c>
    </row>
    <row r="2886" spans="14:16" x14ac:dyDescent="0.35">
      <c r="N2886" s="17">
        <v>45457</v>
      </c>
      <c r="O2886" s="9">
        <v>93.643783569335938</v>
      </c>
      <c r="P2886" s="9">
        <v>534.3787841796875</v>
      </c>
    </row>
    <row r="2887" spans="14:16" x14ac:dyDescent="0.35">
      <c r="N2887" s="17">
        <v>45460</v>
      </c>
      <c r="O2887" s="9">
        <v>93.309074401855469</v>
      </c>
      <c r="P2887" s="9">
        <v>538.63189697265625</v>
      </c>
    </row>
    <row r="2888" spans="14:16" x14ac:dyDescent="0.35">
      <c r="N2888" s="17">
        <v>45461</v>
      </c>
      <c r="O2888" s="9">
        <v>93.643783569335938</v>
      </c>
      <c r="P2888" s="9">
        <v>540.00042724609375</v>
      </c>
    </row>
    <row r="2889" spans="14:16" x14ac:dyDescent="0.35">
      <c r="N2889" s="17">
        <v>45463</v>
      </c>
      <c r="O2889" s="9">
        <v>93.481216430664063</v>
      </c>
      <c r="P2889" s="9">
        <v>538.53350830078125</v>
      </c>
    </row>
    <row r="2890" spans="14:16" x14ac:dyDescent="0.35">
      <c r="N2890" s="17">
        <v>45464</v>
      </c>
      <c r="O2890" s="9">
        <v>93.490768432617188</v>
      </c>
      <c r="P2890" s="9">
        <v>537.81158447265625</v>
      </c>
    </row>
    <row r="2891" spans="14:16" x14ac:dyDescent="0.35">
      <c r="N2891" s="17">
        <v>45467</v>
      </c>
      <c r="O2891" s="9">
        <v>93.567276000976563</v>
      </c>
      <c r="P2891" s="9">
        <v>536.063232421875</v>
      </c>
    </row>
    <row r="2892" spans="14:16" x14ac:dyDescent="0.35">
      <c r="N2892" s="17">
        <v>45468</v>
      </c>
      <c r="O2892" s="9">
        <v>93.557723999023438</v>
      </c>
      <c r="P2892" s="9">
        <v>538.1275634765625</v>
      </c>
    </row>
    <row r="2893" spans="14:16" x14ac:dyDescent="0.35">
      <c r="N2893" s="17">
        <v>45469</v>
      </c>
      <c r="O2893" s="9">
        <v>93.136917114257813</v>
      </c>
      <c r="P2893" s="9">
        <v>538.7991943359375</v>
      </c>
    </row>
    <row r="2894" spans="14:16" x14ac:dyDescent="0.35">
      <c r="N2894" s="17">
        <v>45470</v>
      </c>
      <c r="O2894" s="9">
        <v>93.289939880371094</v>
      </c>
      <c r="P2894" s="9">
        <v>539.6485595703125</v>
      </c>
    </row>
    <row r="2895" spans="14:16" x14ac:dyDescent="0.35">
      <c r="N2895" s="17">
        <v>45471</v>
      </c>
      <c r="O2895" s="9">
        <v>92.830917358398438</v>
      </c>
      <c r="P2895" s="9">
        <v>537.5250244140625</v>
      </c>
    </row>
    <row r="2896" spans="14:16" x14ac:dyDescent="0.35">
      <c r="N2896" s="17">
        <v>45474</v>
      </c>
      <c r="O2896" s="9">
        <v>92.333030700683594</v>
      </c>
      <c r="P2896" s="9">
        <v>538.63128662109375</v>
      </c>
    </row>
    <row r="2897" spans="14:16" x14ac:dyDescent="0.35">
      <c r="N2897" s="17">
        <v>45475</v>
      </c>
      <c r="O2897" s="9">
        <v>92.639999389648438</v>
      </c>
      <c r="P2897" s="9">
        <v>542.256103515625</v>
      </c>
    </row>
    <row r="2898" spans="14:16" x14ac:dyDescent="0.35">
      <c r="N2898" s="17">
        <v>45476</v>
      </c>
      <c r="O2898" s="9">
        <v>93.138839721679688</v>
      </c>
      <c r="P2898" s="9">
        <v>544.676025390625</v>
      </c>
    </row>
    <row r="2899" spans="14:16" x14ac:dyDescent="0.35">
      <c r="N2899" s="17">
        <v>45478</v>
      </c>
      <c r="O2899" s="9">
        <v>93.608909606933594</v>
      </c>
      <c r="P2899" s="9">
        <v>547.81689453125</v>
      </c>
    </row>
    <row r="2900" spans="14:16" x14ac:dyDescent="0.35">
      <c r="N2900" s="17">
        <v>45481</v>
      </c>
      <c r="O2900" s="9">
        <v>93.637687683105469</v>
      </c>
      <c r="P2900" s="9">
        <v>548.448974609375</v>
      </c>
    </row>
    <row r="2901" spans="14:16" x14ac:dyDescent="0.35">
      <c r="N2901" s="17">
        <v>45482</v>
      </c>
      <c r="O2901" s="9">
        <v>93.551338195800781</v>
      </c>
      <c r="P2901" s="9">
        <v>548.98236083984375</v>
      </c>
    </row>
    <row r="2902" spans="14:16" x14ac:dyDescent="0.35">
      <c r="N2902" s="17">
        <v>45483</v>
      </c>
      <c r="O2902" s="9">
        <v>93.647285461425781</v>
      </c>
      <c r="P2902" s="9">
        <v>554.41461181640625</v>
      </c>
    </row>
    <row r="2903" spans="14:16" x14ac:dyDescent="0.35">
      <c r="N2903" s="17">
        <v>45484</v>
      </c>
      <c r="O2903" s="9">
        <v>94.126930236816406</v>
      </c>
      <c r="P2903" s="9">
        <v>549.63427734375</v>
      </c>
    </row>
    <row r="2904" spans="14:16" x14ac:dyDescent="0.35">
      <c r="N2904" s="17">
        <v>45485</v>
      </c>
      <c r="O2904" s="9">
        <v>94.385940551757813</v>
      </c>
      <c r="P2904" s="9">
        <v>553.10107421875</v>
      </c>
    </row>
    <row r="2905" spans="14:16" x14ac:dyDescent="0.35">
      <c r="N2905" s="17">
        <v>45488</v>
      </c>
      <c r="O2905" s="9">
        <v>94.059776306152344</v>
      </c>
      <c r="P2905" s="9">
        <v>554.62213134765625</v>
      </c>
    </row>
    <row r="2906" spans="14:16" x14ac:dyDescent="0.35">
      <c r="N2906" s="17">
        <v>45489</v>
      </c>
      <c r="O2906" s="9">
        <v>94.443496704101563</v>
      </c>
      <c r="P2906" s="9">
        <v>557.91119384765625</v>
      </c>
    </row>
    <row r="2907" spans="14:16" x14ac:dyDescent="0.35">
      <c r="N2907" s="17">
        <v>45490</v>
      </c>
      <c r="O2907" s="9">
        <v>94.510643005371094</v>
      </c>
      <c r="P2907" s="9">
        <v>550.08856201171875</v>
      </c>
    </row>
    <row r="2908" spans="14:16" x14ac:dyDescent="0.35">
      <c r="N2908" s="17">
        <v>45491</v>
      </c>
      <c r="O2908" s="9">
        <v>94.251640319824219</v>
      </c>
      <c r="P2908" s="9">
        <v>545.86114501953125</v>
      </c>
    </row>
    <row r="2909" spans="14:16" x14ac:dyDescent="0.35">
      <c r="N2909" s="17">
        <v>45492</v>
      </c>
      <c r="O2909" s="9">
        <v>94.059776306152344</v>
      </c>
      <c r="P2909" s="9">
        <v>542.236328125</v>
      </c>
    </row>
    <row r="2910" spans="14:16" x14ac:dyDescent="0.35">
      <c r="N2910" s="17">
        <v>45495</v>
      </c>
      <c r="O2910" s="9">
        <v>94.021400451660156</v>
      </c>
      <c r="P2910" s="9">
        <v>547.8267822265625</v>
      </c>
    </row>
    <row r="2911" spans="14:16" x14ac:dyDescent="0.35">
      <c r="N2911" s="17">
        <v>45496</v>
      </c>
      <c r="O2911" s="9">
        <v>94.011802673339844</v>
      </c>
      <c r="P2911" s="9">
        <v>546.967529296875</v>
      </c>
    </row>
    <row r="2912" spans="14:16" x14ac:dyDescent="0.35">
      <c r="N2912" s="17">
        <v>45497</v>
      </c>
      <c r="O2912" s="9">
        <v>93.724021911621094</v>
      </c>
      <c r="P2912" s="9">
        <v>534.57183837890625</v>
      </c>
    </row>
    <row r="2913" spans="14:16" x14ac:dyDescent="0.35">
      <c r="N2913" s="17">
        <v>45498</v>
      </c>
      <c r="O2913" s="9">
        <v>93.983024597167969</v>
      </c>
      <c r="P2913" s="9">
        <v>531.7864990234375</v>
      </c>
    </row>
    <row r="2914" spans="14:16" x14ac:dyDescent="0.35">
      <c r="N2914" s="17">
        <v>45499</v>
      </c>
      <c r="O2914" s="9">
        <v>94.318801879882813</v>
      </c>
      <c r="P2914" s="9">
        <v>537.7423095703125</v>
      </c>
    </row>
    <row r="2915" spans="14:16" x14ac:dyDescent="0.35">
      <c r="N2915" s="17">
        <v>45502</v>
      </c>
      <c r="O2915" s="9">
        <v>94.472267150878906</v>
      </c>
      <c r="P2915" s="9">
        <v>538.05841064453125</v>
      </c>
    </row>
    <row r="2916" spans="14:16" x14ac:dyDescent="0.35">
      <c r="N2916" s="17">
        <v>45503</v>
      </c>
      <c r="O2916" s="9">
        <v>94.568206787109375</v>
      </c>
      <c r="P2916" s="9">
        <v>535.3323974609375</v>
      </c>
    </row>
    <row r="2917" spans="14:16" x14ac:dyDescent="0.35">
      <c r="N2917" s="17">
        <v>45504</v>
      </c>
      <c r="O2917" s="9">
        <v>95.076637268066406</v>
      </c>
      <c r="P2917" s="9">
        <v>544.03399658203125</v>
      </c>
    </row>
    <row r="2918" spans="14:16" x14ac:dyDescent="0.35">
      <c r="N2918" s="17">
        <v>45505</v>
      </c>
      <c r="O2918" s="9">
        <v>95.475013732910156</v>
      </c>
      <c r="P2918" s="9">
        <v>536.32989501953125</v>
      </c>
    </row>
    <row r="2919" spans="14:16" x14ac:dyDescent="0.35">
      <c r="N2919" s="17">
        <v>45506</v>
      </c>
      <c r="O2919" s="9">
        <v>96.543121337890625</v>
      </c>
      <c r="P2919" s="9">
        <v>526.3443603515625</v>
      </c>
    </row>
    <row r="2920" spans="14:16" x14ac:dyDescent="0.35">
      <c r="N2920" s="17">
        <v>45509</v>
      </c>
      <c r="O2920" s="9">
        <v>96.466140747070313</v>
      </c>
      <c r="P2920" s="9">
        <v>511.01528930664063</v>
      </c>
    </row>
    <row r="2921" spans="14:16" x14ac:dyDescent="0.35">
      <c r="N2921" s="17">
        <v>45510</v>
      </c>
      <c r="O2921" s="9">
        <v>95.888786315917969</v>
      </c>
      <c r="P2921" s="9">
        <v>515.7265625</v>
      </c>
    </row>
    <row r="2922" spans="14:16" x14ac:dyDescent="0.35">
      <c r="N2922" s="17">
        <v>45511</v>
      </c>
      <c r="O2922" s="9">
        <v>95.600105285644531</v>
      </c>
      <c r="P2922" s="9">
        <v>512.27947998046875</v>
      </c>
    </row>
    <row r="2923" spans="14:16" x14ac:dyDescent="0.35">
      <c r="N2923" s="17">
        <v>45512</v>
      </c>
      <c r="O2923" s="9">
        <v>95.455757141113281</v>
      </c>
      <c r="P2923" s="9">
        <v>524.1220703125</v>
      </c>
    </row>
    <row r="2924" spans="14:16" x14ac:dyDescent="0.35">
      <c r="N2924" s="17">
        <v>45513</v>
      </c>
      <c r="O2924" s="9">
        <v>95.792549133300781</v>
      </c>
      <c r="P2924" s="9">
        <v>526.4332275390625</v>
      </c>
    </row>
    <row r="2925" spans="14:16" x14ac:dyDescent="0.35">
      <c r="N2925" s="17">
        <v>45516</v>
      </c>
      <c r="O2925" s="9">
        <v>95.956138610839844</v>
      </c>
      <c r="P2925" s="9">
        <v>526.7098388671875</v>
      </c>
    </row>
    <row r="2926" spans="14:16" x14ac:dyDescent="0.35">
      <c r="N2926" s="17">
        <v>45517</v>
      </c>
      <c r="O2926" s="9">
        <v>96.341049194335938</v>
      </c>
      <c r="P2926" s="9">
        <v>535.371826171875</v>
      </c>
    </row>
    <row r="2927" spans="14:16" x14ac:dyDescent="0.35">
      <c r="N2927" s="17">
        <v>45518</v>
      </c>
      <c r="O2927" s="9">
        <v>96.514244079589844</v>
      </c>
      <c r="P2927" s="9">
        <v>537.060791015625</v>
      </c>
    </row>
    <row r="2928" spans="14:16" x14ac:dyDescent="0.35">
      <c r="N2928" s="17">
        <v>45519</v>
      </c>
      <c r="O2928" s="9">
        <v>96.110076904296875</v>
      </c>
      <c r="P2928" s="9">
        <v>546.2662353515625</v>
      </c>
    </row>
    <row r="2929" spans="14:16" x14ac:dyDescent="0.35">
      <c r="N2929" s="17">
        <v>45520</v>
      </c>
      <c r="O2929" s="9">
        <v>96.341049194335938</v>
      </c>
      <c r="P2929" s="9">
        <v>547.49090576171875</v>
      </c>
    </row>
    <row r="2930" spans="14:16" x14ac:dyDescent="0.35">
      <c r="N2930" s="17">
        <v>45523</v>
      </c>
      <c r="O2930" s="9">
        <v>96.446891784667969</v>
      </c>
      <c r="P2930" s="9">
        <v>552.72576904296875</v>
      </c>
    </row>
    <row r="2931" spans="14:16" x14ac:dyDescent="0.35">
      <c r="N2931" s="17">
        <v>45524</v>
      </c>
      <c r="O2931" s="9">
        <v>96.735549926757813</v>
      </c>
      <c r="P2931" s="9">
        <v>551.826904296875</v>
      </c>
    </row>
    <row r="2932" spans="14:16" x14ac:dyDescent="0.35">
      <c r="N2932" s="17">
        <v>45525</v>
      </c>
      <c r="O2932" s="9">
        <v>96.91839599609375</v>
      </c>
      <c r="P2932" s="9">
        <v>553.7232666015625</v>
      </c>
    </row>
    <row r="2933" spans="14:16" x14ac:dyDescent="0.35">
      <c r="N2933" s="17">
        <v>45526</v>
      </c>
      <c r="O2933" s="9">
        <v>96.52386474609375</v>
      </c>
      <c r="P2933" s="9">
        <v>549.37738037109375</v>
      </c>
    </row>
    <row r="2934" spans="14:16" x14ac:dyDescent="0.35">
      <c r="N2934" s="17">
        <v>45527</v>
      </c>
      <c r="O2934" s="9">
        <v>96.966499328613281</v>
      </c>
      <c r="P2934" s="9">
        <v>555.2147216796875</v>
      </c>
    </row>
    <row r="2935" spans="14:16" x14ac:dyDescent="0.35">
      <c r="N2935" s="17">
        <v>45530</v>
      </c>
      <c r="O2935" s="9">
        <v>96.879890441894531</v>
      </c>
      <c r="P2935" s="9">
        <v>553.8912353515625</v>
      </c>
    </row>
    <row r="2936" spans="14:16" x14ac:dyDescent="0.35">
      <c r="N2936" s="17">
        <v>45531</v>
      </c>
      <c r="O2936" s="9">
        <v>96.908767700195313</v>
      </c>
      <c r="P2936" s="9">
        <v>554.6517333984375</v>
      </c>
    </row>
    <row r="2937" spans="14:16" x14ac:dyDescent="0.35">
      <c r="N2937" s="17">
        <v>45532</v>
      </c>
      <c r="O2937" s="9">
        <v>96.822166442871094</v>
      </c>
      <c r="P2937" s="9">
        <v>551.43182373046875</v>
      </c>
    </row>
    <row r="2938" spans="14:16" x14ac:dyDescent="0.35">
      <c r="N2938" s="17">
        <v>45533</v>
      </c>
      <c r="O2938" s="9">
        <v>96.697059631347656</v>
      </c>
      <c r="P2938" s="9">
        <v>551.48114013671875</v>
      </c>
    </row>
    <row r="2939" spans="14:16" x14ac:dyDescent="0.35">
      <c r="N2939" s="17">
        <v>45534</v>
      </c>
      <c r="O2939" s="9">
        <v>96.466140747070313</v>
      </c>
      <c r="P2939" s="9">
        <v>556.74566650390625</v>
      </c>
    </row>
    <row r="2940" spans="14:16" x14ac:dyDescent="0.35">
      <c r="N2940" s="17">
        <v>45538</v>
      </c>
      <c r="O2940" s="9">
        <v>96.87347412109375</v>
      </c>
      <c r="P2940" s="9">
        <v>545.28839111328125</v>
      </c>
    </row>
    <row r="2941" spans="14:16" x14ac:dyDescent="0.35">
      <c r="N2941" s="17">
        <v>45539</v>
      </c>
      <c r="O2941" s="9">
        <v>97.298194885253906</v>
      </c>
      <c r="P2941" s="9">
        <v>544.17230224609375</v>
      </c>
    </row>
    <row r="2942" spans="14:16" x14ac:dyDescent="0.35">
      <c r="N2942" s="17">
        <v>45540</v>
      </c>
      <c r="O2942" s="9">
        <v>97.549163818359375</v>
      </c>
      <c r="P2942" s="9">
        <v>542.8487548828125</v>
      </c>
    </row>
    <row r="2943" spans="14:16" x14ac:dyDescent="0.35">
      <c r="N2943" s="17">
        <v>45541</v>
      </c>
      <c r="O2943" s="9">
        <v>97.67462158203125</v>
      </c>
      <c r="P2943" s="9">
        <v>533.7125244140625</v>
      </c>
    </row>
    <row r="2944" spans="14:16" x14ac:dyDescent="0.35">
      <c r="N2944" s="17">
        <v>45544</v>
      </c>
      <c r="O2944" s="9">
        <v>97.819419860839844</v>
      </c>
      <c r="P2944" s="9">
        <v>539.68804931640625</v>
      </c>
    </row>
    <row r="2945" spans="14:16" x14ac:dyDescent="0.35">
      <c r="N2945" s="17">
        <v>45545</v>
      </c>
      <c r="O2945" s="9">
        <v>98.118675231933594</v>
      </c>
      <c r="P2945" s="9">
        <v>542.038818359375</v>
      </c>
    </row>
    <row r="2946" spans="14:16" x14ac:dyDescent="0.35">
      <c r="N2946" s="17">
        <v>45546</v>
      </c>
      <c r="O2946" s="9">
        <v>98.089706420898438</v>
      </c>
      <c r="P2946" s="9">
        <v>547.599609375</v>
      </c>
    </row>
    <row r="2947" spans="14:16" x14ac:dyDescent="0.35">
      <c r="N2947" s="17">
        <v>45547</v>
      </c>
      <c r="O2947" s="9">
        <v>98.002830505371094</v>
      </c>
      <c r="P2947" s="9">
        <v>552.212158203125</v>
      </c>
    </row>
    <row r="2948" spans="14:16" x14ac:dyDescent="0.35">
      <c r="N2948" s="17">
        <v>45548</v>
      </c>
      <c r="O2948" s="9">
        <v>98.205520629882813</v>
      </c>
      <c r="P2948" s="9">
        <v>555.09619140625</v>
      </c>
    </row>
    <row r="2949" spans="14:16" x14ac:dyDescent="0.35">
      <c r="N2949" s="17">
        <v>45551</v>
      </c>
      <c r="O2949" s="9">
        <v>98.437187194824219</v>
      </c>
      <c r="P2949" s="9">
        <v>555.916015625</v>
      </c>
    </row>
    <row r="2950" spans="14:16" x14ac:dyDescent="0.35">
      <c r="N2950" s="17">
        <v>45552</v>
      </c>
      <c r="O2950" s="9">
        <v>98.340660095214844</v>
      </c>
      <c r="P2950" s="9">
        <v>556.14312744140625</v>
      </c>
    </row>
    <row r="2951" spans="14:16" x14ac:dyDescent="0.35">
      <c r="N2951" s="17">
        <v>45553</v>
      </c>
      <c r="O2951" s="9">
        <v>98.031784057617188</v>
      </c>
      <c r="P2951" s="9">
        <v>554.4937744140625</v>
      </c>
    </row>
    <row r="2952" spans="14:16" x14ac:dyDescent="0.35">
      <c r="N2952" s="17">
        <v>45554</v>
      </c>
      <c r="O2952" s="9">
        <v>98.041427612304688</v>
      </c>
      <c r="P2952" s="9">
        <v>563.955810546875</v>
      </c>
    </row>
    <row r="2953" spans="14:16" x14ac:dyDescent="0.35">
      <c r="N2953" s="17">
        <v>45555</v>
      </c>
      <c r="O2953" s="9">
        <v>97.954566955566406</v>
      </c>
      <c r="P2953" s="9">
        <v>562.98101806640625</v>
      </c>
    </row>
    <row r="2954" spans="14:16" x14ac:dyDescent="0.35">
      <c r="N2954" s="17">
        <v>45558</v>
      </c>
      <c r="O2954" s="9">
        <v>97.91595458984375</v>
      </c>
      <c r="P2954" s="9">
        <v>564.38775634765625</v>
      </c>
    </row>
    <row r="2955" spans="14:16" x14ac:dyDescent="0.35">
      <c r="N2955" s="17">
        <v>45559</v>
      </c>
      <c r="O2955" s="9">
        <v>98.051094055175781</v>
      </c>
      <c r="P2955" s="9">
        <v>566.002685546875</v>
      </c>
    </row>
    <row r="2956" spans="14:16" x14ac:dyDescent="0.35">
      <c r="N2956" s="17">
        <v>45560</v>
      </c>
      <c r="O2956" s="9">
        <v>97.67462158203125</v>
      </c>
      <c r="P2956" s="9">
        <v>564.75439453125</v>
      </c>
    </row>
    <row r="2957" spans="14:16" x14ac:dyDescent="0.35">
      <c r="N2957" s="17">
        <v>45561</v>
      </c>
      <c r="O2957" s="9">
        <v>97.693946838378906</v>
      </c>
      <c r="P2957" s="9">
        <v>566.993408203125</v>
      </c>
    </row>
    <row r="2958" spans="14:16" x14ac:dyDescent="0.35">
      <c r="N2958" s="17">
        <v>45562</v>
      </c>
      <c r="O2958" s="9">
        <v>97.973869323730469</v>
      </c>
      <c r="P2958" s="9">
        <v>566.171142578125</v>
      </c>
    </row>
    <row r="2959" spans="14:16" x14ac:dyDescent="0.35">
      <c r="N2959" s="17">
        <v>45565</v>
      </c>
      <c r="O2959" s="9">
        <v>97.751869201660156</v>
      </c>
      <c r="P2959" s="9">
        <v>568.43994140625</v>
      </c>
    </row>
    <row r="2960" spans="14:16" x14ac:dyDescent="0.35">
      <c r="N2960" s="17">
        <v>45566</v>
      </c>
      <c r="O2960" s="9">
        <v>98.010360717773438</v>
      </c>
      <c r="P2960" s="9">
        <v>563.3475341796875</v>
      </c>
    </row>
    <row r="2961" spans="14:16" x14ac:dyDescent="0.35">
      <c r="N2961" s="17">
        <v>45567</v>
      </c>
      <c r="O2961" s="9">
        <v>97.807044982910156</v>
      </c>
      <c r="P2961" s="9">
        <v>563.58526611328125</v>
      </c>
    </row>
    <row r="2962" spans="14:16" x14ac:dyDescent="0.35">
      <c r="N2962" s="17">
        <v>45568</v>
      </c>
      <c r="O2962" s="9">
        <v>97.410079956054688</v>
      </c>
      <c r="P2962" s="9">
        <v>562.55499267578125</v>
      </c>
    </row>
    <row r="2963" spans="14:16" x14ac:dyDescent="0.35">
      <c r="N2963" s="17">
        <v>45569</v>
      </c>
      <c r="O2963" s="9">
        <v>96.780754089355469</v>
      </c>
      <c r="P2963" s="9">
        <v>567.6671142578125</v>
      </c>
    </row>
    <row r="2964" spans="14:16" x14ac:dyDescent="0.35">
      <c r="N2964" s="17">
        <v>45572</v>
      </c>
      <c r="O2964" s="9">
        <v>96.451568603515625</v>
      </c>
      <c r="P2964" s="9">
        <v>562.53509521484375</v>
      </c>
    </row>
    <row r="2965" spans="14:16" x14ac:dyDescent="0.35">
      <c r="N2965" s="17">
        <v>45573</v>
      </c>
      <c r="O2965" s="9">
        <v>96.61614990234375</v>
      </c>
      <c r="P2965" s="9">
        <v>567.8553466796875</v>
      </c>
    </row>
    <row r="2966" spans="14:16" x14ac:dyDescent="0.35">
      <c r="N2966" s="17">
        <v>45574</v>
      </c>
      <c r="O2966" s="9">
        <v>96.36444091796875</v>
      </c>
      <c r="P2966" s="9">
        <v>571.78857421875</v>
      </c>
    </row>
    <row r="2967" spans="14:16" x14ac:dyDescent="0.35">
      <c r="N2967" s="17">
        <v>45575</v>
      </c>
      <c r="O2967" s="9">
        <v>96.306343078613281</v>
      </c>
      <c r="P2967" s="9">
        <v>570.78790283203125</v>
      </c>
    </row>
    <row r="2968" spans="14:16" x14ac:dyDescent="0.35">
      <c r="N2968" s="17">
        <v>45576</v>
      </c>
      <c r="O2968" s="9">
        <v>96.335380554199219</v>
      </c>
      <c r="P2968" s="9">
        <v>574.2059326171875</v>
      </c>
    </row>
    <row r="2969" spans="14:16" x14ac:dyDescent="0.35">
      <c r="N2969" s="17">
        <v>45579</v>
      </c>
      <c r="O2969" s="9">
        <v>96.248245239257813</v>
      </c>
      <c r="P2969" s="9">
        <v>578.9019775390625</v>
      </c>
    </row>
    <row r="2970" spans="14:16" x14ac:dyDescent="0.35">
      <c r="N2970" s="17">
        <v>45580</v>
      </c>
      <c r="O2970" s="9">
        <v>96.635520935058594</v>
      </c>
      <c r="P2970" s="9">
        <v>574.40411376953125</v>
      </c>
    </row>
    <row r="2971" spans="14:16" x14ac:dyDescent="0.35">
      <c r="N2971" s="17">
        <v>45581</v>
      </c>
      <c r="O2971" s="9">
        <v>96.761390686035156</v>
      </c>
      <c r="P2971" s="9">
        <v>576.90069580078125</v>
      </c>
    </row>
    <row r="2972" spans="14:16" x14ac:dyDescent="0.35">
      <c r="N2972" s="17">
        <v>45582</v>
      </c>
      <c r="O2972" s="9">
        <v>96.286979675292969</v>
      </c>
      <c r="P2972" s="9">
        <v>576.9501953125</v>
      </c>
    </row>
    <row r="2973" spans="14:16" x14ac:dyDescent="0.35">
      <c r="N2973" s="17">
        <v>45583</v>
      </c>
      <c r="O2973" s="9">
        <v>96.354743957519531</v>
      </c>
      <c r="P2973" s="9">
        <v>579.16949462890625</v>
      </c>
    </row>
    <row r="2974" spans="14:16" x14ac:dyDescent="0.35">
      <c r="N2974" s="17">
        <v>45586</v>
      </c>
      <c r="O2974" s="9">
        <v>95.686691284179688</v>
      </c>
      <c r="P2974" s="9">
        <v>578.21832275390625</v>
      </c>
    </row>
    <row r="2975" spans="14:16" x14ac:dyDescent="0.35">
      <c r="N2975" s="17">
        <v>45587</v>
      </c>
      <c r="O2975" s="9">
        <v>95.706069946289063</v>
      </c>
      <c r="P2975" s="9">
        <v>577.91119384765625</v>
      </c>
    </row>
    <row r="2976" spans="14:16" x14ac:dyDescent="0.35">
      <c r="N2976" s="17">
        <v>45588</v>
      </c>
      <c r="O2976" s="9">
        <v>95.464012145996094</v>
      </c>
      <c r="P2976" s="9">
        <v>572.630615234375</v>
      </c>
    </row>
    <row r="2977" spans="14:16" x14ac:dyDescent="0.35">
      <c r="N2977" s="17">
        <v>45589</v>
      </c>
      <c r="O2977" s="9">
        <v>95.647972106933594</v>
      </c>
      <c r="P2977" s="9">
        <v>573.86907958984375</v>
      </c>
    </row>
    <row r="2978" spans="14:16" x14ac:dyDescent="0.35">
      <c r="N2978" s="17">
        <v>45590</v>
      </c>
      <c r="O2978" s="9">
        <v>95.454330444335938</v>
      </c>
      <c r="P2978" s="9">
        <v>573.6708984375</v>
      </c>
    </row>
    <row r="2979" spans="14:16" x14ac:dyDescent="0.35">
      <c r="N2979" s="17">
        <v>45593</v>
      </c>
      <c r="O2979" s="9">
        <v>95.299415588378906</v>
      </c>
      <c r="P2979" s="9">
        <v>575.4443359375</v>
      </c>
    </row>
    <row r="2980" spans="14:16" x14ac:dyDescent="0.35">
      <c r="N2980" s="17">
        <v>45594</v>
      </c>
      <c r="O2980" s="9">
        <v>95.405921936035156</v>
      </c>
      <c r="P2980" s="9">
        <v>576.37567138671875</v>
      </c>
    </row>
    <row r="2981" spans="14:16" x14ac:dyDescent="0.35">
      <c r="N2981" s="17">
        <v>45595</v>
      </c>
      <c r="O2981" s="9">
        <v>95.309097290039063</v>
      </c>
      <c r="P2981" s="9">
        <v>574.6319580078125</v>
      </c>
    </row>
    <row r="2982" spans="14:16" x14ac:dyDescent="0.35">
      <c r="N2982" s="17">
        <v>45596</v>
      </c>
      <c r="O2982" s="9">
        <v>95.289741516113281</v>
      </c>
      <c r="P2982" s="9">
        <v>563.36737060546875</v>
      </c>
    </row>
    <row r="2983" spans="14:16" x14ac:dyDescent="0.35">
      <c r="N2983" s="17">
        <v>45597</v>
      </c>
      <c r="O2983" s="9">
        <v>94.910942077636719</v>
      </c>
      <c r="P2983" s="9">
        <v>565.74505615234375</v>
      </c>
    </row>
    <row r="2984" spans="14:16" x14ac:dyDescent="0.35">
      <c r="N2984" s="17">
        <v>45600</v>
      </c>
      <c r="O2984" s="9">
        <v>95.309158325195313</v>
      </c>
      <c r="P2984" s="9">
        <v>564.5264892578125</v>
      </c>
    </row>
    <row r="2985" spans="14:16" x14ac:dyDescent="0.35">
      <c r="N2985" s="17">
        <v>45601</v>
      </c>
      <c r="O2985" s="9">
        <v>95.532546997070313</v>
      </c>
      <c r="P2985" s="9">
        <v>571.3526611328125</v>
      </c>
    </row>
    <row r="2986" spans="14:16" x14ac:dyDescent="0.35">
      <c r="N2986" s="17">
        <v>45602</v>
      </c>
      <c r="O2986" s="9">
        <v>94.784690856933594</v>
      </c>
      <c r="P2986" s="9">
        <v>585.55963134765625</v>
      </c>
    </row>
    <row r="2987" spans="14:16" x14ac:dyDescent="0.35">
      <c r="N2987" s="17">
        <v>45603</v>
      </c>
      <c r="O2987" s="9">
        <v>95.50341796875</v>
      </c>
      <c r="P2987" s="9">
        <v>590.0872802734375</v>
      </c>
    </row>
    <row r="2988" spans="14:16" x14ac:dyDescent="0.35">
      <c r="N2988" s="17">
        <v>45604</v>
      </c>
      <c r="O2988" s="9">
        <v>95.66851806640625</v>
      </c>
      <c r="P2988" s="9">
        <v>592.64337158203125</v>
      </c>
    </row>
    <row r="2989" spans="14:16" x14ac:dyDescent="0.35">
      <c r="N2989" s="17">
        <v>45607</v>
      </c>
      <c r="O2989" s="9">
        <v>95.454849243164063</v>
      </c>
      <c r="P2989" s="9">
        <v>593.2081298828125</v>
      </c>
    </row>
    <row r="2990" spans="14:16" x14ac:dyDescent="0.35">
      <c r="N2990" s="17">
        <v>45608</v>
      </c>
      <c r="O2990" s="9">
        <v>94.901222229003906</v>
      </c>
      <c r="P2990" s="9">
        <v>591.36529541015625</v>
      </c>
    </row>
    <row r="2991" spans="14:16" x14ac:dyDescent="0.35">
      <c r="N2991" s="17">
        <v>45609</v>
      </c>
      <c r="O2991" s="9">
        <v>94.881805419921875</v>
      </c>
      <c r="P2991" s="9">
        <v>591.65264892578125</v>
      </c>
    </row>
    <row r="2992" spans="14:16" x14ac:dyDescent="0.35">
      <c r="N2992" s="17">
        <v>45610</v>
      </c>
      <c r="O2992" s="9">
        <v>94.84295654296875</v>
      </c>
      <c r="P2992" s="9">
        <v>587.84820556640625</v>
      </c>
    </row>
    <row r="2993" spans="14:16" x14ac:dyDescent="0.35">
      <c r="N2993" s="17">
        <v>45611</v>
      </c>
      <c r="O2993" s="9">
        <v>94.852684020996094</v>
      </c>
      <c r="P2993" s="9">
        <v>580.31866455078125</v>
      </c>
    </row>
    <row r="2994" spans="14:16" x14ac:dyDescent="0.35">
      <c r="N2994" s="17">
        <v>45614</v>
      </c>
      <c r="O2994" s="9">
        <v>94.940078735351563</v>
      </c>
      <c r="P2994" s="9">
        <v>582.69647216796875</v>
      </c>
    </row>
    <row r="2995" spans="14:16" x14ac:dyDescent="0.35">
      <c r="N2995" s="17">
        <v>45615</v>
      </c>
      <c r="O2995" s="9">
        <v>95.076057434082031</v>
      </c>
      <c r="P2995" s="9">
        <v>584.82647705078125</v>
      </c>
    </row>
    <row r="2996" spans="14:16" x14ac:dyDescent="0.35">
      <c r="N2996" s="17">
        <v>45616</v>
      </c>
      <c r="O2996" s="9">
        <v>94.978935241699219</v>
      </c>
      <c r="P2996" s="9">
        <v>585.02471923828125</v>
      </c>
    </row>
    <row r="2997" spans="14:16" x14ac:dyDescent="0.35">
      <c r="N2997" s="17">
        <v>45617</v>
      </c>
      <c r="O2997" s="9">
        <v>94.930374145507813</v>
      </c>
      <c r="P2997" s="9">
        <v>588.165283203125</v>
      </c>
    </row>
    <row r="2998" spans="14:16" x14ac:dyDescent="0.35">
      <c r="N2998" s="17">
        <v>45618</v>
      </c>
      <c r="O2998" s="9">
        <v>94.998359680175781</v>
      </c>
      <c r="P2998" s="9">
        <v>589.9881591796875</v>
      </c>
    </row>
    <row r="2999" spans="14:16" x14ac:dyDescent="0.35">
      <c r="N2999" s="17">
        <v>45621</v>
      </c>
      <c r="O2999" s="9">
        <v>95.853050231933594</v>
      </c>
      <c r="P2999" s="9">
        <v>591.989501953125</v>
      </c>
    </row>
    <row r="3000" spans="14:16" x14ac:dyDescent="0.35">
      <c r="N3000" s="17">
        <v>45622</v>
      </c>
      <c r="O3000" s="9">
        <v>95.707366943359375</v>
      </c>
      <c r="P3000" s="9">
        <v>595.08056640625</v>
      </c>
    </row>
    <row r="3001" spans="14:16" x14ac:dyDescent="0.35">
      <c r="N3001" s="17">
        <v>45623</v>
      </c>
      <c r="O3001" s="9">
        <v>95.969612121582031</v>
      </c>
      <c r="P3001" s="9">
        <v>593.27740478515625</v>
      </c>
    </row>
    <row r="3002" spans="14:16" x14ac:dyDescent="0.35">
      <c r="N3002" s="17">
        <v>45625</v>
      </c>
      <c r="O3002" s="9">
        <v>96.348396301269531</v>
      </c>
      <c r="P3002" s="9">
        <v>596.962890625</v>
      </c>
    </row>
    <row r="3003" spans="14:16" x14ac:dyDescent="0.35">
      <c r="N3003" s="17">
        <v>45628</v>
      </c>
      <c r="O3003" s="9">
        <v>96.360099792480469</v>
      </c>
      <c r="P3003" s="9">
        <v>598.03289794921875</v>
      </c>
    </row>
    <row r="3004" spans="14:16" x14ac:dyDescent="0.35">
      <c r="N3004" s="17">
        <v>45629</v>
      </c>
      <c r="O3004" s="9">
        <v>96.174972534179688</v>
      </c>
      <c r="P3004" s="9">
        <v>598.310302734375</v>
      </c>
    </row>
    <row r="3005" spans="14:16" x14ac:dyDescent="0.35">
      <c r="N3005" s="17">
        <v>45630</v>
      </c>
      <c r="O3005" s="9">
        <v>96.48675537109375</v>
      </c>
      <c r="P3005" s="9">
        <v>602.0255126953125</v>
      </c>
    </row>
    <row r="3006" spans="14:16" x14ac:dyDescent="0.35">
      <c r="N3006" s="17">
        <v>45631</v>
      </c>
      <c r="O3006" s="9">
        <v>96.506240844726563</v>
      </c>
      <c r="P3006" s="9">
        <v>601.0347900390625</v>
      </c>
    </row>
    <row r="3007" spans="14:16" x14ac:dyDescent="0.35">
      <c r="N3007" s="17">
        <v>45632</v>
      </c>
      <c r="O3007" s="9">
        <v>96.779045104980469</v>
      </c>
      <c r="P3007" s="9">
        <v>602.17413330078125</v>
      </c>
    </row>
    <row r="3008" spans="14:16" x14ac:dyDescent="0.35">
      <c r="N3008" s="17">
        <v>45635</v>
      </c>
      <c r="O3008" s="9">
        <v>96.496498107910156</v>
      </c>
      <c r="P3008" s="9">
        <v>599.07318115234375</v>
      </c>
    </row>
    <row r="3009" spans="14:16" x14ac:dyDescent="0.35">
      <c r="N3009" s="17">
        <v>45636</v>
      </c>
      <c r="O3009" s="9">
        <v>96.37957763671875</v>
      </c>
      <c r="P3009" s="9">
        <v>597.2105712890625</v>
      </c>
    </row>
    <row r="3010" spans="14:16" x14ac:dyDescent="0.35">
      <c r="N3010" s="17">
        <v>45637</v>
      </c>
      <c r="O3010" s="9">
        <v>96.155487060546875</v>
      </c>
      <c r="P3010" s="9">
        <v>601.827392578125</v>
      </c>
    </row>
    <row r="3011" spans="14:16" x14ac:dyDescent="0.35">
      <c r="N3011" s="17">
        <v>45638</v>
      </c>
      <c r="O3011" s="9">
        <v>95.765762329101563</v>
      </c>
      <c r="P3011" s="9">
        <v>598.7264404296875</v>
      </c>
    </row>
    <row r="3012" spans="14:16" x14ac:dyDescent="0.35">
      <c r="N3012" s="17">
        <v>45639</v>
      </c>
      <c r="O3012" s="9">
        <v>95.405265808105469</v>
      </c>
      <c r="P3012" s="9">
        <v>598.6075439453125</v>
      </c>
    </row>
    <row r="3013" spans="14:16" x14ac:dyDescent="0.35">
      <c r="N3013" s="17">
        <v>45642</v>
      </c>
      <c r="O3013" s="9">
        <v>95.492942810058594</v>
      </c>
      <c r="P3013" s="9">
        <v>601.16357421875</v>
      </c>
    </row>
    <row r="3014" spans="14:16" x14ac:dyDescent="0.35">
      <c r="N3014" s="17">
        <v>45643</v>
      </c>
      <c r="O3014" s="9">
        <v>95.492942810058594</v>
      </c>
      <c r="P3014" s="9">
        <v>598.68682861328125</v>
      </c>
    </row>
    <row r="3015" spans="14:16" x14ac:dyDescent="0.35">
      <c r="N3015" s="17">
        <v>45644</v>
      </c>
      <c r="O3015" s="9">
        <v>94.765708923339844</v>
      </c>
      <c r="P3015" s="9">
        <v>580.8438720703125</v>
      </c>
    </row>
    <row r="3016" spans="14:16" x14ac:dyDescent="0.35">
      <c r="N3016" s="17">
        <v>45645</v>
      </c>
      <c r="O3016" s="9">
        <v>94.521331787109375</v>
      </c>
      <c r="P3016" s="9">
        <v>580.6654052734375</v>
      </c>
    </row>
    <row r="3017" spans="14:16" x14ac:dyDescent="0.35">
      <c r="N3017" s="17">
        <v>45646</v>
      </c>
      <c r="O3017" s="9">
        <v>94.775482177734375</v>
      </c>
      <c r="P3017" s="9">
        <v>587.63983154296875</v>
      </c>
    </row>
    <row r="3018" spans="14:16" x14ac:dyDescent="0.35">
      <c r="N3018" s="17">
        <v>45649</v>
      </c>
      <c r="O3018" s="9">
        <v>94.482246398925781</v>
      </c>
      <c r="P3018" s="9">
        <v>591.1588134765625</v>
      </c>
    </row>
    <row r="3019" spans="14:16" x14ac:dyDescent="0.35">
      <c r="N3019" s="17">
        <v>45650</v>
      </c>
      <c r="O3019" s="9">
        <v>94.589759826660156</v>
      </c>
      <c r="P3019" s="9">
        <v>597.72955322265625</v>
      </c>
    </row>
    <row r="3020" spans="14:16" x14ac:dyDescent="0.35">
      <c r="N3020" s="17">
        <v>45652</v>
      </c>
      <c r="O3020" s="9">
        <v>94.658187866210938</v>
      </c>
      <c r="P3020" s="9">
        <v>597.76934814453125</v>
      </c>
    </row>
    <row r="3021" spans="14:16" x14ac:dyDescent="0.35">
      <c r="N3021" s="17">
        <v>45653</v>
      </c>
      <c r="O3021" s="9">
        <v>94.462692260742188</v>
      </c>
      <c r="P3021" s="9">
        <v>591.47686767578125</v>
      </c>
    </row>
    <row r="3022" spans="14:16" x14ac:dyDescent="0.35">
      <c r="N3022" s="17">
        <v>45656</v>
      </c>
      <c r="O3022" s="9">
        <v>94.834129333496094</v>
      </c>
      <c r="P3022" s="9">
        <v>584.7271728515625</v>
      </c>
    </row>
    <row r="3023" spans="14:16" x14ac:dyDescent="0.35">
      <c r="N3023" s="17">
        <v>45657</v>
      </c>
      <c r="O3023" s="9">
        <v>94.716842651367188</v>
      </c>
      <c r="P3023" s="9">
        <v>582.59991455078125</v>
      </c>
    </row>
    <row r="3024" spans="14:16" x14ac:dyDescent="0.35">
      <c r="N3024" s="17">
        <v>45659</v>
      </c>
      <c r="O3024" s="9">
        <v>94.72662353515625</v>
      </c>
      <c r="P3024" s="9">
        <v>581.16851806640625</v>
      </c>
    </row>
    <row r="3025" spans="14:16" x14ac:dyDescent="0.35">
      <c r="N3025" s="17">
        <v>45660</v>
      </c>
      <c r="O3025" s="9">
        <v>94.628852844238281</v>
      </c>
      <c r="P3025" s="9">
        <v>588.43505859375</v>
      </c>
    </row>
    <row r="3026" spans="14:16" x14ac:dyDescent="0.35">
      <c r="N3026" s="17">
        <v>45663</v>
      </c>
      <c r="O3026" s="9">
        <v>94.531112670898438</v>
      </c>
      <c r="P3026" s="9">
        <v>591.8248291015625</v>
      </c>
    </row>
    <row r="3027" spans="14:16" x14ac:dyDescent="0.35">
      <c r="N3027" s="17">
        <v>45664</v>
      </c>
      <c r="O3027" s="9">
        <v>94.198776245117188</v>
      </c>
      <c r="P3027" s="9">
        <v>585.13482666015625</v>
      </c>
    </row>
    <row r="3028" spans="14:16" x14ac:dyDescent="0.35">
      <c r="N3028" s="17">
        <v>45665</v>
      </c>
      <c r="O3028" s="9">
        <v>94.306304931640625</v>
      </c>
      <c r="P3028" s="9">
        <v>585.9896240234375</v>
      </c>
    </row>
    <row r="3029" spans="14:16" x14ac:dyDescent="0.35">
      <c r="N3029" s="17">
        <v>45667</v>
      </c>
      <c r="O3029" s="9">
        <v>93.778457641601563</v>
      </c>
      <c r="P3029" s="9">
        <v>577.04302978515625</v>
      </c>
    </row>
    <row r="3030" spans="14:16" x14ac:dyDescent="0.35">
      <c r="N3030" s="17">
        <v>45670</v>
      </c>
      <c r="O3030" s="9">
        <v>93.690483093261719</v>
      </c>
      <c r="P3030" s="9">
        <v>577.937744140625</v>
      </c>
    </row>
    <row r="3031" spans="14:16" x14ac:dyDescent="0.35">
      <c r="N3031" s="17">
        <v>45671</v>
      </c>
      <c r="O3031" s="9">
        <v>93.719810485839844</v>
      </c>
      <c r="P3031" s="9">
        <v>578.7330322265625</v>
      </c>
    </row>
    <row r="3032" spans="14:16" x14ac:dyDescent="0.35">
      <c r="N3032" s="17">
        <v>45672</v>
      </c>
      <c r="O3032" s="9">
        <v>94.531112670898438</v>
      </c>
      <c r="P3032" s="9">
        <v>589.26019287109375</v>
      </c>
    </row>
    <row r="3033" spans="14:16" x14ac:dyDescent="0.35">
      <c r="N3033" s="17">
        <v>45673</v>
      </c>
      <c r="O3033" s="9">
        <v>94.736381530761719</v>
      </c>
      <c r="P3033" s="9">
        <v>588.126953125</v>
      </c>
    </row>
    <row r="3034" spans="14:16" x14ac:dyDescent="0.35">
      <c r="N3034" s="17">
        <v>45674</v>
      </c>
      <c r="O3034" s="9">
        <v>94.736381530761719</v>
      </c>
      <c r="P3034" s="9">
        <v>594.03167724609375</v>
      </c>
    </row>
    <row r="3035" spans="14:16" x14ac:dyDescent="0.35">
      <c r="N3035" s="17">
        <v>45678</v>
      </c>
      <c r="O3035" s="9">
        <v>95.049179077148438</v>
      </c>
      <c r="P3035" s="9">
        <v>599.4691162109375</v>
      </c>
    </row>
    <row r="3036" spans="14:16" x14ac:dyDescent="0.35">
      <c r="N3036" s="17">
        <v>45679</v>
      </c>
      <c r="O3036" s="9">
        <v>94.824363708496094</v>
      </c>
      <c r="P3036" s="9">
        <v>602.8389892578125</v>
      </c>
    </row>
    <row r="3037" spans="14:16" x14ac:dyDescent="0.35">
      <c r="N3037" s="17">
        <v>45680</v>
      </c>
      <c r="O3037" s="9">
        <v>94.667961120605469</v>
      </c>
      <c r="P3037" s="9">
        <v>606.12939453125</v>
      </c>
    </row>
    <row r="3038" spans="14:16" x14ac:dyDescent="0.35">
      <c r="N3038" s="17">
        <v>45681</v>
      </c>
      <c r="O3038" s="9">
        <v>94.824363708496094</v>
      </c>
      <c r="P3038" s="9">
        <v>604.35986328125</v>
      </c>
    </row>
    <row r="3039" spans="14:16" x14ac:dyDescent="0.35">
      <c r="N3039" s="17">
        <v>45684</v>
      </c>
      <c r="O3039" s="9">
        <v>95.352203369140625</v>
      </c>
      <c r="P3039" s="9">
        <v>595.81097412109375</v>
      </c>
    </row>
    <row r="3040" spans="14:16" x14ac:dyDescent="0.35">
      <c r="N3040" s="17">
        <v>45685</v>
      </c>
      <c r="O3040" s="9">
        <v>95.322860717773438</v>
      </c>
      <c r="P3040" s="9">
        <v>600.930419921875</v>
      </c>
    </row>
    <row r="3041" spans="14:16" x14ac:dyDescent="0.35">
      <c r="N3041" s="17">
        <v>45686</v>
      </c>
      <c r="O3041" s="9">
        <v>95.264213562011719</v>
      </c>
      <c r="P3041" s="9">
        <v>598.23651123046875</v>
      </c>
    </row>
    <row r="3042" spans="14:16" x14ac:dyDescent="0.35">
      <c r="N3042" s="17">
        <v>45687</v>
      </c>
      <c r="O3042" s="9">
        <v>95.401069641113281</v>
      </c>
      <c r="P3042" s="9">
        <v>601.447265625</v>
      </c>
    </row>
    <row r="3043" spans="14:16" x14ac:dyDescent="0.35">
      <c r="N3043" s="17">
        <v>45688</v>
      </c>
      <c r="O3043" s="9">
        <v>95.205574035644531</v>
      </c>
      <c r="P3043" s="9">
        <v>598.24639892578125</v>
      </c>
    </row>
    <row r="3044" spans="14:16" x14ac:dyDescent="0.35">
      <c r="N3044" s="17">
        <v>45691</v>
      </c>
      <c r="O3044" s="9">
        <v>95.295799255371094</v>
      </c>
      <c r="P3044" s="9">
        <v>594.220458984375</v>
      </c>
    </row>
    <row r="3045" spans="14:16" x14ac:dyDescent="0.35">
      <c r="N3045" s="17">
        <v>45692</v>
      </c>
      <c r="O3045" s="9">
        <v>95.472328186035156</v>
      </c>
      <c r="P3045" s="9">
        <v>598.2066650390625</v>
      </c>
    </row>
    <row r="3046" spans="14:16" x14ac:dyDescent="0.35">
      <c r="N3046" s="17">
        <v>45693</v>
      </c>
      <c r="O3046" s="9">
        <v>95.982292175292969</v>
      </c>
      <c r="P3046" s="9">
        <v>600.63214111328125</v>
      </c>
    </row>
    <row r="3047" spans="14:16" x14ac:dyDescent="0.35">
      <c r="N3047" s="17">
        <v>45694</v>
      </c>
      <c r="O3047" s="9">
        <v>95.884223937988281</v>
      </c>
      <c r="P3047" s="9">
        <v>602.7197265625</v>
      </c>
    </row>
    <row r="3048" spans="14:16" x14ac:dyDescent="0.35">
      <c r="N3048" s="17">
        <v>45695</v>
      </c>
      <c r="O3048" s="9">
        <v>95.5802001953125</v>
      </c>
      <c r="P3048" s="9">
        <v>597.20269775390625</v>
      </c>
    </row>
    <row r="3049" spans="14:16" x14ac:dyDescent="0.35">
      <c r="N3049" s="17">
        <v>45698</v>
      </c>
      <c r="O3049" s="9">
        <v>95.609626770019531</v>
      </c>
      <c r="P3049" s="9">
        <v>601.2584228515625</v>
      </c>
    </row>
    <row r="3050" spans="14:16" x14ac:dyDescent="0.35">
      <c r="N3050" s="17">
        <v>45699</v>
      </c>
      <c r="O3050" s="9">
        <v>95.39385986328125</v>
      </c>
      <c r="P3050" s="9">
        <v>601.7156982421875</v>
      </c>
    </row>
    <row r="3051" spans="14:16" x14ac:dyDescent="0.35">
      <c r="N3051" s="17">
        <v>45700</v>
      </c>
      <c r="O3051" s="9">
        <v>94.893707275390625</v>
      </c>
      <c r="P3051" s="9">
        <v>599.77728271484375</v>
      </c>
    </row>
    <row r="3052" spans="14:16" x14ac:dyDescent="0.35">
      <c r="N3052" s="17">
        <v>45701</v>
      </c>
      <c r="O3052" s="9">
        <v>95.462509155273438</v>
      </c>
      <c r="P3052" s="9">
        <v>606.1094970703125</v>
      </c>
    </row>
    <row r="3053" spans="14:16" x14ac:dyDescent="0.35">
      <c r="N3053" s="17">
        <v>45702</v>
      </c>
      <c r="O3053" s="9">
        <v>95.815582275390625</v>
      </c>
      <c r="P3053" s="9">
        <v>606.07965087890625</v>
      </c>
    </row>
    <row r="3054" spans="14:16" x14ac:dyDescent="0.35">
      <c r="N3054" s="17">
        <v>45706</v>
      </c>
      <c r="O3054" s="9">
        <v>95.433090209960938</v>
      </c>
      <c r="P3054" s="9">
        <v>607.8590087890625</v>
      </c>
    </row>
    <row r="3055" spans="14:16" x14ac:dyDescent="0.35">
      <c r="N3055" s="17">
        <v>45707</v>
      </c>
      <c r="O3055" s="9">
        <v>95.570396423339844</v>
      </c>
      <c r="P3055" s="9">
        <v>609.29046630859375</v>
      </c>
    </row>
    <row r="3056" spans="14:16" x14ac:dyDescent="0.35">
      <c r="N3056" s="17">
        <v>45708</v>
      </c>
      <c r="O3056" s="9">
        <v>95.717506408691406</v>
      </c>
      <c r="P3056" s="9">
        <v>606.755615234375</v>
      </c>
    </row>
    <row r="3057" spans="14:16" x14ac:dyDescent="0.35">
      <c r="N3057" s="17">
        <v>45709</v>
      </c>
      <c r="O3057" s="9">
        <v>96.129402160644531</v>
      </c>
      <c r="P3057" s="9">
        <v>596.37762451171875</v>
      </c>
    </row>
    <row r="3058" spans="14:16" x14ac:dyDescent="0.35">
      <c r="N3058" s="17">
        <v>45712</v>
      </c>
      <c r="O3058" s="9">
        <v>96.296127319335938</v>
      </c>
      <c r="P3058" s="9">
        <v>593.663818359375</v>
      </c>
    </row>
    <row r="3059" spans="14:16" x14ac:dyDescent="0.35">
      <c r="N3059" s="17">
        <v>45713</v>
      </c>
      <c r="O3059" s="9">
        <v>96.894363403320313</v>
      </c>
      <c r="P3059" s="9">
        <v>590.71142578125</v>
      </c>
    </row>
    <row r="3060" spans="14:16" x14ac:dyDescent="0.35">
      <c r="N3060" s="17">
        <v>45714</v>
      </c>
      <c r="O3060" s="9">
        <v>97.05126953125</v>
      </c>
      <c r="P3060" s="9">
        <v>591.0096435546875</v>
      </c>
    </row>
    <row r="3061" spans="14:16" x14ac:dyDescent="0.35">
      <c r="N3061" s="17">
        <v>45715</v>
      </c>
      <c r="O3061" s="9">
        <v>96.904167175292969</v>
      </c>
      <c r="P3061" s="9">
        <v>581.57598876953125</v>
      </c>
    </row>
    <row r="3062" spans="14:16" x14ac:dyDescent="0.35">
      <c r="N3062" s="17">
        <v>45716</v>
      </c>
      <c r="O3062" s="9">
        <v>97.335678100585938</v>
      </c>
      <c r="P3062" s="9">
        <v>590.65179443359375</v>
      </c>
    </row>
    <row r="3063" spans="14:16" x14ac:dyDescent="0.35">
      <c r="N3063" s="17">
        <v>45719</v>
      </c>
      <c r="O3063" s="9">
        <v>97.546195983886719</v>
      </c>
      <c r="P3063" s="9">
        <v>580.30364990234375</v>
      </c>
    </row>
    <row r="3064" spans="14:16" x14ac:dyDescent="0.35">
      <c r="N3064" s="17">
        <v>45720</v>
      </c>
      <c r="O3064" s="9">
        <v>97.300270080566406</v>
      </c>
      <c r="P3064" s="9">
        <v>573.43463134765625</v>
      </c>
    </row>
    <row r="3065" spans="14:16" x14ac:dyDescent="0.35">
      <c r="N3065" s="17">
        <v>45721</v>
      </c>
      <c r="O3065" s="9">
        <v>96.965797424316406</v>
      </c>
      <c r="P3065" s="9">
        <v>579.59783935546875</v>
      </c>
    </row>
    <row r="3066" spans="14:16" x14ac:dyDescent="0.35">
      <c r="N3066" s="17">
        <v>45722</v>
      </c>
      <c r="O3066" s="9">
        <v>96.867424011230469</v>
      </c>
      <c r="P3066" s="9">
        <v>569.309326171875</v>
      </c>
    </row>
    <row r="3067" spans="14:16" x14ac:dyDescent="0.35">
      <c r="N3067" s="17">
        <v>45723</v>
      </c>
      <c r="O3067" s="9">
        <v>96.749374389648438</v>
      </c>
      <c r="P3067" s="9">
        <v>572.500244140625</v>
      </c>
    </row>
    <row r="3068" spans="14:16" x14ac:dyDescent="0.35">
      <c r="N3068" s="17">
        <v>45726</v>
      </c>
      <c r="O3068" s="9">
        <v>97.211723327636719</v>
      </c>
      <c r="P3068" s="9">
        <v>557.2513427734375</v>
      </c>
    </row>
    <row r="3069" spans="14:16" x14ac:dyDescent="0.35">
      <c r="N3069" s="17">
        <v>45727</v>
      </c>
      <c r="O3069" s="9">
        <v>96.867424011230469</v>
      </c>
      <c r="P3069" s="9">
        <v>552.61895751953125</v>
      </c>
    </row>
    <row r="3070" spans="14:16" x14ac:dyDescent="0.35">
      <c r="N3070" s="17">
        <v>45728</v>
      </c>
      <c r="O3070" s="9">
        <v>96.582145690917969</v>
      </c>
      <c r="P3070" s="9">
        <v>555.55145263671875</v>
      </c>
    </row>
    <row r="3071" spans="14:16" x14ac:dyDescent="0.35">
      <c r="N3071" s="17">
        <v>45729</v>
      </c>
      <c r="O3071" s="9">
        <v>96.877273559570313</v>
      </c>
      <c r="P3071" s="9">
        <v>548.14569091796875</v>
      </c>
    </row>
    <row r="3072" spans="14:16" x14ac:dyDescent="0.35">
      <c r="N3072" s="17">
        <v>45730</v>
      </c>
      <c r="O3072" s="9">
        <v>96.680519104003906</v>
      </c>
      <c r="P3072" s="9">
        <v>559.46807861328125</v>
      </c>
    </row>
    <row r="3073" spans="14:16" x14ac:dyDescent="0.35">
      <c r="N3073" s="17">
        <v>45733</v>
      </c>
      <c r="O3073" s="9">
        <v>96.80841064453125</v>
      </c>
      <c r="P3073" s="9">
        <v>563.7823486328125</v>
      </c>
    </row>
    <row r="3074" spans="14:16" x14ac:dyDescent="0.35">
      <c r="N3074" s="17">
        <v>45734</v>
      </c>
      <c r="O3074" s="9">
        <v>96.906776428222656</v>
      </c>
      <c r="P3074" s="9">
        <v>557.688720703125</v>
      </c>
    </row>
    <row r="3075" spans="14:16" x14ac:dyDescent="0.35">
      <c r="N3075" s="17">
        <v>45735</v>
      </c>
      <c r="O3075" s="9">
        <v>97.192054748535156</v>
      </c>
      <c r="P3075" s="9">
        <v>563.762451171875</v>
      </c>
    </row>
    <row r="3076" spans="14:16" x14ac:dyDescent="0.35">
      <c r="N3076" s="17">
        <v>45736</v>
      </c>
      <c r="O3076" s="9">
        <v>97.251075744628906</v>
      </c>
      <c r="P3076" s="9">
        <v>562.1322021484375</v>
      </c>
    </row>
    <row r="3077" spans="14:16" x14ac:dyDescent="0.35">
      <c r="N3077" s="17">
        <v>45737</v>
      </c>
      <c r="O3077" s="9">
        <v>97.133033752441406</v>
      </c>
      <c r="P3077" s="9">
        <v>562.317626953125</v>
      </c>
    </row>
    <row r="3078" spans="14:16" x14ac:dyDescent="0.35">
      <c r="N3078" s="17">
        <v>45740</v>
      </c>
      <c r="O3078" s="9">
        <v>96.75921630859375</v>
      </c>
      <c r="P3078" s="9">
        <v>572.38787841796875</v>
      </c>
    </row>
    <row r="3079" spans="14:16" x14ac:dyDescent="0.35">
      <c r="N3079" s="17">
        <v>45741</v>
      </c>
      <c r="O3079" s="9">
        <v>96.847747802734375</v>
      </c>
      <c r="P3079" s="9">
        <v>573.7637939453125</v>
      </c>
    </row>
    <row r="3080" spans="14:16" x14ac:dyDescent="0.35">
      <c r="N3080" s="17">
        <v>45742</v>
      </c>
      <c r="O3080" s="9">
        <v>96.611648559570313</v>
      </c>
      <c r="P3080" s="9">
        <v>566.9140625</v>
      </c>
    </row>
    <row r="3081" spans="14:16" x14ac:dyDescent="0.35">
      <c r="N3081" s="17">
        <v>45743</v>
      </c>
      <c r="O3081" s="9">
        <v>96.562469482421875</v>
      </c>
      <c r="P3081" s="9">
        <v>565.40850830078125</v>
      </c>
    </row>
    <row r="3082" spans="14:16" x14ac:dyDescent="0.35">
      <c r="N3082" s="17">
        <v>45744</v>
      </c>
      <c r="O3082" s="9">
        <v>97.123191833496094</v>
      </c>
      <c r="P3082" s="9">
        <v>554.02215576171875</v>
      </c>
    </row>
    <row r="3083" spans="14:16" x14ac:dyDescent="0.35">
      <c r="N3083" s="17">
        <v>45747</v>
      </c>
      <c r="O3083" s="9">
        <v>97.310096740722656</v>
      </c>
      <c r="P3083" s="9">
        <v>557.74114990234375</v>
      </c>
    </row>
    <row r="3084" spans="14:16" x14ac:dyDescent="0.35">
      <c r="N3084" s="17">
        <v>45748</v>
      </c>
      <c r="O3084" s="9">
        <v>97.670341491699219</v>
      </c>
      <c r="P3084" s="9">
        <v>559.31646728515625</v>
      </c>
    </row>
    <row r="3085" spans="14:16" x14ac:dyDescent="0.35">
      <c r="N3085" s="17">
        <v>45749</v>
      </c>
      <c r="O3085" s="9">
        <v>97.561767578125</v>
      </c>
      <c r="P3085" s="9">
        <v>562.8560791015625</v>
      </c>
    </row>
    <row r="3086" spans="14:16" x14ac:dyDescent="0.35">
      <c r="N3086" s="17">
        <v>45750</v>
      </c>
      <c r="O3086" s="9">
        <v>98.075004577636719</v>
      </c>
      <c r="P3086" s="9">
        <v>535.1180419921875</v>
      </c>
    </row>
    <row r="3087" spans="14:16" x14ac:dyDescent="0.35">
      <c r="N3087" s="17">
        <v>45751</v>
      </c>
      <c r="O3087" s="9">
        <v>98.163825988769531</v>
      </c>
      <c r="P3087" s="9">
        <v>503.7906494140625</v>
      </c>
    </row>
    <row r="3088" spans="14:16" x14ac:dyDescent="0.35">
      <c r="N3088" s="17">
        <v>45754</v>
      </c>
      <c r="O3088" s="9">
        <v>96.920242309570313</v>
      </c>
      <c r="P3088" s="9">
        <v>502.893310546875</v>
      </c>
    </row>
    <row r="3089" spans="14:16" x14ac:dyDescent="0.35">
      <c r="N3089" s="17">
        <v>45755</v>
      </c>
      <c r="O3089" s="9">
        <v>96.416893005371094</v>
      </c>
      <c r="P3089" s="9">
        <v>495.0166015625</v>
      </c>
    </row>
    <row r="3090" spans="14:16" x14ac:dyDescent="0.35">
      <c r="N3090" s="17">
        <v>45756</v>
      </c>
      <c r="O3090" s="9">
        <v>96.634033203125</v>
      </c>
      <c r="P3090" s="9">
        <v>547.0029296875</v>
      </c>
    </row>
    <row r="3091" spans="14:16" x14ac:dyDescent="0.35">
      <c r="N3091" s="17">
        <v>45757</v>
      </c>
      <c r="O3091" s="9">
        <v>95.874061584472656</v>
      </c>
      <c r="P3091" s="9">
        <v>523.03375244140625</v>
      </c>
    </row>
    <row r="3092" spans="14:16" x14ac:dyDescent="0.35">
      <c r="N3092" s="17">
        <v>45758</v>
      </c>
      <c r="O3092" s="9">
        <v>95.775360107421875</v>
      </c>
      <c r="P3092" s="9">
        <v>532.36614990234375</v>
      </c>
    </row>
    <row r="3093" spans="14:16" x14ac:dyDescent="0.35">
      <c r="N3093" s="17">
        <v>45761</v>
      </c>
      <c r="O3093" s="9">
        <v>96.337944030761719</v>
      </c>
      <c r="P3093" s="9">
        <v>537.5308837890625</v>
      </c>
    </row>
    <row r="3094" spans="14:16" x14ac:dyDescent="0.35">
      <c r="N3094" s="17">
        <v>45762</v>
      </c>
      <c r="O3094" s="9">
        <v>96.535331726074219</v>
      </c>
      <c r="P3094" s="9">
        <v>536.02532958984375</v>
      </c>
    </row>
    <row r="3095" spans="14:16" x14ac:dyDescent="0.35">
      <c r="N3095" s="17">
        <v>45763</v>
      </c>
      <c r="O3095" s="9">
        <v>96.841285705566406</v>
      </c>
      <c r="P3095" s="9">
        <v>524.11053466796875</v>
      </c>
    </row>
    <row r="3096" spans="14:16" x14ac:dyDescent="0.35">
      <c r="N3096" s="17">
        <v>45764</v>
      </c>
      <c r="O3096" s="9">
        <v>96.594551086425781</v>
      </c>
      <c r="P3096" s="9">
        <v>524.85833740234375</v>
      </c>
    </row>
    <row r="3097" spans="14:16" x14ac:dyDescent="0.35">
      <c r="N3097" s="17">
        <v>45768</v>
      </c>
      <c r="O3097" s="9">
        <v>96.012237548828125</v>
      </c>
      <c r="P3097" s="9">
        <v>512.36529541015625</v>
      </c>
    </row>
    <row r="3098" spans="14:16" x14ac:dyDescent="0.35">
      <c r="N3098" s="17">
        <v>45769</v>
      </c>
      <c r="O3098" s="9">
        <v>96.189888000488281</v>
      </c>
      <c r="P3098" s="9">
        <v>525.6959228515625</v>
      </c>
    </row>
    <row r="3099" spans="14:16" x14ac:dyDescent="0.35">
      <c r="N3099" s="17">
        <v>45770</v>
      </c>
      <c r="O3099" s="9">
        <v>96.426765441894531</v>
      </c>
      <c r="P3099" s="9">
        <v>533.841796875</v>
      </c>
    </row>
    <row r="3100" spans="14:16" x14ac:dyDescent="0.35">
      <c r="N3100" s="17">
        <v>45771</v>
      </c>
      <c r="O3100" s="9">
        <v>96.959724426269531</v>
      </c>
      <c r="P3100" s="9">
        <v>545.07861328125</v>
      </c>
    </row>
    <row r="3101" spans="14:16" x14ac:dyDescent="0.35">
      <c r="N3101" s="17">
        <v>45772</v>
      </c>
      <c r="O3101" s="9">
        <v>97.315032958984375</v>
      </c>
      <c r="P3101" s="9">
        <v>549.0169677734375</v>
      </c>
    </row>
    <row r="3102" spans="14:16" x14ac:dyDescent="0.35">
      <c r="N3102" s="17">
        <v>45775</v>
      </c>
      <c r="O3102" s="9">
        <v>97.581527709960938</v>
      </c>
      <c r="P3102" s="9">
        <v>549.226318359375</v>
      </c>
    </row>
    <row r="3103" spans="14:16" x14ac:dyDescent="0.35">
      <c r="N3103" s="17">
        <v>45776</v>
      </c>
      <c r="O3103" s="9">
        <v>97.818382263183594</v>
      </c>
      <c r="P3103" s="9">
        <v>552.68609619140625</v>
      </c>
    </row>
    <row r="3104" spans="14:16" x14ac:dyDescent="0.35">
      <c r="N3104" s="17">
        <v>45777</v>
      </c>
      <c r="O3104" s="9">
        <v>97.729560852050781</v>
      </c>
      <c r="P3104" s="9">
        <v>552.90545654296875</v>
      </c>
    </row>
    <row r="3105" spans="14:16" x14ac:dyDescent="0.35">
      <c r="N3105" s="17">
        <v>45778</v>
      </c>
      <c r="O3105" s="9">
        <v>97.463203430175781</v>
      </c>
      <c r="P3105" s="9">
        <v>556.8238525390625</v>
      </c>
    </row>
    <row r="3106" spans="14:16" x14ac:dyDescent="0.35">
      <c r="N3106" s="17">
        <v>45779</v>
      </c>
      <c r="O3106" s="9">
        <v>96.9879150390625</v>
      </c>
      <c r="P3106" s="9">
        <v>565.08941650390625</v>
      </c>
    </row>
    <row r="3107" spans="14:16" x14ac:dyDescent="0.35">
      <c r="N3107" s="17">
        <v>45782</v>
      </c>
      <c r="O3107" s="9">
        <v>96.819587707519531</v>
      </c>
      <c r="P3107" s="9">
        <v>561.8489990234375</v>
      </c>
    </row>
    <row r="3108" spans="14:16" x14ac:dyDescent="0.35">
      <c r="N3108" s="17">
        <v>45783</v>
      </c>
      <c r="O3108" s="9">
        <v>97.057220458984375</v>
      </c>
      <c r="P3108" s="9">
        <v>557.15289306640625</v>
      </c>
    </row>
    <row r="3109" spans="14:16" x14ac:dyDescent="0.35">
      <c r="N3109" s="17">
        <v>45784</v>
      </c>
      <c r="O3109" s="9">
        <v>97.205757141113281</v>
      </c>
      <c r="P3109" s="9">
        <v>559.4959716796875</v>
      </c>
    </row>
    <row r="3110" spans="14:16" x14ac:dyDescent="0.35">
      <c r="N3110" s="17">
        <v>45785</v>
      </c>
      <c r="O3110" s="9">
        <v>96.700775146484375</v>
      </c>
      <c r="P3110" s="9">
        <v>563.39447021484375</v>
      </c>
    </row>
    <row r="3111" spans="14:16" x14ac:dyDescent="0.35">
      <c r="N3111" s="17">
        <v>45786</v>
      </c>
      <c r="O3111" s="9">
        <v>96.799789428710938</v>
      </c>
      <c r="P3111" s="9">
        <v>562.67657470703125</v>
      </c>
    </row>
    <row r="3112" spans="14:16" x14ac:dyDescent="0.35">
      <c r="N3112" s="17">
        <v>45789</v>
      </c>
      <c r="O3112" s="9">
        <v>96.4730224609375</v>
      </c>
      <c r="P3112" s="9">
        <v>581.2716064453125</v>
      </c>
    </row>
    <row r="3113" spans="14:16" x14ac:dyDescent="0.35">
      <c r="N3113" s="17">
        <v>45790</v>
      </c>
      <c r="O3113" s="9">
        <v>96.374008178710938</v>
      </c>
      <c r="P3113" s="9">
        <v>585.11029052734375</v>
      </c>
    </row>
    <row r="3114" spans="14:16" x14ac:dyDescent="0.35">
      <c r="N3114" s="17">
        <v>45791</v>
      </c>
      <c r="O3114" s="9">
        <v>96.096763610839844</v>
      </c>
      <c r="P3114" s="9">
        <v>585.85809326171875</v>
      </c>
    </row>
    <row r="3115" spans="14:16" x14ac:dyDescent="0.35">
      <c r="N3115" s="17">
        <v>45792</v>
      </c>
      <c r="O3115" s="9">
        <v>96.641357421875</v>
      </c>
      <c r="P3115" s="9">
        <v>588.7196044921875</v>
      </c>
    </row>
    <row r="3116" spans="14:16" x14ac:dyDescent="0.35">
      <c r="N3116" s="17">
        <v>45793</v>
      </c>
      <c r="O3116" s="9">
        <v>96.700775146484375</v>
      </c>
      <c r="P3116" s="9">
        <v>592.44854736328125</v>
      </c>
    </row>
    <row r="3117" spans="14:16" x14ac:dyDescent="0.35">
      <c r="N3117" s="17">
        <v>45796</v>
      </c>
      <c r="O3117" s="9">
        <v>96.671058654785156</v>
      </c>
      <c r="P3117" s="9">
        <v>593.09661865234375</v>
      </c>
    </row>
    <row r="3118" spans="14:16" x14ac:dyDescent="0.35">
      <c r="N3118" s="17">
        <v>45797</v>
      </c>
      <c r="O3118" s="9">
        <v>96.502731323242188</v>
      </c>
      <c r="P3118" s="9">
        <v>591.1025390625</v>
      </c>
    </row>
    <row r="3119" spans="14:16" x14ac:dyDescent="0.35">
      <c r="N3119" s="17">
        <v>45798</v>
      </c>
      <c r="O3119" s="9">
        <v>95.869010925292969</v>
      </c>
      <c r="P3119" s="9">
        <v>581.1419677734375</v>
      </c>
    </row>
    <row r="3120" spans="14:16" x14ac:dyDescent="0.35">
      <c r="N3120" s="17">
        <v>45799</v>
      </c>
      <c r="O3120" s="9">
        <v>96.146263122558594</v>
      </c>
      <c r="P3120" s="9">
        <v>581.371337890625</v>
      </c>
    </row>
    <row r="3121" spans="14:16" x14ac:dyDescent="0.35">
      <c r="N3121" s="17">
        <v>45800</v>
      </c>
      <c r="O3121" s="9">
        <v>96.284889221191406</v>
      </c>
      <c r="P3121" s="9">
        <v>577.40301513671875</v>
      </c>
    </row>
    <row r="3122" spans="14:16" x14ac:dyDescent="0.35">
      <c r="N3122" s="17">
        <v>45804</v>
      </c>
      <c r="O3122" s="9">
        <v>96.720573425292969</v>
      </c>
      <c r="P3122" s="9">
        <v>589.4075927734375</v>
      </c>
    </row>
    <row r="3123" spans="14:16" x14ac:dyDescent="0.35">
      <c r="N3123" s="17">
        <v>45805</v>
      </c>
      <c r="O3123" s="9">
        <v>96.542343139648438</v>
      </c>
      <c r="P3123" s="9">
        <v>585.99761962890625</v>
      </c>
    </row>
    <row r="3124" spans="14:16" x14ac:dyDescent="0.35">
      <c r="N3124" s="17">
        <v>45806</v>
      </c>
      <c r="O3124" s="9">
        <v>96.8988037109375</v>
      </c>
      <c r="P3124" s="9">
        <v>588.310791015625</v>
      </c>
    </row>
    <row r="3125" spans="14:16" x14ac:dyDescent="0.35">
      <c r="N3125" s="17">
        <v>45807</v>
      </c>
      <c r="O3125" s="9">
        <v>97.136451721191406</v>
      </c>
      <c r="P3125" s="9">
        <v>587.65277099609375</v>
      </c>
    </row>
    <row r="3126" spans="14:16" x14ac:dyDescent="0.35">
      <c r="N3126" s="17">
        <v>45810</v>
      </c>
      <c r="O3126" s="9">
        <v>96.881126403808594</v>
      </c>
      <c r="P3126" s="9">
        <v>590.96295166015625</v>
      </c>
    </row>
    <row r="3127" spans="14:16" x14ac:dyDescent="0.35">
      <c r="N3127" s="17">
        <v>45811</v>
      </c>
      <c r="O3127" s="9">
        <v>96.81158447265625</v>
      </c>
      <c r="P3127" s="9">
        <v>594.3330078125</v>
      </c>
    </row>
    <row r="3128" spans="14:16" x14ac:dyDescent="0.35">
      <c r="N3128" s="17">
        <v>45812</v>
      </c>
      <c r="O3128" s="9">
        <v>97.387786865234375</v>
      </c>
      <c r="P3128" s="9">
        <v>594.1734619140625</v>
      </c>
    </row>
    <row r="3129" spans="14:16" x14ac:dyDescent="0.35">
      <c r="N3129" s="17">
        <v>45813</v>
      </c>
      <c r="O3129" s="9">
        <v>97.139419555664063</v>
      </c>
      <c r="P3129" s="9">
        <v>591.30194091796875</v>
      </c>
    </row>
    <row r="3130" spans="14:16" x14ac:dyDescent="0.35">
      <c r="N3130" s="17">
        <v>45814</v>
      </c>
      <c r="O3130" s="9">
        <v>96.6427001953125</v>
      </c>
      <c r="P3130" s="9">
        <v>597.3740234375</v>
      </c>
    </row>
    <row r="3131" spans="14:16" x14ac:dyDescent="0.35">
      <c r="N3131" s="17">
        <v>45817</v>
      </c>
      <c r="O3131" s="9">
        <v>96.761917114257813</v>
      </c>
      <c r="P3131" s="9">
        <v>597.91241455078125</v>
      </c>
    </row>
    <row r="3132" spans="14:16" x14ac:dyDescent="0.35">
      <c r="N3132" s="17">
        <v>45818</v>
      </c>
      <c r="O3132" s="9">
        <v>96.980476379394531</v>
      </c>
      <c r="P3132" s="9">
        <v>601.3023681640625</v>
      </c>
    </row>
    <row r="3133" spans="14:16" x14ac:dyDescent="0.35">
      <c r="N3133" s="17">
        <v>45819</v>
      </c>
      <c r="O3133" s="9">
        <v>97.308311462402344</v>
      </c>
      <c r="P3133" s="9">
        <v>599.58746337890625</v>
      </c>
    </row>
    <row r="3134" spans="14:16" x14ac:dyDescent="0.35">
      <c r="N3134" s="17">
        <v>45820</v>
      </c>
      <c r="O3134" s="9">
        <v>97.66595458984375</v>
      </c>
      <c r="P3134" s="9">
        <v>601.97039794921875</v>
      </c>
    </row>
    <row r="3135" spans="14:16" x14ac:dyDescent="0.35">
      <c r="N3135" s="17">
        <v>45821</v>
      </c>
      <c r="O3135" s="9">
        <v>97.318252563476563</v>
      </c>
      <c r="P3135" s="9">
        <v>595.24029541015625</v>
      </c>
    </row>
    <row r="3136" spans="14:16" x14ac:dyDescent="0.35">
      <c r="N3136" s="17">
        <v>45824</v>
      </c>
      <c r="O3136" s="9">
        <v>97.119560241699219</v>
      </c>
      <c r="P3136" s="9">
        <v>600.903564453125</v>
      </c>
    </row>
    <row r="3137" spans="14:16" x14ac:dyDescent="0.35">
      <c r="N3137" s="17">
        <v>45825</v>
      </c>
      <c r="O3137" s="9">
        <v>97.417587280273438</v>
      </c>
      <c r="P3137" s="9">
        <v>595.768798828125</v>
      </c>
    </row>
    <row r="3138" spans="14:16" x14ac:dyDescent="0.35">
      <c r="N3138" s="17">
        <v>45826</v>
      </c>
      <c r="O3138" s="9">
        <v>97.487129211425781</v>
      </c>
      <c r="P3138" s="9">
        <v>595.67901611328125</v>
      </c>
    </row>
    <row r="3139" spans="14:16" x14ac:dyDescent="0.35">
      <c r="N3139" s="17">
        <v>45828</v>
      </c>
      <c r="O3139" s="9">
        <v>97.576545715332031</v>
      </c>
      <c r="P3139" s="9">
        <v>594.280029296875</v>
      </c>
    </row>
    <row r="3140" spans="14:16" x14ac:dyDescent="0.35">
      <c r="N3140" s="17">
        <v>45831</v>
      </c>
      <c r="O3140" s="9">
        <v>97.775230407714844</v>
      </c>
      <c r="P3140" s="9">
        <v>600.1500244140625</v>
      </c>
    </row>
    <row r="3141" spans="14:16" x14ac:dyDescent="0.35">
      <c r="N3141" s="17">
        <v>45832</v>
      </c>
      <c r="O3141" s="9">
        <v>98.172615051269531</v>
      </c>
      <c r="P3141" s="9">
        <v>606.780029296875</v>
      </c>
    </row>
    <row r="3142" spans="14:16" x14ac:dyDescent="0.35">
      <c r="N3142" s="17">
        <v>45833</v>
      </c>
      <c r="O3142" s="9">
        <v>98.162673950195313</v>
      </c>
      <c r="P3142" s="9">
        <v>607.1199951171875</v>
      </c>
    </row>
    <row r="3143" spans="14:16" x14ac:dyDescent="0.35">
      <c r="N3143" s="17">
        <v>45834</v>
      </c>
      <c r="O3143" s="9">
        <v>98.430915832519531</v>
      </c>
      <c r="P3143" s="9">
        <v>611.8699951171875</v>
      </c>
    </row>
    <row r="3144" spans="14:16" x14ac:dyDescent="0.35">
      <c r="N3144" s="17">
        <v>45835</v>
      </c>
      <c r="O3144" s="9">
        <v>98.152748107910156</v>
      </c>
      <c r="P3144" s="9">
        <v>614.90997314453125</v>
      </c>
    </row>
    <row r="3145" spans="14:16" x14ac:dyDescent="0.35">
      <c r="N3145" s="17">
        <v>45838</v>
      </c>
      <c r="O3145" s="9">
        <v>98.550117492675781</v>
      </c>
      <c r="P3145" s="9">
        <v>617.8499755859375</v>
      </c>
    </row>
    <row r="3146" spans="14:16" x14ac:dyDescent="0.35">
      <c r="N3146" s="17">
        <v>45839</v>
      </c>
      <c r="O3146" s="9">
        <v>98.459426879882813</v>
      </c>
      <c r="P3146" s="9">
        <v>617.6500244140625</v>
      </c>
    </row>
    <row r="3147" spans="14:16" x14ac:dyDescent="0.35">
      <c r="N3147" s="17">
        <v>45840</v>
      </c>
      <c r="O3147" s="9">
        <v>98.339828491210938</v>
      </c>
      <c r="P3147" s="9">
        <v>620.45001220703125</v>
      </c>
    </row>
    <row r="3148" spans="14:16" x14ac:dyDescent="0.35">
      <c r="N3148" s="17">
        <v>45841</v>
      </c>
      <c r="O3148" s="9">
        <v>98.1405029296875</v>
      </c>
      <c r="P3148" s="9">
        <v>625.34002685546875</v>
      </c>
    </row>
    <row r="3149" spans="14:16" x14ac:dyDescent="0.35">
      <c r="N3149" s="17">
        <v>45845</v>
      </c>
      <c r="O3149" s="9">
        <v>97.791671752929688</v>
      </c>
      <c r="P3149" s="9">
        <v>620.67999267578125</v>
      </c>
    </row>
    <row r="3150" spans="14:16" x14ac:dyDescent="0.35">
      <c r="N3150" s="17">
        <v>45846</v>
      </c>
      <c r="O3150" s="9">
        <v>97.751808166503906</v>
      </c>
      <c r="P3150" s="9">
        <v>620.34002685546875</v>
      </c>
    </row>
    <row r="3151" spans="14:16" x14ac:dyDescent="0.35">
      <c r="N3151" s="17">
        <v>45847</v>
      </c>
      <c r="O3151" s="9">
        <v>98.160430908203125</v>
      </c>
      <c r="P3151" s="9">
        <v>624.05999755859375</v>
      </c>
    </row>
    <row r="3152" spans="14:16" x14ac:dyDescent="0.35">
      <c r="N3152" s="17">
        <v>45848</v>
      </c>
      <c r="O3152" s="9">
        <v>98.130531311035156</v>
      </c>
      <c r="P3152" s="9">
        <v>625.82000732421875</v>
      </c>
    </row>
    <row r="3153" spans="14:16" x14ac:dyDescent="0.35">
      <c r="N3153" s="17">
        <v>45849</v>
      </c>
      <c r="O3153" s="9">
        <v>97.721908569335938</v>
      </c>
      <c r="P3153" s="9">
        <v>623.6199951171875</v>
      </c>
    </row>
    <row r="3154" spans="14:16" x14ac:dyDescent="0.35">
      <c r="N3154" s="17">
        <v>45852</v>
      </c>
      <c r="O3154" s="9">
        <v>97.711936950683594</v>
      </c>
      <c r="P3154" s="9">
        <v>624.80999755859375</v>
      </c>
    </row>
    <row r="3155" spans="14:16" x14ac:dyDescent="0.35">
      <c r="N3155" s="17">
        <v>45853</v>
      </c>
      <c r="O3155" s="9">
        <v>97.422904968261719</v>
      </c>
      <c r="P3155" s="9">
        <v>622.1400146484375</v>
      </c>
    </row>
    <row r="3156" spans="14:16" x14ac:dyDescent="0.35">
      <c r="N3156" s="17">
        <v>45854</v>
      </c>
      <c r="O3156" s="9">
        <v>97.56243896484375</v>
      </c>
      <c r="P3156" s="9">
        <v>624.219970703125</v>
      </c>
    </row>
    <row r="3157" spans="14:16" x14ac:dyDescent="0.35">
      <c r="N3157" s="17">
        <v>45855</v>
      </c>
      <c r="O3157" s="9">
        <v>97.602310180664063</v>
      </c>
      <c r="P3157" s="9">
        <v>628.03997802734375</v>
      </c>
    </row>
    <row r="3158" spans="14:16" x14ac:dyDescent="0.35">
      <c r="N3158" s="17">
        <v>45856</v>
      </c>
      <c r="O3158" s="9">
        <v>97.781707763671875</v>
      </c>
      <c r="P3158" s="9">
        <v>627.58001708984375</v>
      </c>
    </row>
    <row r="3159" spans="14:16" x14ac:dyDescent="0.35">
      <c r="N3159" s="17">
        <v>45859</v>
      </c>
      <c r="O3159" s="9">
        <v>98.050796508789063</v>
      </c>
      <c r="P3159" s="9">
        <v>628.77001953125</v>
      </c>
    </row>
    <row r="3160" spans="14:16" x14ac:dyDescent="0.35">
      <c r="N3160" s="17">
        <v>45860</v>
      </c>
      <c r="O3160" s="9">
        <v>98.240165710449219</v>
      </c>
      <c r="P3160" s="9">
        <v>628.8599853515625</v>
      </c>
    </row>
    <row r="3161" spans="14:16" x14ac:dyDescent="0.35">
      <c r="N3161" s="17">
        <v>45861</v>
      </c>
      <c r="O3161" s="9">
        <v>98.020896911621094</v>
      </c>
      <c r="P3161" s="9">
        <v>634.21002197265625</v>
      </c>
    </row>
    <row r="3162" spans="14:16" x14ac:dyDescent="0.35">
      <c r="N3162" s="17">
        <v>45862</v>
      </c>
      <c r="O3162" s="9">
        <v>97.961105346679688</v>
      </c>
      <c r="P3162" s="9">
        <v>634.41998291015625</v>
      </c>
    </row>
    <row r="3163" spans="14:16" x14ac:dyDescent="0.35">
      <c r="N3163" s="17">
        <v>45863</v>
      </c>
      <c r="O3163" s="9">
        <v>98.120559692382813</v>
      </c>
      <c r="P3163" s="9">
        <v>637.0999755859375</v>
      </c>
    </row>
    <row r="3164" spans="14:16" x14ac:dyDescent="0.35">
      <c r="N3164" s="17">
        <v>45866</v>
      </c>
      <c r="O3164" s="9">
        <v>97.990997314453125</v>
      </c>
      <c r="P3164" s="9">
        <v>636.94000244140625</v>
      </c>
    </row>
    <row r="3165" spans="14:16" x14ac:dyDescent="0.35">
      <c r="N3165" s="17">
        <v>45867</v>
      </c>
      <c r="O3165" s="9">
        <v>98.51922607421875</v>
      </c>
      <c r="P3165" s="9">
        <v>635.260009765625</v>
      </c>
    </row>
    <row r="3166" spans="14:16" x14ac:dyDescent="0.35">
      <c r="N3166" s="17">
        <v>45868</v>
      </c>
      <c r="O3166" s="9">
        <v>98.240165710449219</v>
      </c>
      <c r="P3166" s="9">
        <v>634.46002197265625</v>
      </c>
    </row>
    <row r="3167" spans="14:16" x14ac:dyDescent="0.35">
      <c r="N3167" s="17">
        <v>45869</v>
      </c>
      <c r="O3167" s="9">
        <v>98.290000915527344</v>
      </c>
      <c r="P3167" s="9">
        <v>632.08001708984375</v>
      </c>
    </row>
    <row r="3168" spans="14:16" x14ac:dyDescent="0.35">
      <c r="N3168" s="17">
        <v>45870</v>
      </c>
      <c r="O3168" s="9">
        <v>99.139999389648438</v>
      </c>
      <c r="P3168" s="9">
        <v>621.719970703125</v>
      </c>
    </row>
    <row r="3169" spans="14:16" x14ac:dyDescent="0.35">
      <c r="N3169" s="17">
        <v>45873</v>
      </c>
      <c r="O3169" s="9">
        <v>99.220001220703125</v>
      </c>
      <c r="P3169" s="9">
        <v>631.16998291015625</v>
      </c>
    </row>
    <row r="3170" spans="14:16" x14ac:dyDescent="0.35">
      <c r="N3170" s="17">
        <v>45874</v>
      </c>
      <c r="O3170" s="9">
        <v>99.25</v>
      </c>
      <c r="P3170" s="9">
        <v>627.969970703125</v>
      </c>
    </row>
    <row r="3171" spans="14:16" x14ac:dyDescent="0.35">
      <c r="N3171" s="17">
        <v>45875</v>
      </c>
      <c r="O3171" s="9">
        <v>99.209999084472656</v>
      </c>
      <c r="P3171" s="9">
        <v>632.780029296875</v>
      </c>
    </row>
    <row r="3172" spans="14:16" x14ac:dyDescent="0.35">
      <c r="N3172" s="17">
        <v>45876</v>
      </c>
      <c r="O3172" s="9">
        <v>99.129997253417969</v>
      </c>
      <c r="P3172" s="9">
        <v>632.25</v>
      </c>
    </row>
    <row r="3173" spans="14:16" x14ac:dyDescent="0.35">
      <c r="N3173" s="17">
        <v>45877</v>
      </c>
      <c r="O3173" s="9">
        <v>98.94000244140625</v>
      </c>
      <c r="P3173" s="9">
        <v>637.17999267578125</v>
      </c>
    </row>
    <row r="3174" spans="14:16" x14ac:dyDescent="0.35">
      <c r="N3174" s="17">
        <v>45880</v>
      </c>
      <c r="O3174" s="9">
        <v>99.010002136230469</v>
      </c>
      <c r="P3174" s="9">
        <v>635.91998291015625</v>
      </c>
    </row>
    <row r="3175" spans="14:16" x14ac:dyDescent="0.35">
      <c r="N3175" s="17">
        <v>45881</v>
      </c>
      <c r="O3175" s="9">
        <v>99.010002136230469</v>
      </c>
      <c r="P3175" s="9">
        <v>642.69000244140625</v>
      </c>
    </row>
    <row r="3176" spans="14:16" x14ac:dyDescent="0.35">
      <c r="N3176" s="17">
        <v>45882</v>
      </c>
      <c r="O3176" s="9">
        <v>99.370002746582031</v>
      </c>
      <c r="P3176" s="9">
        <v>644.8900146484375</v>
      </c>
    </row>
    <row r="3177" spans="14:16" x14ac:dyDescent="0.35">
      <c r="N3177" s="17">
        <v>45883</v>
      </c>
      <c r="O3177" s="9">
        <v>99.089996337890625</v>
      </c>
      <c r="P3177" s="9">
        <v>644.95001220703125</v>
      </c>
    </row>
    <row r="3178" spans="14:16" x14ac:dyDescent="0.35">
      <c r="N3178" s="17">
        <v>45884</v>
      </c>
      <c r="O3178" s="9">
        <v>98.94000244140625</v>
      </c>
      <c r="P3178" s="9">
        <v>643.44000244140625</v>
      </c>
    </row>
    <row r="3179" spans="14:16" x14ac:dyDescent="0.35">
      <c r="N3179" s="17">
        <v>45887</v>
      </c>
      <c r="O3179" s="9">
        <v>98.830001831054688</v>
      </c>
      <c r="P3179" s="9">
        <v>643.29998779296875</v>
      </c>
    </row>
    <row r="3180" spans="14:16" x14ac:dyDescent="0.35">
      <c r="N3180" s="17">
        <v>45888</v>
      </c>
      <c r="O3180" s="9">
        <v>99.019996643066406</v>
      </c>
      <c r="P3180" s="9">
        <v>639.80999755859375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4ADC-7004-4DB6-B669-94F3C90A656B}"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Fondo0</vt:lpstr>
      <vt:lpstr>Fondo1</vt:lpstr>
      <vt:lpstr>Fondo2</vt:lpstr>
      <vt:lpstr>Fondo 3</vt:lpstr>
      <vt:lpstr>Comparativo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Cueva</dc:creator>
  <cp:lastModifiedBy>Santiago Wiesse</cp:lastModifiedBy>
  <dcterms:created xsi:type="dcterms:W3CDTF">2025-08-19T21:46:13Z</dcterms:created>
  <dcterms:modified xsi:type="dcterms:W3CDTF">2025-08-23T00:29:57Z</dcterms:modified>
</cp:coreProperties>
</file>