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O meu disco\UNIVERSIDADE\FORMAÇÕES\EINST EXCEL\Sessão 10\"/>
    </mc:Choice>
  </mc:AlternateContent>
  <xr:revisionPtr revIDLastSave="0" documentId="13_ncr:1_{6D0256E2-C997-4B44-BDFD-C6ABBE797C92}" xr6:coauthVersionLast="47" xr6:coauthVersionMax="47" xr10:uidLastSave="{00000000-0000-0000-0000-000000000000}"/>
  <bookViews>
    <workbookView xWindow="-120" yWindow="-120" windowWidth="29040" windowHeight="15720" firstSheet="2" activeTab="10" xr2:uid="{BF431B9A-C0FD-49A6-89FB-4E26F06BA40D}"/>
  </bookViews>
  <sheets>
    <sheet name="subtotais" sheetId="1" r:id="rId1"/>
    <sheet name="subtotais (2)" sheetId="4" r:id="rId2"/>
    <sheet name="subtotais (3)" sheetId="5" r:id="rId3"/>
    <sheet name="subtotais (4)" sheetId="9" r:id="rId4"/>
    <sheet name="subtotais (5)" sheetId="10" r:id="rId5"/>
    <sheet name="subtotais (6)" sheetId="11" r:id="rId6"/>
    <sheet name="subtotais (7)" sheetId="15" r:id="rId7"/>
    <sheet name="Destaques" sheetId="2" r:id="rId8"/>
    <sheet name="Tarefas Destaques" sheetId="3" r:id="rId9"/>
    <sheet name="função subtotal" sheetId="6" r:id="rId10"/>
    <sheet name="exemplos" sheetId="7" r:id="rId11"/>
    <sheet name="Folha1" sheetId="8" r:id="rId12"/>
  </sheets>
  <definedNames>
    <definedName name="produto">Destaques!$O$2:$P$18</definedName>
    <definedName name="VALOR">exemplos!$D$2:$D$107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15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2" i="2"/>
  <c r="K3" i="2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4" i="2"/>
  <c r="L34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L44" i="2" s="1"/>
  <c r="K45" i="2"/>
  <c r="L45" i="2" s="1"/>
  <c r="K46" i="2"/>
  <c r="L46" i="2" s="1"/>
  <c r="K47" i="2"/>
  <c r="L47" i="2" s="1"/>
  <c r="K48" i="2"/>
  <c r="L48" i="2" s="1"/>
  <c r="K49" i="2"/>
  <c r="L49" i="2" s="1"/>
  <c r="K50" i="2"/>
  <c r="L50" i="2" s="1"/>
  <c r="K51" i="2"/>
  <c r="L51" i="2" s="1"/>
  <c r="K52" i="2"/>
  <c r="L52" i="2" s="1"/>
  <c r="K53" i="2"/>
  <c r="L53" i="2" s="1"/>
  <c r="K54" i="2"/>
  <c r="L54" i="2" s="1"/>
  <c r="K55" i="2"/>
  <c r="L55" i="2" s="1"/>
  <c r="K56" i="2"/>
  <c r="L56" i="2" s="1"/>
  <c r="K57" i="2"/>
  <c r="L57" i="2" s="1"/>
  <c r="K58" i="2"/>
  <c r="L58" i="2" s="1"/>
  <c r="K59" i="2"/>
  <c r="L59" i="2" s="1"/>
  <c r="K60" i="2"/>
  <c r="L60" i="2" s="1"/>
  <c r="K61" i="2"/>
  <c r="L61" i="2" s="1"/>
  <c r="K62" i="2"/>
  <c r="L62" i="2" s="1"/>
  <c r="K63" i="2"/>
  <c r="L63" i="2" s="1"/>
  <c r="K64" i="2"/>
  <c r="L64" i="2" s="1"/>
  <c r="K65" i="2"/>
  <c r="L65" i="2" s="1"/>
  <c r="K66" i="2"/>
  <c r="L66" i="2" s="1"/>
  <c r="K67" i="2"/>
  <c r="L67" i="2" s="1"/>
  <c r="K68" i="2"/>
  <c r="L68" i="2" s="1"/>
  <c r="K69" i="2"/>
  <c r="L69" i="2" s="1"/>
  <c r="K70" i="2"/>
  <c r="L70" i="2" s="1"/>
  <c r="K71" i="2"/>
  <c r="L71" i="2" s="1"/>
  <c r="K72" i="2"/>
  <c r="L72" i="2" s="1"/>
  <c r="K73" i="2"/>
  <c r="L73" i="2" s="1"/>
  <c r="K74" i="2"/>
  <c r="L74" i="2" s="1"/>
  <c r="K75" i="2"/>
  <c r="L75" i="2" s="1"/>
  <c r="K76" i="2"/>
  <c r="L76" i="2" s="1"/>
  <c r="K77" i="2"/>
  <c r="L77" i="2" s="1"/>
  <c r="K78" i="2"/>
  <c r="L78" i="2" s="1"/>
  <c r="K79" i="2"/>
  <c r="L79" i="2" s="1"/>
  <c r="K80" i="2"/>
  <c r="L80" i="2" s="1"/>
  <c r="K81" i="2"/>
  <c r="L81" i="2" s="1"/>
  <c r="K82" i="2"/>
  <c r="L82" i="2" s="1"/>
  <c r="K83" i="2"/>
  <c r="L83" i="2" s="1"/>
  <c r="K84" i="2"/>
  <c r="L84" i="2" s="1"/>
  <c r="K85" i="2"/>
  <c r="L85" i="2" s="1"/>
  <c r="K86" i="2"/>
  <c r="L86" i="2" s="1"/>
  <c r="K87" i="2"/>
  <c r="L87" i="2" s="1"/>
  <c r="K88" i="2"/>
  <c r="L88" i="2" s="1"/>
  <c r="K89" i="2"/>
  <c r="L89" i="2" s="1"/>
  <c r="K90" i="2"/>
  <c r="L90" i="2" s="1"/>
  <c r="K91" i="2"/>
  <c r="L91" i="2" s="1"/>
  <c r="K92" i="2"/>
  <c r="L92" i="2" s="1"/>
  <c r="K93" i="2"/>
  <c r="L93" i="2" s="1"/>
  <c r="K94" i="2"/>
  <c r="L94" i="2" s="1"/>
  <c r="K95" i="2"/>
  <c r="L95" i="2" s="1"/>
  <c r="K96" i="2"/>
  <c r="L96" i="2" s="1"/>
  <c r="K97" i="2"/>
  <c r="L97" i="2" s="1"/>
  <c r="K98" i="2"/>
  <c r="L98" i="2" s="1"/>
  <c r="K99" i="2"/>
  <c r="L99" i="2" s="1"/>
  <c r="K100" i="2"/>
  <c r="L100" i="2" s="1"/>
  <c r="K101" i="2"/>
  <c r="L101" i="2" s="1"/>
  <c r="K102" i="2"/>
  <c r="L102" i="2" s="1"/>
  <c r="K103" i="2"/>
  <c r="L103" i="2" s="1"/>
  <c r="K104" i="2"/>
  <c r="L104" i="2" s="1"/>
  <c r="K105" i="2"/>
  <c r="L105" i="2" s="1"/>
  <c r="K106" i="2"/>
  <c r="L106" i="2" s="1"/>
  <c r="K107" i="2"/>
  <c r="L107" i="2" s="1"/>
  <c r="K2" i="2"/>
  <c r="L2" i="2" s="1"/>
  <c r="R18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2" i="2"/>
  <c r="D175" i="11" l="1"/>
  <c r="D173" i="11"/>
  <c r="D170" i="11"/>
  <c r="D168" i="11"/>
  <c r="D165" i="11"/>
  <c r="D163" i="11"/>
  <c r="D161" i="11"/>
  <c r="D159" i="11"/>
  <c r="D153" i="11"/>
  <c r="D149" i="11"/>
  <c r="D147" i="11"/>
  <c r="D144" i="11"/>
  <c r="D142" i="11"/>
  <c r="D139" i="11"/>
  <c r="D137" i="11"/>
  <c r="D135" i="11"/>
  <c r="D132" i="11"/>
  <c r="D130" i="11"/>
  <c r="D125" i="11"/>
  <c r="D122" i="11"/>
  <c r="D120" i="11"/>
  <c r="D118" i="11"/>
  <c r="D116" i="11"/>
  <c r="D114" i="11"/>
  <c r="D112" i="11"/>
  <c r="D108" i="11"/>
  <c r="D106" i="11"/>
  <c r="D103" i="11"/>
  <c r="D99" i="11"/>
  <c r="D95" i="11"/>
  <c r="D88" i="11"/>
  <c r="D84" i="11"/>
  <c r="D82" i="11"/>
  <c r="D75" i="11"/>
  <c r="D73" i="11"/>
  <c r="D70" i="11"/>
  <c r="D67" i="11"/>
  <c r="D65" i="11"/>
  <c r="D63" i="11"/>
  <c r="D61" i="11"/>
  <c r="D59" i="11"/>
  <c r="D57" i="11"/>
  <c r="D54" i="11"/>
  <c r="D52" i="11"/>
  <c r="D49" i="11"/>
  <c r="D47" i="11"/>
  <c r="D44" i="11"/>
  <c r="D42" i="11"/>
  <c r="D37" i="11"/>
  <c r="D35" i="11"/>
  <c r="D33" i="11"/>
  <c r="D31" i="11"/>
  <c r="D28" i="11"/>
  <c r="D26" i="11"/>
  <c r="D19" i="11"/>
  <c r="D17" i="11"/>
  <c r="D15" i="11"/>
  <c r="D13" i="11"/>
  <c r="D10" i="11"/>
  <c r="D8" i="11"/>
  <c r="D5" i="11"/>
  <c r="D3" i="11"/>
  <c r="D120" i="9"/>
  <c r="D102" i="9"/>
  <c r="D84" i="9"/>
  <c r="D75" i="9"/>
  <c r="D49" i="9"/>
  <c r="D36" i="9"/>
  <c r="D12" i="9"/>
  <c r="D121" i="9"/>
  <c r="D103" i="9"/>
  <c r="D85" i="9"/>
  <c r="D76" i="9"/>
  <c r="D50" i="9"/>
  <c r="D37" i="9"/>
  <c r="D13" i="9"/>
  <c r="D114" i="10"/>
  <c r="C114" i="10"/>
  <c r="D97" i="10"/>
  <c r="C97" i="10"/>
  <c r="D80" i="10"/>
  <c r="C80" i="10"/>
  <c r="D72" i="10"/>
  <c r="C72" i="10"/>
  <c r="D47" i="10"/>
  <c r="C47" i="10"/>
  <c r="D35" i="10"/>
  <c r="C35" i="10"/>
  <c r="D12" i="10"/>
  <c r="C12" i="10"/>
  <c r="C115" i="10" s="1"/>
  <c r="D119" i="5"/>
  <c r="D187" i="5"/>
  <c r="D21" i="5"/>
  <c r="D184" i="5"/>
  <c r="D78" i="5"/>
  <c r="D160" i="5"/>
  <c r="D19" i="5"/>
  <c r="D116" i="5"/>
  <c r="D60" i="5"/>
  <c r="D17" i="5"/>
  <c r="D182" i="5"/>
  <c r="D75" i="5"/>
  <c r="D157" i="5"/>
  <c r="D73" i="5"/>
  <c r="D58" i="5"/>
  <c r="D70" i="5"/>
  <c r="D15" i="5"/>
  <c r="D155" i="5"/>
  <c r="D56" i="5"/>
  <c r="D114" i="5"/>
  <c r="D13" i="5"/>
  <c r="D133" i="5"/>
  <c r="D110" i="5"/>
  <c r="D54" i="5"/>
  <c r="D180" i="5"/>
  <c r="D51" i="5"/>
  <c r="D178" i="5"/>
  <c r="D107" i="5"/>
  <c r="D175" i="5"/>
  <c r="D105" i="5"/>
  <c r="D47" i="5"/>
  <c r="D173" i="5"/>
  <c r="D11" i="5"/>
  <c r="D171" i="5"/>
  <c r="D103" i="5"/>
  <c r="D9" i="5"/>
  <c r="D101" i="5"/>
  <c r="D131" i="5"/>
  <c r="D168" i="5"/>
  <c r="D97" i="5"/>
  <c r="D45" i="5"/>
  <c r="D95" i="5"/>
  <c r="D152" i="5"/>
  <c r="D7" i="5"/>
  <c r="D43" i="5"/>
  <c r="D129" i="5"/>
  <c r="D41" i="5"/>
  <c r="D93" i="5"/>
  <c r="D68" i="5"/>
  <c r="D91" i="5"/>
  <c r="D150" i="5"/>
  <c r="D89" i="5"/>
  <c r="D38" i="5"/>
  <c r="D5" i="5"/>
  <c r="D148" i="5"/>
  <c r="D36" i="5"/>
  <c r="D146" i="5"/>
  <c r="D87" i="5"/>
  <c r="D165" i="5"/>
  <c r="D34" i="5"/>
  <c r="D85" i="5"/>
  <c r="D144" i="5"/>
  <c r="D127" i="5"/>
  <c r="D83" i="5"/>
  <c r="D3" i="5"/>
  <c r="D140" i="5"/>
  <c r="D31" i="5"/>
  <c r="D125" i="5"/>
  <c r="D29" i="5"/>
  <c r="D138" i="5"/>
  <c r="D123" i="5"/>
  <c r="D27" i="5"/>
  <c r="D81" i="5"/>
  <c r="D121" i="5"/>
  <c r="D25" i="5"/>
  <c r="D163" i="5"/>
  <c r="D66" i="5"/>
  <c r="D23" i="5"/>
  <c r="D135" i="5"/>
  <c r="D63" i="5"/>
  <c r="D122" i="4"/>
  <c r="D116" i="4"/>
  <c r="D106" i="4"/>
  <c r="D99" i="4"/>
  <c r="D90" i="4"/>
  <c r="D87" i="4"/>
  <c r="D85" i="4"/>
  <c r="D73" i="4"/>
  <c r="D69" i="4"/>
  <c r="D58" i="4"/>
  <c r="D52" i="4"/>
  <c r="D47" i="4"/>
  <c r="D37" i="4"/>
  <c r="D31" i="4"/>
  <c r="D9" i="4"/>
  <c r="D114" i="1"/>
  <c r="D97" i="1"/>
  <c r="D80" i="1"/>
  <c r="D72" i="1"/>
  <c r="D47" i="1"/>
  <c r="D35" i="1"/>
  <c r="D12" i="1"/>
  <c r="K26" i="7"/>
  <c r="K24" i="7"/>
  <c r="D109" i="7"/>
  <c r="K21" i="7"/>
  <c r="K19" i="7"/>
  <c r="K75" i="6"/>
  <c r="D109" i="6"/>
  <c r="K73" i="6"/>
  <c r="D109" i="11" l="1"/>
  <c r="D123" i="11"/>
  <c r="D150" i="11"/>
  <c r="D176" i="11"/>
  <c r="D20" i="11"/>
  <c r="D55" i="11"/>
  <c r="D76" i="11"/>
  <c r="D122" i="9"/>
  <c r="D123" i="9"/>
  <c r="D115" i="10"/>
  <c r="D188" i="5"/>
  <c r="D123" i="4"/>
  <c r="D115" i="1"/>
  <c r="D177" i="11" l="1"/>
</calcChain>
</file>

<file path=xl/sharedStrings.xml><?xml version="1.0" encoding="utf-8"?>
<sst xmlns="http://schemas.openxmlformats.org/spreadsheetml/2006/main" count="2771" uniqueCount="195">
  <si>
    <t>DATA</t>
  </si>
  <si>
    <t>PRODUTO</t>
  </si>
  <si>
    <t>QTD</t>
  </si>
  <si>
    <t>VALOR</t>
  </si>
  <si>
    <t>VENDEDOR</t>
  </si>
  <si>
    <t>IMPRESSORAS</t>
  </si>
  <si>
    <t>Amélia Silva</t>
  </si>
  <si>
    <t>PORTÁTIL</t>
  </si>
  <si>
    <t>CD</t>
  </si>
  <si>
    <t>TELEMÓVEL 3G</t>
  </si>
  <si>
    <t>PEN 16G</t>
  </si>
  <si>
    <t>PC</t>
  </si>
  <si>
    <t>MP4</t>
  </si>
  <si>
    <t>DIVERSOS</t>
  </si>
  <si>
    <t>PEN 1G</t>
  </si>
  <si>
    <t>Ana Costa</t>
  </si>
  <si>
    <t>SCANNER</t>
  </si>
  <si>
    <t>MP3</t>
  </si>
  <si>
    <t>RATOS</t>
  </si>
  <si>
    <t>DVD</t>
  </si>
  <si>
    <t>PEN 8G</t>
  </si>
  <si>
    <t>Cândida Lobo</t>
  </si>
  <si>
    <t>João Tomás</t>
  </si>
  <si>
    <t>Marco Pena</t>
  </si>
  <si>
    <t>P. Fonseca</t>
  </si>
  <si>
    <t>Rui Santos</t>
  </si>
  <si>
    <t>PEN 4G</t>
  </si>
  <si>
    <t>DATA COMPRA</t>
  </si>
  <si>
    <t>FORNECEDOR</t>
  </si>
  <si>
    <t>CUSTO DO PRODUTO</t>
  </si>
  <si>
    <t>RECECIONISTA</t>
  </si>
  <si>
    <t>DATA DE ENTREGA</t>
  </si>
  <si>
    <t>DATA DE SAÍDA</t>
  </si>
  <si>
    <t>DIAS DE STOCK</t>
  </si>
  <si>
    <t>CUSTO DIÁRIO DE STOCK</t>
  </si>
  <si>
    <t>CUSTO TOTAL DE STOCK</t>
  </si>
  <si>
    <t>DIAS UTEIS DE STOCK</t>
  </si>
  <si>
    <t>CABO RGB</t>
  </si>
  <si>
    <t>MONITOR</t>
  </si>
  <si>
    <t>CUSTO DIÁRIO DE STOCK --&gt; DE ACORDO COM A TABELA 1</t>
  </si>
  <si>
    <t>CUSTO TOTAL DE STOCK --&gt; DIAS UTEIS DE STOCK * CUSTO DIÁRIO DE STOCK</t>
  </si>
  <si>
    <t>Realize as seguintes tarefas:</t>
  </si>
  <si>
    <t>Saber o nº médio de dias que um produto está em stock</t>
  </si>
  <si>
    <t>Saber o total de compras de cada produto</t>
  </si>
  <si>
    <t>Saber a quantidade de produtos rececionados por cada funcionário</t>
  </si>
  <si>
    <t>Saber o total de compras a cada fornecedor</t>
  </si>
  <si>
    <t>Saber o Compras de cada fornecedor e o custo total de stock</t>
  </si>
  <si>
    <t>DIAS DE STOCK--&gt; DIFERENÇA (EM DIAS) ENTRE A DATA DE SAÍDA E DATA DE ENTRADA</t>
  </si>
  <si>
    <t>CUSTO DO PRODUTO--&gt;QUANTIDADE * VALOR</t>
  </si>
  <si>
    <t>DIAS UTEIS DE STOCK --&gt; DIFERENÇA EM DIAS UTEIS ENTRE DATA DE SAÍDA E DATA DE ENTRADA</t>
  </si>
  <si>
    <t>Empresa 1</t>
  </si>
  <si>
    <t>Empresa 2</t>
  </si>
  <si>
    <t>Empresa 3</t>
  </si>
  <si>
    <t>Empresa 4</t>
  </si>
  <si>
    <t>DIATRABALHOTOTAL(DATA_ENTRADA;DATA_SAIDA)</t>
  </si>
  <si>
    <t>(a construir)</t>
  </si>
  <si>
    <t>ordenar por Produto</t>
  </si>
  <si>
    <t>funcionário</t>
  </si>
  <si>
    <t>fornecedor</t>
  </si>
  <si>
    <r>
      <t>Devolve um subtotal numa lista ou base de dados. Geralmente, é mais fácil criar uma lista com subtotais utilizando o comando </t>
    </r>
    <r>
      <rPr>
        <b/>
        <sz val="12"/>
        <color rgb="FF1E1E1E"/>
        <rFont val="Segoe UI"/>
        <family val="2"/>
      </rPr>
      <t>Subtotal</t>
    </r>
    <r>
      <rPr>
        <sz val="12"/>
        <color rgb="FF1E1E1E"/>
        <rFont val="Segoe UI"/>
        <family val="2"/>
      </rPr>
      <t> do grupo </t>
    </r>
    <r>
      <rPr>
        <b/>
        <sz val="12"/>
        <color rgb="FF1E1E1E"/>
        <rFont val="Segoe UI"/>
        <family val="2"/>
      </rPr>
      <t>Destaques</t>
    </r>
    <r>
      <rPr>
        <sz val="12"/>
        <color rgb="FF1E1E1E"/>
        <rFont val="Segoe UI"/>
        <family val="2"/>
      </rPr>
      <t> no separador </t>
    </r>
    <r>
      <rPr>
        <b/>
        <sz val="12"/>
        <color rgb="FF1E1E1E"/>
        <rFont val="Segoe UI"/>
        <family val="2"/>
      </rPr>
      <t>Dados</t>
    </r>
    <r>
      <rPr>
        <sz val="12"/>
        <color rgb="FF1E1E1E"/>
        <rFont val="Segoe UI"/>
        <family val="2"/>
      </rPr>
      <t> na aplicação de ambiente de trabalho do Excel. Uma vez criada a lista de subtotais, pode modificá-la editando a função SUBTOTAL.</t>
    </r>
  </si>
  <si>
    <t>função SUBTOTAL</t>
  </si>
  <si>
    <t>Sintaxe</t>
  </si>
  <si>
    <t>SUBTOTAL(núm_função; ref1; [ref2];...)</t>
  </si>
  <si>
    <t>A sintaxe da função SUBTOTAL tem os argumentos seguintes:</t>
  </si>
  <si>
    <t>Núm_função   </t>
  </si>
  <si>
    <t>Obrigatório. O número de 1 a 11 ou de 101 a 111 que especifica a função a utilizar para o subtotal. 1 a 11 inclui filas ocultas manualmente e 101-111 exclui as mesmas; as células filtradas são sempre excluídas.</t>
  </si>
  <si>
    <t>Núm_função</t>
  </si>
  <si>
    <t>(inclui valores ocultos)</t>
  </si>
  <si>
    <t>(ignora valores ocultos)</t>
  </si>
  <si>
    <t>Função</t>
  </si>
  <si>
    <t>MÉDIA</t>
  </si>
  <si>
    <t>CONTAR</t>
  </si>
  <si>
    <t>CONTAR.VAL</t>
  </si>
  <si>
    <t>MÁXIMO</t>
  </si>
  <si>
    <t>MÍNIMO</t>
  </si>
  <si>
    <t>DESVPAD</t>
  </si>
  <si>
    <t>DESVPADP</t>
  </si>
  <si>
    <t>SOMA</t>
  </si>
  <si>
    <t>VAR</t>
  </si>
  <si>
    <t>VARP</t>
  </si>
  <si>
    <r>
      <t>Ref1</t>
    </r>
    <r>
      <rPr>
        <sz val="11"/>
        <color rgb="FF1E1E1E"/>
        <rFont val="Segoe UI"/>
        <family val="2"/>
      </rPr>
      <t>     Obrigatório. O primeiro intervalo ou referência com nome para os quais pretende obter o subtotal.</t>
    </r>
  </si>
  <si>
    <r>
      <t>Ref2,...</t>
    </r>
    <r>
      <rPr>
        <sz val="11"/>
        <color rgb="FF1E1E1E"/>
        <rFont val="Segoe UI"/>
        <family val="2"/>
      </rPr>
      <t>     Opcional. Intervalos ou referências com nome 2 a 254 para os quais pretende obter o subtotal.</t>
    </r>
  </si>
  <si>
    <t>Comentários</t>
  </si>
  <si>
    <t>Se houver outros subtotais na ref1, ref2,... (ou subtotais aninhados), estes subtotais aninhados são ignorados para evitar a contagem dupla.</t>
  </si>
  <si>
    <r>
      <t>Para as constantes núm_função de 1 a 11, a função SUBTOTAL inclui os valores das linhas ocultas pelo comando </t>
    </r>
    <r>
      <rPr>
        <b/>
        <sz val="11"/>
        <color rgb="FF1E1E1E"/>
        <rFont val="Segoe UI"/>
        <family val="2"/>
      </rPr>
      <t>Ocultar Linhas</t>
    </r>
    <r>
      <rPr>
        <sz val="11"/>
        <color rgb="FF1E1E1E"/>
        <rFont val="Segoe UI"/>
        <family val="2"/>
      </rPr>
      <t> no submenu </t>
    </r>
    <r>
      <rPr>
        <b/>
        <sz val="11"/>
        <color rgb="FF1E1E1E"/>
        <rFont val="Segoe UI"/>
        <family val="2"/>
      </rPr>
      <t>Ocultar e Mostrar</t>
    </r>
    <r>
      <rPr>
        <sz val="11"/>
        <color rgb="FF1E1E1E"/>
        <rFont val="Segoe UI"/>
        <family val="2"/>
      </rPr>
      <t> do comando </t>
    </r>
    <r>
      <rPr>
        <b/>
        <sz val="11"/>
        <color rgb="FF1E1E1E"/>
        <rFont val="Segoe UI"/>
        <family val="2"/>
      </rPr>
      <t>Formatar</t>
    </r>
    <r>
      <rPr>
        <sz val="11"/>
        <color rgb="FF1E1E1E"/>
        <rFont val="Segoe UI"/>
        <family val="2"/>
      </rPr>
      <t> no grupo </t>
    </r>
    <r>
      <rPr>
        <b/>
        <sz val="11"/>
        <color rgb="FF1E1E1E"/>
        <rFont val="Segoe UI"/>
        <family val="2"/>
      </rPr>
      <t>Células</t>
    </r>
    <r>
      <rPr>
        <sz val="11"/>
        <color rgb="FF1E1E1E"/>
        <rFont val="Segoe UI"/>
        <family val="2"/>
      </rPr>
      <t> no separador </t>
    </r>
    <r>
      <rPr>
        <b/>
        <sz val="11"/>
        <color rgb="FF1E1E1E"/>
        <rFont val="Segoe UI"/>
        <family val="2"/>
      </rPr>
      <t>Base</t>
    </r>
    <r>
      <rPr>
        <sz val="11"/>
        <color rgb="FF1E1E1E"/>
        <rFont val="Segoe UI"/>
        <family val="2"/>
      </rPr>
      <t> na aplicação de ambiente de trabalho do Excel. Utilize estas constantes quando pretender obter o subtotal de números ocultos e não ocultos numa lista. Para as constantes de núm_função entre 101 e 111, a função SUBTOTAL ignora valores de linhas ocultas pelo comando </t>
    </r>
    <r>
      <rPr>
        <b/>
        <sz val="11"/>
        <color rgb="FF1E1E1E"/>
        <rFont val="Segoe UI"/>
        <family val="2"/>
      </rPr>
      <t>Ocultar Linhas</t>
    </r>
    <r>
      <rPr>
        <sz val="11"/>
        <color rgb="FF1E1E1E"/>
        <rFont val="Segoe UI"/>
        <family val="2"/>
      </rPr>
      <t>. Utilize estas constantes quando pretender obter o subtotal apenas dos números não ocultos numa lista.</t>
    </r>
  </si>
  <si>
    <t>A função SUBTOTAL ignora quaisquer linhas que não estão incluídas no resultado de um filtro, independentemente do valor de núm_função utilizado.</t>
  </si>
  <si>
    <t>A função SUBTOTAL foi concebida para colunas de dados ou intervalos verticais. Não foi concebida para linhas de dados ou intervalos horizontais. Por exemplo, quando calcula o subtotal de um intervalo horizontal utilizando um núm_função de 101 ou maior, como SUBTOTAL(109,B2:G2), ocultar uma coluna não afeta o subtotal. No entanto, ocultar uma linha num subtotal de um intervalo vertical afeta o subtotal.</t>
  </si>
  <si>
    <t>Se alguma das referências for 3D, SUBTOTAL devolve a #VALUE! #VALOR!</t>
  </si>
  <si>
    <t>Exemplos</t>
  </si>
  <si>
    <t xml:space="preserve">somar </t>
  </si>
  <si>
    <t>D2:D20</t>
  </si>
  <si>
    <t>D2:d107</t>
  </si>
  <si>
    <t>media de todos os valores (incluir ocultos)</t>
  </si>
  <si>
    <t>media de todos os valores (excluir ocultos)</t>
  </si>
  <si>
    <t>Soma de todos os valores (incluir ocultos)</t>
  </si>
  <si>
    <t>soma de todos os valores (excluir ocultos)</t>
  </si>
  <si>
    <t>D2:D107</t>
  </si>
  <si>
    <t>Data</t>
  </si>
  <si>
    <t>Hora</t>
  </si>
  <si>
    <t>Sector</t>
  </si>
  <si>
    <t>Funcionário</t>
  </si>
  <si>
    <t>Tipo problema</t>
  </si>
  <si>
    <t>Tempo Paragem</t>
  </si>
  <si>
    <t>Custo Reparação</t>
  </si>
  <si>
    <t>Corte</t>
  </si>
  <si>
    <t>Rita Martins</t>
  </si>
  <si>
    <t>Falta Material</t>
  </si>
  <si>
    <t>52,50 €</t>
  </si>
  <si>
    <t>Lavagem</t>
  </si>
  <si>
    <t>Miguel Caravana</t>
  </si>
  <si>
    <t>70,83 €</t>
  </si>
  <si>
    <t>Colagem</t>
  </si>
  <si>
    <t>Gabriela Feio</t>
  </si>
  <si>
    <t>Outra</t>
  </si>
  <si>
    <t>60,00 €</t>
  </si>
  <si>
    <t>Augusto Coutinho</t>
  </si>
  <si>
    <t>195,00 €</t>
  </si>
  <si>
    <t>157,50 €</t>
  </si>
  <si>
    <t>Armando Ferreira</t>
  </si>
  <si>
    <t>186,67 €</t>
  </si>
  <si>
    <t>Eduardo Talaia</t>
  </si>
  <si>
    <t>90,00 €</t>
  </si>
  <si>
    <t>Ricardo Pauleta</t>
  </si>
  <si>
    <t>202,50 €</t>
  </si>
  <si>
    <t>estaques por F</t>
  </si>
  <si>
    <t>75,00 €</t>
  </si>
  <si>
    <t>António Figo</t>
  </si>
  <si>
    <t>Falha Mecânica</t>
  </si>
  <si>
    <t>17,00 €</t>
  </si>
  <si>
    <t>128,33 €</t>
  </si>
  <si>
    <t>22,67 €</t>
  </si>
  <si>
    <t>45,00 €</t>
  </si>
  <si>
    <t>169,17 €</t>
  </si>
  <si>
    <t>82,17 €</t>
  </si>
  <si>
    <t>Manuela Osório</t>
  </si>
  <si>
    <t>198,33 €</t>
  </si>
  <si>
    <t>Filipe Faria</t>
  </si>
  <si>
    <t>87,50 €</t>
  </si>
  <si>
    <t>25,50 €</t>
  </si>
  <si>
    <t>127,50 €</t>
  </si>
  <si>
    <t>175,00 €</t>
  </si>
  <si>
    <t>232,50 €</t>
  </si>
  <si>
    <t>105,00 €</t>
  </si>
  <si>
    <t>Amélia Silva Total</t>
  </si>
  <si>
    <t>Ana Costa Total</t>
  </si>
  <si>
    <t>Cândida Lobo Total</t>
  </si>
  <si>
    <t>João Tomás Total</t>
  </si>
  <si>
    <t>Marco Pena Total</t>
  </si>
  <si>
    <t>P. Fonseca Total</t>
  </si>
  <si>
    <t>Rui Santos Total</t>
  </si>
  <si>
    <t>Total Geral</t>
  </si>
  <si>
    <t>IMPRESSORAS Total</t>
  </si>
  <si>
    <t>PC Total</t>
  </si>
  <si>
    <t>PEN 16G Total</t>
  </si>
  <si>
    <t>TELEMÓVEL 3G Total</t>
  </si>
  <si>
    <t>CD Total</t>
  </si>
  <si>
    <t>DIVERSOS Total</t>
  </si>
  <si>
    <t>MP4 Total</t>
  </si>
  <si>
    <t>PORTÁTIL Total</t>
  </si>
  <si>
    <t>PEN 1G Total</t>
  </si>
  <si>
    <t>SCANNER Total</t>
  </si>
  <si>
    <t>RATOS Total</t>
  </si>
  <si>
    <t>MP3 Total</t>
  </si>
  <si>
    <t>PEN 8G Total</t>
  </si>
  <si>
    <t>DVD Total</t>
  </si>
  <si>
    <t>PEN 4G Total</t>
  </si>
  <si>
    <t>Amélia Silva Média</t>
  </si>
  <si>
    <t>Ana Costa Média</t>
  </si>
  <si>
    <t>Cândida Lobo Média</t>
  </si>
  <si>
    <t>João Tomás Média</t>
  </si>
  <si>
    <t>Marco Pena Média</t>
  </si>
  <si>
    <t>P. Fonseca Média</t>
  </si>
  <si>
    <t>Rui Santos Média</t>
  </si>
  <si>
    <t>Média Global</t>
  </si>
  <si>
    <t>Preços</t>
  </si>
  <si>
    <t>Preço - valores entre 0,01 e 0,10 euros</t>
  </si>
  <si>
    <t>aleatório entre</t>
  </si>
  <si>
    <t>Produto</t>
  </si>
  <si>
    <t>Formatação condicional</t>
  </si>
  <si>
    <t>Criar uma lista pendente</t>
  </si>
  <si>
    <t>Remover duplicados</t>
  </si>
  <si>
    <t>Copiar a coluna</t>
  </si>
  <si>
    <t>-</t>
  </si>
  <si>
    <t>Total de vendas do vendedor</t>
  </si>
  <si>
    <t>"="soma.se</t>
  </si>
  <si>
    <t>Nova regra e escolher a última opção</t>
  </si>
  <si>
    <t xml:space="preserve">Definir a fórmula </t>
  </si>
  <si>
    <t>Definir formatação</t>
  </si>
  <si>
    <t>Alterar a fórmula - tirar o sinla $ da coluna a formatar</t>
  </si>
  <si>
    <t>Alterar a área de aplicação para toda a tabela</t>
  </si>
  <si>
    <t>Para somar os valores do vendedor selecionado</t>
  </si>
  <si>
    <t>Intervalo selecionar a coluna que tem os nomes dos vendedores</t>
  </si>
  <si>
    <t>Critério - selecionar a célula da lista pendente que tem o nome do vendedor</t>
  </si>
  <si>
    <t>Intervalo de soma - selecionar a coluna que tem os valores a somar</t>
  </si>
  <si>
    <r>
      <t xml:space="preserve">Utilizar a função </t>
    </r>
    <r>
      <rPr>
        <b/>
        <sz val="11"/>
        <color theme="1"/>
        <rFont val="Calibri"/>
        <family val="2"/>
        <scheme val="minor"/>
      </rPr>
      <t xml:space="preserve">SOMA.SE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</si>
</sst>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1E1E1E"/>
      <name val="Segoe UI"/>
      <family val="2"/>
    </font>
    <font>
      <b/>
      <sz val="12"/>
      <color rgb="FF1E1E1E"/>
      <name val="Segoe UI"/>
      <family val="2"/>
    </font>
    <font>
      <sz val="28"/>
      <color theme="1"/>
      <name val="Calibri"/>
      <family val="2"/>
      <scheme val="minor"/>
    </font>
    <font>
      <sz val="17.600000000000001"/>
      <color rgb="FF1E1E1E"/>
      <name val="Segoe UI"/>
      <family val="2"/>
    </font>
    <font>
      <sz val="11"/>
      <color rgb="FF1E1E1E"/>
      <name val="Segoe UI"/>
      <family val="2"/>
    </font>
    <font>
      <b/>
      <sz val="11"/>
      <color rgb="FF1E1E1E"/>
      <name val="Segoe UI"/>
      <family val="2"/>
    </font>
    <font>
      <sz val="24"/>
      <color rgb="FF1E1E1E"/>
      <name val="Segoe UI Light"/>
      <family val="2"/>
    </font>
    <font>
      <sz val="20"/>
      <color rgb="FF1E1E1E"/>
      <name val="Segoe UI Light"/>
      <family val="2"/>
    </font>
    <font>
      <b/>
      <sz val="10"/>
      <color rgb="FF393939"/>
      <name val="Segoe UI"/>
      <family val="2"/>
    </font>
    <font>
      <sz val="10"/>
      <color rgb="FF1E1E1E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F4F4F4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74">
    <xf numFmtId="0" fontId="0" fillId="0" borderId="0" xfId="0"/>
    <xf numFmtId="0" fontId="5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 vertical="center"/>
    </xf>
    <xf numFmtId="0" fontId="2" fillId="0" borderId="0" xfId="1"/>
    <xf numFmtId="0" fontId="3" fillId="0" borderId="1" xfId="0" applyFont="1" applyBorder="1" applyAlignment="1">
      <alignment horizontal="center" vertical="center" wrapText="1"/>
    </xf>
    <xf numFmtId="14" fontId="0" fillId="0" borderId="1" xfId="0" applyNumberFormat="1" applyBorder="1"/>
    <xf numFmtId="0" fontId="0" fillId="0" borderId="1" xfId="0" applyBorder="1"/>
    <xf numFmtId="44" fontId="0" fillId="0" borderId="1" xfId="4" applyFont="1" applyBorder="1"/>
    <xf numFmtId="44" fontId="2" fillId="2" borderId="1" xfId="2" applyNumberFormat="1" applyFill="1" applyBorder="1"/>
    <xf numFmtId="14" fontId="0" fillId="0" borderId="1" xfId="0" applyNumberFormat="1" applyBorder="1" applyAlignment="1">
      <alignment horizontal="center"/>
    </xf>
    <xf numFmtId="0" fontId="4" fillId="2" borderId="1" xfId="3" applyFill="1" applyBorder="1"/>
    <xf numFmtId="164" fontId="0" fillId="2" borderId="1" xfId="0" applyNumberFormat="1" applyFill="1" applyBorder="1"/>
    <xf numFmtId="0" fontId="2" fillId="2" borderId="1" xfId="2" applyFill="1" applyBorder="1"/>
    <xf numFmtId="164" fontId="0" fillId="2" borderId="0" xfId="0" applyNumberFormat="1" applyFill="1"/>
    <xf numFmtId="44" fontId="0" fillId="0" borderId="1" xfId="4" applyFont="1" applyFill="1" applyBorder="1"/>
    <xf numFmtId="44" fontId="0" fillId="0" borderId="1" xfId="0" applyNumberForma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44" fontId="0" fillId="0" borderId="8" xfId="4" applyFont="1" applyFill="1" applyBorder="1"/>
    <xf numFmtId="0" fontId="0" fillId="0" borderId="9" xfId="0" applyBorder="1"/>
    <xf numFmtId="0" fontId="2" fillId="0" borderId="0" xfId="2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/>
    <xf numFmtId="22" fontId="0" fillId="0" borderId="0" xfId="0" applyNumberFormat="1"/>
    <xf numFmtId="14" fontId="0" fillId="0" borderId="0" xfId="0" applyNumberFormat="1"/>
    <xf numFmtId="0" fontId="12" fillId="0" borderId="0" xfId="0" applyFont="1" applyAlignment="1">
      <alignment vertical="center"/>
    </xf>
    <xf numFmtId="0" fontId="10" fillId="0" borderId="0" xfId="0" applyFont="1" applyAlignment="1">
      <alignment horizontal="left" vertical="center" indent="1"/>
    </xf>
    <xf numFmtId="0" fontId="9" fillId="0" borderId="0" xfId="0" applyFont="1" applyAlignment="1">
      <alignment vertical="center"/>
    </xf>
    <xf numFmtId="0" fontId="14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 wrapText="1"/>
    </xf>
    <xf numFmtId="1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2" fillId="0" borderId="6" xfId="0" applyFont="1" applyBorder="1"/>
    <xf numFmtId="44" fontId="0" fillId="0" borderId="0" xfId="4" applyFont="1" applyFill="1" applyBorder="1"/>
    <xf numFmtId="0" fontId="2" fillId="0" borderId="0" xfId="0" applyFont="1"/>
    <xf numFmtId="0" fontId="2" fillId="0" borderId="1" xfId="0" applyFont="1" applyBorder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13" fillId="3" borderId="1" xfId="0" applyFont="1" applyFill="1" applyBorder="1" applyAlignment="1">
      <alignment horizontal="center" vertical="center"/>
    </xf>
    <xf numFmtId="44" fontId="2" fillId="0" borderId="6" xfId="0" applyNumberFormat="1" applyFont="1" applyBorder="1"/>
    <xf numFmtId="14" fontId="0" fillId="0" borderId="0" xfId="0" applyNumberFormat="1" applyBorder="1"/>
    <xf numFmtId="0" fontId="0" fillId="0" borderId="0" xfId="0" applyBorder="1"/>
    <xf numFmtId="0" fontId="2" fillId="0" borderId="0" xfId="0" applyFont="1" applyBorder="1"/>
    <xf numFmtId="14" fontId="0" fillId="0" borderId="10" xfId="0" applyNumberFormat="1" applyBorder="1"/>
    <xf numFmtId="0" fontId="0" fillId="0" borderId="11" xfId="0" applyBorder="1"/>
    <xf numFmtId="44" fontId="0" fillId="0" borderId="11" xfId="4" applyFont="1" applyFill="1" applyBorder="1"/>
    <xf numFmtId="0" fontId="0" fillId="0" borderId="12" xfId="0" applyBorder="1"/>
    <xf numFmtId="0" fontId="2" fillId="0" borderId="11" xfId="0" applyFont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16" xfId="0" applyNumberFormat="1" applyBorder="1"/>
    <xf numFmtId="0" fontId="0" fillId="0" borderId="0" xfId="0" quotePrefix="1"/>
    <xf numFmtId="0" fontId="2" fillId="0" borderId="0" xfId="0" applyFont="1" applyAlignment="1">
      <alignment horizontal="left"/>
    </xf>
  </cellXfs>
  <cellStyles count="5">
    <cellStyle name="Moeda" xfId="4" builtinId="4"/>
    <cellStyle name="NívelCol_1" xfId="2" builtinId="2" iLevel="0"/>
    <cellStyle name="NívelCol_2" xfId="3" builtinId="2" iLevel="1"/>
    <cellStyle name="NívelLinha_1" xfId="1" builtinId="1" iLevel="0"/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85A91-1AD2-4494-AE83-98F3AA2CAD67}">
  <dimension ref="A1:F115"/>
  <sheetViews>
    <sheetView workbookViewId="0">
      <selection activeCell="F130" sqref="F130"/>
    </sheetView>
  </sheetViews>
  <sheetFormatPr defaultRowHeight="15" outlineLevelRow="2" x14ac:dyDescent="0.25"/>
  <cols>
    <col min="1" max="4" width="16.85546875" customWidth="1"/>
    <col min="5" max="5" width="18" bestFit="1" customWidth="1"/>
    <col min="6" max="6" width="10.85546875" bestFit="1" customWidth="1"/>
  </cols>
  <sheetData>
    <row r="1" spans="1:6" ht="15.75" x14ac:dyDescent="0.25">
      <c r="A1" s="18" t="s">
        <v>0</v>
      </c>
      <c r="B1" s="19" t="s">
        <v>1</v>
      </c>
      <c r="C1" s="19" t="s">
        <v>2</v>
      </c>
      <c r="D1" s="19" t="s">
        <v>3</v>
      </c>
      <c r="E1" s="20" t="s">
        <v>4</v>
      </c>
    </row>
    <row r="2" spans="1:6" hidden="1" outlineLevel="2" x14ac:dyDescent="0.25">
      <c r="A2" s="21">
        <v>43133</v>
      </c>
      <c r="B2" s="8" t="s">
        <v>5</v>
      </c>
      <c r="C2" s="8">
        <v>2</v>
      </c>
      <c r="D2" s="16">
        <v>120</v>
      </c>
      <c r="E2" s="22" t="s">
        <v>6</v>
      </c>
    </row>
    <row r="3" spans="1:6" hidden="1" outlineLevel="2" x14ac:dyDescent="0.25">
      <c r="A3" s="21">
        <v>43152</v>
      </c>
      <c r="B3" s="8" t="s">
        <v>11</v>
      </c>
      <c r="C3" s="8">
        <v>1</v>
      </c>
      <c r="D3" s="16">
        <v>330</v>
      </c>
      <c r="E3" s="22" t="s">
        <v>6</v>
      </c>
    </row>
    <row r="4" spans="1:6" hidden="1" outlineLevel="2" x14ac:dyDescent="0.25">
      <c r="A4" s="21">
        <v>43178</v>
      </c>
      <c r="B4" s="8" t="s">
        <v>10</v>
      </c>
      <c r="C4" s="8">
        <v>1</v>
      </c>
      <c r="D4" s="16">
        <v>30</v>
      </c>
      <c r="E4" s="22" t="s">
        <v>6</v>
      </c>
    </row>
    <row r="5" spans="1:6" hidden="1" outlineLevel="2" x14ac:dyDescent="0.25">
      <c r="A5" s="21">
        <v>43196</v>
      </c>
      <c r="B5" s="8" t="s">
        <v>9</v>
      </c>
      <c r="C5" s="8">
        <v>1</v>
      </c>
      <c r="D5" s="16">
        <v>300</v>
      </c>
      <c r="E5" s="22" t="s">
        <v>6</v>
      </c>
    </row>
    <row r="6" spans="1:6" hidden="1" outlineLevel="2" x14ac:dyDescent="0.25">
      <c r="A6" s="21">
        <v>43202</v>
      </c>
      <c r="B6" s="8" t="s">
        <v>8</v>
      </c>
      <c r="C6" s="8">
        <v>1</v>
      </c>
      <c r="D6" s="16">
        <v>16</v>
      </c>
      <c r="E6" s="22" t="s">
        <v>6</v>
      </c>
    </row>
    <row r="7" spans="1:6" hidden="1" outlineLevel="2" x14ac:dyDescent="0.25">
      <c r="A7" s="21">
        <v>43234</v>
      </c>
      <c r="B7" s="8" t="s">
        <v>13</v>
      </c>
      <c r="C7" s="8"/>
      <c r="D7" s="16">
        <v>120</v>
      </c>
      <c r="E7" s="22" t="s">
        <v>6</v>
      </c>
    </row>
    <row r="8" spans="1:6" hidden="1" outlineLevel="2" x14ac:dyDescent="0.25">
      <c r="A8" s="21">
        <v>43238</v>
      </c>
      <c r="B8" s="8" t="s">
        <v>12</v>
      </c>
      <c r="C8" s="8">
        <v>2</v>
      </c>
      <c r="D8" s="16">
        <v>48</v>
      </c>
      <c r="E8" s="22" t="s">
        <v>6</v>
      </c>
    </row>
    <row r="9" spans="1:6" hidden="1" outlineLevel="2" x14ac:dyDescent="0.25">
      <c r="A9" s="21">
        <v>43248</v>
      </c>
      <c r="B9" s="8" t="s">
        <v>11</v>
      </c>
      <c r="C9" s="8">
        <v>2</v>
      </c>
      <c r="D9" s="16">
        <v>1110</v>
      </c>
      <c r="E9" s="22" t="s">
        <v>6</v>
      </c>
    </row>
    <row r="10" spans="1:6" hidden="1" outlineLevel="2" x14ac:dyDescent="0.25">
      <c r="A10" s="21">
        <v>43256</v>
      </c>
      <c r="B10" s="8" t="s">
        <v>7</v>
      </c>
      <c r="C10" s="8">
        <v>1</v>
      </c>
      <c r="D10" s="16">
        <v>1000</v>
      </c>
      <c r="E10" s="22" t="s">
        <v>6</v>
      </c>
    </row>
    <row r="11" spans="1:6" hidden="1" outlineLevel="2" x14ac:dyDescent="0.25">
      <c r="A11" s="21">
        <v>43267</v>
      </c>
      <c r="B11" s="8" t="s">
        <v>5</v>
      </c>
      <c r="C11" s="8">
        <v>1</v>
      </c>
      <c r="D11" s="16">
        <v>41.3</v>
      </c>
      <c r="E11" s="22" t="s">
        <v>6</v>
      </c>
      <c r="F11" s="30"/>
    </row>
    <row r="12" spans="1:6" outlineLevel="1" collapsed="1" x14ac:dyDescent="0.25">
      <c r="A12" s="21"/>
      <c r="B12" s="8"/>
      <c r="C12" s="8"/>
      <c r="D12" s="16">
        <f>SUBTOTAL(9,D2:D11)</f>
        <v>3115.3</v>
      </c>
      <c r="E12" s="46" t="s">
        <v>143</v>
      </c>
      <c r="F12" s="30"/>
    </row>
    <row r="13" spans="1:6" hidden="1" outlineLevel="2" x14ac:dyDescent="0.25">
      <c r="A13" s="21">
        <v>43102</v>
      </c>
      <c r="B13" s="8" t="s">
        <v>12</v>
      </c>
      <c r="C13" s="8">
        <v>2</v>
      </c>
      <c r="D13" s="16">
        <v>48</v>
      </c>
      <c r="E13" s="22" t="s">
        <v>15</v>
      </c>
    </row>
    <row r="14" spans="1:6" hidden="1" outlineLevel="2" x14ac:dyDescent="0.25">
      <c r="A14" s="21">
        <v>43110</v>
      </c>
      <c r="B14" s="8" t="s">
        <v>14</v>
      </c>
      <c r="C14" s="8">
        <v>2</v>
      </c>
      <c r="D14" s="16">
        <v>6.5</v>
      </c>
      <c r="E14" s="22" t="s">
        <v>15</v>
      </c>
    </row>
    <row r="15" spans="1:6" hidden="1" outlineLevel="2" x14ac:dyDescent="0.25">
      <c r="A15" s="21">
        <v>43119</v>
      </c>
      <c r="B15" s="8" t="s">
        <v>9</v>
      </c>
      <c r="C15" s="8">
        <v>2</v>
      </c>
      <c r="D15" s="16">
        <v>480</v>
      </c>
      <c r="E15" s="22" t="s">
        <v>15</v>
      </c>
    </row>
    <row r="16" spans="1:6" hidden="1" outlineLevel="2" x14ac:dyDescent="0.25">
      <c r="A16" s="21">
        <v>43125</v>
      </c>
      <c r="B16" s="8" t="s">
        <v>13</v>
      </c>
      <c r="C16" s="8"/>
      <c r="D16" s="16">
        <v>46</v>
      </c>
      <c r="E16" s="22" t="s">
        <v>15</v>
      </c>
    </row>
    <row r="17" spans="1:5" hidden="1" outlineLevel="2" x14ac:dyDescent="0.25">
      <c r="A17" s="21">
        <v>43130</v>
      </c>
      <c r="B17" s="8" t="s">
        <v>7</v>
      </c>
      <c r="C17" s="8">
        <v>3</v>
      </c>
      <c r="D17" s="16">
        <v>1200</v>
      </c>
      <c r="E17" s="22" t="s">
        <v>15</v>
      </c>
    </row>
    <row r="18" spans="1:5" hidden="1" outlineLevel="2" x14ac:dyDescent="0.25">
      <c r="A18" s="21">
        <v>43147</v>
      </c>
      <c r="B18" s="8" t="s">
        <v>16</v>
      </c>
      <c r="C18" s="8">
        <v>1</v>
      </c>
      <c r="D18" s="16">
        <v>100</v>
      </c>
      <c r="E18" s="22" t="s">
        <v>15</v>
      </c>
    </row>
    <row r="19" spans="1:5" hidden="1" outlineLevel="2" x14ac:dyDescent="0.25">
      <c r="A19" s="21">
        <v>43147</v>
      </c>
      <c r="B19" s="8" t="s">
        <v>5</v>
      </c>
      <c r="C19" s="8">
        <v>1</v>
      </c>
      <c r="D19" s="16">
        <v>170</v>
      </c>
      <c r="E19" s="22" t="s">
        <v>15</v>
      </c>
    </row>
    <row r="20" spans="1:5" hidden="1" outlineLevel="2" x14ac:dyDescent="0.25">
      <c r="A20" s="21">
        <v>43151</v>
      </c>
      <c r="B20" s="8" t="s">
        <v>14</v>
      </c>
      <c r="C20" s="8">
        <v>3</v>
      </c>
      <c r="D20" s="16">
        <v>18</v>
      </c>
      <c r="E20" s="22" t="s">
        <v>15</v>
      </c>
    </row>
    <row r="21" spans="1:5" ht="14.25" hidden="1" customHeight="1" outlineLevel="2" x14ac:dyDescent="0.25">
      <c r="A21" s="21">
        <v>43154</v>
      </c>
      <c r="B21" s="8" t="s">
        <v>13</v>
      </c>
      <c r="C21" s="8"/>
      <c r="D21" s="16">
        <v>6</v>
      </c>
      <c r="E21" s="22" t="s">
        <v>15</v>
      </c>
    </row>
    <row r="22" spans="1:5" s="5" customFormat="1" hidden="1" outlineLevel="2" x14ac:dyDescent="0.25">
      <c r="A22" s="21">
        <v>43172</v>
      </c>
      <c r="B22" s="8" t="s">
        <v>14</v>
      </c>
      <c r="C22" s="8">
        <v>1</v>
      </c>
      <c r="D22" s="16">
        <v>4.5</v>
      </c>
      <c r="E22" s="22" t="s">
        <v>15</v>
      </c>
    </row>
    <row r="23" spans="1:5" hidden="1" outlineLevel="2" x14ac:dyDescent="0.25">
      <c r="A23" s="21">
        <v>43172</v>
      </c>
      <c r="B23" s="8" t="s">
        <v>7</v>
      </c>
      <c r="C23" s="8">
        <v>2</v>
      </c>
      <c r="D23" s="16">
        <v>1100</v>
      </c>
      <c r="E23" s="22" t="s">
        <v>15</v>
      </c>
    </row>
    <row r="24" spans="1:5" hidden="1" outlineLevel="2" x14ac:dyDescent="0.25">
      <c r="A24" s="21">
        <v>43175</v>
      </c>
      <c r="B24" s="8" t="s">
        <v>11</v>
      </c>
      <c r="C24" s="8">
        <v>2</v>
      </c>
      <c r="D24" s="16">
        <v>680</v>
      </c>
      <c r="E24" s="22" t="s">
        <v>15</v>
      </c>
    </row>
    <row r="25" spans="1:5" hidden="1" outlineLevel="2" x14ac:dyDescent="0.25">
      <c r="A25" s="21">
        <v>43182</v>
      </c>
      <c r="B25" s="8" t="s">
        <v>18</v>
      </c>
      <c r="C25" s="8">
        <v>1</v>
      </c>
      <c r="D25" s="16">
        <v>6</v>
      </c>
      <c r="E25" s="22" t="s">
        <v>15</v>
      </c>
    </row>
    <row r="26" spans="1:5" hidden="1" outlineLevel="2" x14ac:dyDescent="0.25">
      <c r="A26" s="21">
        <v>43205</v>
      </c>
      <c r="B26" s="8" t="s">
        <v>13</v>
      </c>
      <c r="C26" s="8"/>
      <c r="D26" s="16">
        <v>46</v>
      </c>
      <c r="E26" s="22" t="s">
        <v>15</v>
      </c>
    </row>
    <row r="27" spans="1:5" hidden="1" outlineLevel="2" x14ac:dyDescent="0.25">
      <c r="A27" s="21">
        <v>43212</v>
      </c>
      <c r="B27" s="8" t="s">
        <v>5</v>
      </c>
      <c r="C27" s="8">
        <v>2</v>
      </c>
      <c r="D27" s="16">
        <v>120</v>
      </c>
      <c r="E27" s="22" t="s">
        <v>15</v>
      </c>
    </row>
    <row r="28" spans="1:5" hidden="1" outlineLevel="2" x14ac:dyDescent="0.25">
      <c r="A28" s="21">
        <v>43216</v>
      </c>
      <c r="B28" s="8" t="s">
        <v>13</v>
      </c>
      <c r="C28" s="8"/>
      <c r="D28" s="16">
        <v>0.65</v>
      </c>
      <c r="E28" s="22" t="s">
        <v>15</v>
      </c>
    </row>
    <row r="29" spans="1:5" hidden="1" outlineLevel="2" x14ac:dyDescent="0.25">
      <c r="A29" s="21">
        <v>43216</v>
      </c>
      <c r="B29" s="8" t="s">
        <v>13</v>
      </c>
      <c r="C29" s="8"/>
      <c r="D29" s="16">
        <v>0.65</v>
      </c>
      <c r="E29" s="22" t="s">
        <v>15</v>
      </c>
    </row>
    <row r="30" spans="1:5" hidden="1" outlineLevel="2" x14ac:dyDescent="0.25">
      <c r="A30" s="21">
        <v>43219</v>
      </c>
      <c r="B30" s="8" t="s">
        <v>17</v>
      </c>
      <c r="C30" s="8">
        <v>1</v>
      </c>
      <c r="D30" s="16">
        <v>15</v>
      </c>
      <c r="E30" s="22" t="s">
        <v>15</v>
      </c>
    </row>
    <row r="31" spans="1:5" hidden="1" outlineLevel="2" x14ac:dyDescent="0.25">
      <c r="A31" s="21">
        <v>43222</v>
      </c>
      <c r="B31" s="8" t="s">
        <v>16</v>
      </c>
      <c r="C31" s="8">
        <v>1</v>
      </c>
      <c r="D31" s="16">
        <v>120</v>
      </c>
      <c r="E31" s="22" t="s">
        <v>15</v>
      </c>
    </row>
    <row r="32" spans="1:5" hidden="1" outlineLevel="2" x14ac:dyDescent="0.25">
      <c r="A32" s="21">
        <v>43237</v>
      </c>
      <c r="B32" s="8" t="s">
        <v>20</v>
      </c>
      <c r="C32" s="8">
        <v>2</v>
      </c>
      <c r="D32" s="16">
        <v>24</v>
      </c>
      <c r="E32" s="22" t="s">
        <v>15</v>
      </c>
    </row>
    <row r="33" spans="1:5" hidden="1" outlineLevel="2" x14ac:dyDescent="0.25">
      <c r="A33" s="21">
        <v>43240</v>
      </c>
      <c r="B33" s="8" t="s">
        <v>19</v>
      </c>
      <c r="C33" s="8">
        <v>2</v>
      </c>
      <c r="D33" s="16">
        <v>48</v>
      </c>
      <c r="E33" s="22" t="s">
        <v>15</v>
      </c>
    </row>
    <row r="34" spans="1:5" hidden="1" outlineLevel="2" x14ac:dyDescent="0.25">
      <c r="A34" s="21">
        <v>43254</v>
      </c>
      <c r="B34" s="8" t="s">
        <v>14</v>
      </c>
      <c r="C34" s="8">
        <v>1</v>
      </c>
      <c r="D34" s="16">
        <v>7</v>
      </c>
      <c r="E34" s="22" t="s">
        <v>15</v>
      </c>
    </row>
    <row r="35" spans="1:5" outlineLevel="1" collapsed="1" x14ac:dyDescent="0.25">
      <c r="A35" s="21"/>
      <c r="B35" s="8"/>
      <c r="C35" s="8"/>
      <c r="D35" s="16">
        <f>SUBTOTAL(9,D13:D34)</f>
        <v>4246.3</v>
      </c>
      <c r="E35" s="46" t="s">
        <v>144</v>
      </c>
    </row>
    <row r="36" spans="1:5" hidden="1" outlineLevel="2" x14ac:dyDescent="0.25">
      <c r="A36" s="21">
        <v>43101</v>
      </c>
      <c r="B36" s="8" t="s">
        <v>7</v>
      </c>
      <c r="C36" s="8">
        <v>1</v>
      </c>
      <c r="D36" s="16">
        <v>500</v>
      </c>
      <c r="E36" s="22" t="s">
        <v>21</v>
      </c>
    </row>
    <row r="37" spans="1:5" hidden="1" outlineLevel="2" x14ac:dyDescent="0.25">
      <c r="A37" s="21">
        <v>43101</v>
      </c>
      <c r="B37" s="8" t="s">
        <v>8</v>
      </c>
      <c r="C37" s="8">
        <v>3</v>
      </c>
      <c r="D37" s="16">
        <v>11</v>
      </c>
      <c r="E37" s="22" t="s">
        <v>21</v>
      </c>
    </row>
    <row r="38" spans="1:5" hidden="1" outlineLevel="2" x14ac:dyDescent="0.25">
      <c r="A38" s="21">
        <v>43103</v>
      </c>
      <c r="B38" s="8" t="s">
        <v>20</v>
      </c>
      <c r="C38" s="8">
        <v>2</v>
      </c>
      <c r="D38" s="16">
        <v>16</v>
      </c>
      <c r="E38" s="22" t="s">
        <v>21</v>
      </c>
    </row>
    <row r="39" spans="1:5" hidden="1" outlineLevel="2" x14ac:dyDescent="0.25">
      <c r="A39" s="21">
        <v>43105</v>
      </c>
      <c r="B39" s="8" t="s">
        <v>12</v>
      </c>
      <c r="C39" s="8">
        <v>2</v>
      </c>
      <c r="D39" s="16">
        <v>56</v>
      </c>
      <c r="E39" s="22" t="s">
        <v>21</v>
      </c>
    </row>
    <row r="40" spans="1:5" hidden="1" outlineLevel="2" x14ac:dyDescent="0.25">
      <c r="A40" s="21">
        <v>43168</v>
      </c>
      <c r="B40" s="8" t="s">
        <v>5</v>
      </c>
      <c r="C40" s="8">
        <v>2</v>
      </c>
      <c r="D40" s="16">
        <v>110</v>
      </c>
      <c r="E40" s="22" t="s">
        <v>21</v>
      </c>
    </row>
    <row r="41" spans="1:5" hidden="1" outlineLevel="2" x14ac:dyDescent="0.25">
      <c r="A41" s="21">
        <v>43239</v>
      </c>
      <c r="B41" s="8" t="s">
        <v>7</v>
      </c>
      <c r="C41" s="8">
        <v>1</v>
      </c>
      <c r="D41" s="16">
        <v>580</v>
      </c>
      <c r="E41" s="22" t="s">
        <v>21</v>
      </c>
    </row>
    <row r="42" spans="1:5" hidden="1" outlineLevel="2" x14ac:dyDescent="0.25">
      <c r="A42" s="21">
        <v>43240</v>
      </c>
      <c r="B42" s="8" t="s">
        <v>11</v>
      </c>
      <c r="C42" s="8">
        <v>1</v>
      </c>
      <c r="D42" s="16">
        <v>700</v>
      </c>
      <c r="E42" s="22" t="s">
        <v>21</v>
      </c>
    </row>
    <row r="43" spans="1:5" hidden="1" outlineLevel="2" x14ac:dyDescent="0.25">
      <c r="A43" s="21">
        <v>43240</v>
      </c>
      <c r="B43" s="8" t="s">
        <v>18</v>
      </c>
      <c r="C43" s="8">
        <v>2</v>
      </c>
      <c r="D43" s="16">
        <v>30</v>
      </c>
      <c r="E43" s="22" t="s">
        <v>21</v>
      </c>
    </row>
    <row r="44" spans="1:5" hidden="1" outlineLevel="2" x14ac:dyDescent="0.25">
      <c r="A44" s="21">
        <v>43243</v>
      </c>
      <c r="B44" s="8" t="s">
        <v>18</v>
      </c>
      <c r="C44" s="8">
        <v>3</v>
      </c>
      <c r="D44" s="16">
        <v>28</v>
      </c>
      <c r="E44" s="22" t="s">
        <v>21</v>
      </c>
    </row>
    <row r="45" spans="1:5" hidden="1" outlineLevel="2" x14ac:dyDescent="0.25">
      <c r="A45" s="21">
        <v>43258</v>
      </c>
      <c r="B45" s="8" t="s">
        <v>19</v>
      </c>
      <c r="C45" s="8">
        <v>1</v>
      </c>
      <c r="D45" s="16">
        <v>50</v>
      </c>
      <c r="E45" s="22" t="s">
        <v>21</v>
      </c>
    </row>
    <row r="46" spans="1:5" hidden="1" outlineLevel="2" x14ac:dyDescent="0.25">
      <c r="A46" s="21">
        <v>43262</v>
      </c>
      <c r="B46" s="8" t="s">
        <v>16</v>
      </c>
      <c r="C46" s="8">
        <v>1</v>
      </c>
      <c r="D46" s="16">
        <v>99</v>
      </c>
      <c r="E46" s="22" t="s">
        <v>21</v>
      </c>
    </row>
    <row r="47" spans="1:5" outlineLevel="1" collapsed="1" x14ac:dyDescent="0.25">
      <c r="A47" s="21"/>
      <c r="B47" s="8"/>
      <c r="C47" s="8"/>
      <c r="D47" s="16">
        <f>SUBTOTAL(9,D36:D46)</f>
        <v>2180</v>
      </c>
      <c r="E47" s="46" t="s">
        <v>145</v>
      </c>
    </row>
    <row r="48" spans="1:5" hidden="1" outlineLevel="2" x14ac:dyDescent="0.25">
      <c r="A48" s="21">
        <v>43118</v>
      </c>
      <c r="B48" s="8" t="s">
        <v>13</v>
      </c>
      <c r="C48" s="8"/>
      <c r="D48" s="16">
        <v>0.65</v>
      </c>
      <c r="E48" s="22" t="s">
        <v>22</v>
      </c>
    </row>
    <row r="49" spans="1:5" hidden="1" outlineLevel="2" x14ac:dyDescent="0.25">
      <c r="A49" s="21">
        <v>43118</v>
      </c>
      <c r="B49" s="8" t="s">
        <v>13</v>
      </c>
      <c r="C49" s="8"/>
      <c r="D49" s="16">
        <v>0.65</v>
      </c>
      <c r="E49" s="22" t="s">
        <v>22</v>
      </c>
    </row>
    <row r="50" spans="1:5" hidden="1" outlineLevel="2" x14ac:dyDescent="0.25">
      <c r="A50" s="21">
        <v>43134</v>
      </c>
      <c r="B50" s="8" t="s">
        <v>7</v>
      </c>
      <c r="C50" s="8">
        <v>1</v>
      </c>
      <c r="D50" s="16">
        <v>540</v>
      </c>
      <c r="E50" s="22" t="s">
        <v>22</v>
      </c>
    </row>
    <row r="51" spans="1:5" hidden="1" outlineLevel="2" x14ac:dyDescent="0.25">
      <c r="A51" s="21">
        <v>43145</v>
      </c>
      <c r="B51" s="8" t="s">
        <v>7</v>
      </c>
      <c r="C51" s="8">
        <v>1</v>
      </c>
      <c r="D51" s="16">
        <v>780</v>
      </c>
      <c r="E51" s="22" t="s">
        <v>22</v>
      </c>
    </row>
    <row r="52" spans="1:5" hidden="1" outlineLevel="2" x14ac:dyDescent="0.25">
      <c r="A52" s="21">
        <v>43150</v>
      </c>
      <c r="B52" s="8" t="s">
        <v>14</v>
      </c>
      <c r="C52" s="8">
        <v>2</v>
      </c>
      <c r="D52" s="16">
        <v>12</v>
      </c>
      <c r="E52" s="22" t="s">
        <v>22</v>
      </c>
    </row>
    <row r="53" spans="1:5" hidden="1" outlineLevel="2" x14ac:dyDescent="0.25">
      <c r="A53" s="21">
        <v>43157</v>
      </c>
      <c r="B53" s="8" t="s">
        <v>11</v>
      </c>
      <c r="C53" s="8">
        <v>1</v>
      </c>
      <c r="D53" s="16">
        <v>325</v>
      </c>
      <c r="E53" s="22" t="s">
        <v>22</v>
      </c>
    </row>
    <row r="54" spans="1:5" hidden="1" outlineLevel="2" x14ac:dyDescent="0.25">
      <c r="A54" s="21">
        <v>43167</v>
      </c>
      <c r="B54" s="8" t="s">
        <v>14</v>
      </c>
      <c r="C54" s="8">
        <v>1</v>
      </c>
      <c r="D54" s="16">
        <v>5</v>
      </c>
      <c r="E54" s="22" t="s">
        <v>22</v>
      </c>
    </row>
    <row r="55" spans="1:5" hidden="1" outlineLevel="2" x14ac:dyDescent="0.25">
      <c r="A55" s="21">
        <v>43169</v>
      </c>
      <c r="B55" s="8" t="s">
        <v>18</v>
      </c>
      <c r="C55" s="8">
        <v>1</v>
      </c>
      <c r="D55" s="16">
        <v>8</v>
      </c>
      <c r="E55" s="22" t="s">
        <v>22</v>
      </c>
    </row>
    <row r="56" spans="1:5" hidden="1" outlineLevel="2" x14ac:dyDescent="0.25">
      <c r="A56" s="21">
        <v>43181</v>
      </c>
      <c r="B56" s="8" t="s">
        <v>7</v>
      </c>
      <c r="C56" s="8">
        <v>2</v>
      </c>
      <c r="D56" s="16">
        <v>800</v>
      </c>
      <c r="E56" s="22" t="s">
        <v>22</v>
      </c>
    </row>
    <row r="57" spans="1:5" hidden="1" outlineLevel="2" x14ac:dyDescent="0.25">
      <c r="A57" s="21">
        <v>43183</v>
      </c>
      <c r="B57" s="8" t="s">
        <v>11</v>
      </c>
      <c r="C57" s="8">
        <v>1</v>
      </c>
      <c r="D57" s="16">
        <v>900</v>
      </c>
      <c r="E57" s="22" t="s">
        <v>22</v>
      </c>
    </row>
    <row r="58" spans="1:5" hidden="1" outlineLevel="2" x14ac:dyDescent="0.25">
      <c r="A58" s="21">
        <v>43189</v>
      </c>
      <c r="B58" s="8" t="s">
        <v>14</v>
      </c>
      <c r="C58" s="8">
        <v>2</v>
      </c>
      <c r="D58" s="16">
        <v>4.5</v>
      </c>
      <c r="E58" s="22" t="s">
        <v>22</v>
      </c>
    </row>
    <row r="59" spans="1:5" hidden="1" outlineLevel="2" x14ac:dyDescent="0.25">
      <c r="A59" s="21">
        <v>43193</v>
      </c>
      <c r="B59" s="8" t="s">
        <v>17</v>
      </c>
      <c r="C59" s="8">
        <v>1</v>
      </c>
      <c r="D59" s="16">
        <v>22</v>
      </c>
      <c r="E59" s="22" t="s">
        <v>22</v>
      </c>
    </row>
    <row r="60" spans="1:5" hidden="1" outlineLevel="2" x14ac:dyDescent="0.25">
      <c r="A60" s="21">
        <v>43195</v>
      </c>
      <c r="B60" s="8" t="s">
        <v>16</v>
      </c>
      <c r="C60" s="8">
        <v>3</v>
      </c>
      <c r="D60" s="16">
        <v>400</v>
      </c>
      <c r="E60" s="22" t="s">
        <v>22</v>
      </c>
    </row>
    <row r="61" spans="1:5" hidden="1" outlineLevel="2" x14ac:dyDescent="0.25">
      <c r="A61" s="21">
        <v>43197</v>
      </c>
      <c r="B61" s="8" t="s">
        <v>18</v>
      </c>
      <c r="C61" s="8">
        <v>2</v>
      </c>
      <c r="D61" s="16">
        <v>12</v>
      </c>
      <c r="E61" s="22" t="s">
        <v>22</v>
      </c>
    </row>
    <row r="62" spans="1:5" hidden="1" outlineLevel="2" x14ac:dyDescent="0.25">
      <c r="A62" s="21">
        <v>43206</v>
      </c>
      <c r="B62" s="8" t="s">
        <v>9</v>
      </c>
      <c r="C62" s="8">
        <v>1</v>
      </c>
      <c r="D62" s="16">
        <v>240</v>
      </c>
      <c r="E62" s="22" t="s">
        <v>22</v>
      </c>
    </row>
    <row r="63" spans="1:5" hidden="1" outlineLevel="2" x14ac:dyDescent="0.25">
      <c r="A63" s="21">
        <v>43208</v>
      </c>
      <c r="B63" s="8" t="s">
        <v>18</v>
      </c>
      <c r="C63" s="8">
        <v>2</v>
      </c>
      <c r="D63" s="16">
        <v>12</v>
      </c>
      <c r="E63" s="22" t="s">
        <v>22</v>
      </c>
    </row>
    <row r="64" spans="1:5" hidden="1" outlineLevel="2" x14ac:dyDescent="0.25">
      <c r="A64" s="21">
        <v>43224</v>
      </c>
      <c r="B64" s="8" t="s">
        <v>11</v>
      </c>
      <c r="C64" s="8">
        <v>1</v>
      </c>
      <c r="D64" s="16">
        <v>1020</v>
      </c>
      <c r="E64" s="22" t="s">
        <v>22</v>
      </c>
    </row>
    <row r="65" spans="1:5" hidden="1" outlineLevel="2" x14ac:dyDescent="0.25">
      <c r="A65" s="21">
        <v>43231</v>
      </c>
      <c r="B65" s="8" t="s">
        <v>16</v>
      </c>
      <c r="C65" s="8">
        <v>2</v>
      </c>
      <c r="D65" s="16">
        <v>1020</v>
      </c>
      <c r="E65" s="22" t="s">
        <v>22</v>
      </c>
    </row>
    <row r="66" spans="1:5" hidden="1" outlineLevel="2" x14ac:dyDescent="0.25">
      <c r="A66" s="21">
        <v>43234</v>
      </c>
      <c r="B66" s="8" t="s">
        <v>14</v>
      </c>
      <c r="C66" s="8">
        <v>1</v>
      </c>
      <c r="D66" s="16">
        <v>7</v>
      </c>
      <c r="E66" s="22" t="s">
        <v>22</v>
      </c>
    </row>
    <row r="67" spans="1:5" hidden="1" outlineLevel="2" x14ac:dyDescent="0.25">
      <c r="A67" s="21">
        <v>43236</v>
      </c>
      <c r="B67" s="8" t="s">
        <v>13</v>
      </c>
      <c r="C67" s="8"/>
      <c r="D67" s="16">
        <v>1.62</v>
      </c>
      <c r="E67" s="22" t="s">
        <v>22</v>
      </c>
    </row>
    <row r="68" spans="1:5" hidden="1" outlineLevel="2" x14ac:dyDescent="0.25">
      <c r="A68" s="21">
        <v>43236</v>
      </c>
      <c r="B68" s="8" t="s">
        <v>13</v>
      </c>
      <c r="C68" s="8"/>
      <c r="D68" s="16">
        <v>1.62</v>
      </c>
      <c r="E68" s="22" t="s">
        <v>22</v>
      </c>
    </row>
    <row r="69" spans="1:5" hidden="1" outlineLevel="2" x14ac:dyDescent="0.25">
      <c r="A69" s="21">
        <v>43255</v>
      </c>
      <c r="B69" s="8" t="s">
        <v>14</v>
      </c>
      <c r="C69" s="8">
        <v>3</v>
      </c>
      <c r="D69" s="16">
        <v>15</v>
      </c>
      <c r="E69" s="22" t="s">
        <v>22</v>
      </c>
    </row>
    <row r="70" spans="1:5" hidden="1" outlineLevel="2" x14ac:dyDescent="0.25">
      <c r="A70" s="21">
        <v>43275</v>
      </c>
      <c r="B70" s="8" t="s">
        <v>14</v>
      </c>
      <c r="C70" s="8">
        <v>3</v>
      </c>
      <c r="D70" s="16">
        <v>15</v>
      </c>
      <c r="E70" s="22" t="s">
        <v>22</v>
      </c>
    </row>
    <row r="71" spans="1:5" hidden="1" outlineLevel="2" x14ac:dyDescent="0.25">
      <c r="A71" s="21">
        <v>43281</v>
      </c>
      <c r="B71" s="8" t="s">
        <v>13</v>
      </c>
      <c r="C71" s="8"/>
      <c r="D71" s="16">
        <v>58</v>
      </c>
      <c r="E71" s="22" t="s">
        <v>22</v>
      </c>
    </row>
    <row r="72" spans="1:5" outlineLevel="1" collapsed="1" x14ac:dyDescent="0.25">
      <c r="A72" s="21"/>
      <c r="B72" s="8"/>
      <c r="C72" s="8"/>
      <c r="D72" s="16">
        <f>SUBTOTAL(9,D48:D71)</f>
        <v>6200.04</v>
      </c>
      <c r="E72" s="46" t="s">
        <v>146</v>
      </c>
    </row>
    <row r="73" spans="1:5" hidden="1" outlineLevel="2" x14ac:dyDescent="0.25">
      <c r="A73" s="21">
        <v>43112</v>
      </c>
      <c r="B73" s="8" t="s">
        <v>8</v>
      </c>
      <c r="C73" s="8">
        <v>1</v>
      </c>
      <c r="D73" s="16">
        <v>16</v>
      </c>
      <c r="E73" s="22" t="s">
        <v>23</v>
      </c>
    </row>
    <row r="74" spans="1:5" hidden="1" outlineLevel="2" x14ac:dyDescent="0.25">
      <c r="A74" s="21">
        <v>43119</v>
      </c>
      <c r="B74" s="8" t="s">
        <v>13</v>
      </c>
      <c r="C74" s="8"/>
      <c r="D74" s="16">
        <v>120</v>
      </c>
      <c r="E74" s="22" t="s">
        <v>23</v>
      </c>
    </row>
    <row r="75" spans="1:5" hidden="1" outlineLevel="2" x14ac:dyDescent="0.25">
      <c r="A75" s="21">
        <v>43128</v>
      </c>
      <c r="B75" s="8" t="s">
        <v>8</v>
      </c>
      <c r="C75" s="8">
        <v>1</v>
      </c>
      <c r="D75" s="16">
        <v>47.8</v>
      </c>
      <c r="E75" s="22" t="s">
        <v>23</v>
      </c>
    </row>
    <row r="76" spans="1:5" hidden="1" outlineLevel="2" x14ac:dyDescent="0.25">
      <c r="A76" s="21">
        <v>43135</v>
      </c>
      <c r="B76" s="8" t="s">
        <v>12</v>
      </c>
      <c r="C76" s="8">
        <v>3</v>
      </c>
      <c r="D76" s="16">
        <v>50</v>
      </c>
      <c r="E76" s="22" t="s">
        <v>23</v>
      </c>
    </row>
    <row r="77" spans="1:5" hidden="1" outlineLevel="2" x14ac:dyDescent="0.25">
      <c r="A77" s="21">
        <v>43174</v>
      </c>
      <c r="B77" s="8" t="s">
        <v>19</v>
      </c>
      <c r="C77" s="8">
        <v>1</v>
      </c>
      <c r="D77" s="16">
        <v>40</v>
      </c>
      <c r="E77" s="22" t="s">
        <v>23</v>
      </c>
    </row>
    <row r="78" spans="1:5" hidden="1" outlineLevel="2" x14ac:dyDescent="0.25">
      <c r="A78" s="21">
        <v>43188</v>
      </c>
      <c r="B78" s="8" t="s">
        <v>11</v>
      </c>
      <c r="C78" s="8">
        <v>1</v>
      </c>
      <c r="D78" s="16">
        <v>530</v>
      </c>
      <c r="E78" s="22" t="s">
        <v>23</v>
      </c>
    </row>
    <row r="79" spans="1:5" hidden="1" outlineLevel="2" x14ac:dyDescent="0.25">
      <c r="A79" s="21">
        <v>43232</v>
      </c>
      <c r="B79" s="8" t="s">
        <v>5</v>
      </c>
      <c r="C79" s="8">
        <v>1</v>
      </c>
      <c r="D79" s="16">
        <v>215</v>
      </c>
      <c r="E79" s="22" t="s">
        <v>23</v>
      </c>
    </row>
    <row r="80" spans="1:5" outlineLevel="1" collapsed="1" x14ac:dyDescent="0.25">
      <c r="A80" s="21"/>
      <c r="B80" s="8"/>
      <c r="C80" s="8"/>
      <c r="D80" s="16">
        <f>SUBTOTAL(9,D73:D79)</f>
        <v>1018.8</v>
      </c>
      <c r="E80" s="46" t="s">
        <v>147</v>
      </c>
    </row>
    <row r="81" spans="1:5" hidden="1" outlineLevel="2" x14ac:dyDescent="0.25">
      <c r="A81" s="21">
        <v>43101</v>
      </c>
      <c r="B81" s="8" t="s">
        <v>5</v>
      </c>
      <c r="C81" s="8">
        <v>2</v>
      </c>
      <c r="D81" s="16">
        <v>124</v>
      </c>
      <c r="E81" s="22" t="s">
        <v>24</v>
      </c>
    </row>
    <row r="82" spans="1:5" hidden="1" outlineLevel="2" x14ac:dyDescent="0.25">
      <c r="A82" s="21">
        <v>43120</v>
      </c>
      <c r="B82" s="8" t="s">
        <v>11</v>
      </c>
      <c r="C82" s="8">
        <v>1</v>
      </c>
      <c r="D82" s="16">
        <v>255</v>
      </c>
      <c r="E82" s="22" t="s">
        <v>24</v>
      </c>
    </row>
    <row r="83" spans="1:5" hidden="1" outlineLevel="2" x14ac:dyDescent="0.25">
      <c r="A83" s="21">
        <v>43124</v>
      </c>
      <c r="B83" s="8" t="s">
        <v>19</v>
      </c>
      <c r="C83" s="8">
        <v>3</v>
      </c>
      <c r="D83" s="16">
        <v>60</v>
      </c>
      <c r="E83" s="22" t="s">
        <v>24</v>
      </c>
    </row>
    <row r="84" spans="1:5" hidden="1" outlineLevel="2" x14ac:dyDescent="0.25">
      <c r="A84" s="21">
        <v>43132</v>
      </c>
      <c r="B84" s="8" t="s">
        <v>8</v>
      </c>
      <c r="C84" s="8">
        <v>1</v>
      </c>
      <c r="D84" s="17">
        <v>46</v>
      </c>
      <c r="E84" s="22" t="s">
        <v>24</v>
      </c>
    </row>
    <row r="85" spans="1:5" hidden="1" outlineLevel="2" x14ac:dyDescent="0.25">
      <c r="A85" s="21">
        <v>43137</v>
      </c>
      <c r="B85" s="8" t="s">
        <v>13</v>
      </c>
      <c r="C85" s="8"/>
      <c r="D85" s="16">
        <v>42.5</v>
      </c>
      <c r="E85" s="22" t="s">
        <v>24</v>
      </c>
    </row>
    <row r="86" spans="1:5" hidden="1" outlineLevel="2" x14ac:dyDescent="0.25">
      <c r="A86" s="21">
        <v>43138</v>
      </c>
      <c r="B86" s="8" t="s">
        <v>5</v>
      </c>
      <c r="C86" s="8">
        <v>1</v>
      </c>
      <c r="D86" s="16">
        <v>120</v>
      </c>
      <c r="E86" s="22" t="s">
        <v>24</v>
      </c>
    </row>
    <row r="87" spans="1:5" hidden="1" outlineLevel="2" x14ac:dyDescent="0.25">
      <c r="A87" s="21">
        <v>43140</v>
      </c>
      <c r="B87" s="8" t="s">
        <v>16</v>
      </c>
      <c r="C87" s="8">
        <v>1</v>
      </c>
      <c r="D87" s="16">
        <v>530</v>
      </c>
      <c r="E87" s="22" t="s">
        <v>24</v>
      </c>
    </row>
    <row r="88" spans="1:5" hidden="1" outlineLevel="2" x14ac:dyDescent="0.25">
      <c r="A88" s="21">
        <v>43150</v>
      </c>
      <c r="B88" s="8" t="s">
        <v>14</v>
      </c>
      <c r="C88" s="8">
        <v>2</v>
      </c>
      <c r="D88" s="16">
        <v>10</v>
      </c>
      <c r="E88" s="22" t="s">
        <v>24</v>
      </c>
    </row>
    <row r="89" spans="1:5" hidden="1" outlineLevel="2" x14ac:dyDescent="0.25">
      <c r="A89" s="21">
        <v>43151</v>
      </c>
      <c r="B89" s="8" t="s">
        <v>12</v>
      </c>
      <c r="C89" s="8">
        <v>2</v>
      </c>
      <c r="D89" s="16">
        <v>50</v>
      </c>
      <c r="E89" s="22" t="s">
        <v>24</v>
      </c>
    </row>
    <row r="90" spans="1:5" hidden="1" outlineLevel="2" x14ac:dyDescent="0.25">
      <c r="A90" s="21">
        <v>43157</v>
      </c>
      <c r="B90" s="8" t="s">
        <v>17</v>
      </c>
      <c r="C90" s="8">
        <v>2</v>
      </c>
      <c r="D90" s="16">
        <v>25</v>
      </c>
      <c r="E90" s="22" t="s">
        <v>24</v>
      </c>
    </row>
    <row r="91" spans="1:5" hidden="1" outlineLevel="2" x14ac:dyDescent="0.25">
      <c r="A91" s="21">
        <v>43179</v>
      </c>
      <c r="B91" s="8" t="s">
        <v>9</v>
      </c>
      <c r="C91" s="8">
        <v>1</v>
      </c>
      <c r="D91" s="16">
        <v>400</v>
      </c>
      <c r="E91" s="22" t="s">
        <v>24</v>
      </c>
    </row>
    <row r="92" spans="1:5" hidden="1" outlineLevel="2" x14ac:dyDescent="0.25">
      <c r="A92" s="21">
        <v>43237</v>
      </c>
      <c r="B92" s="8" t="s">
        <v>13</v>
      </c>
      <c r="C92" s="8"/>
      <c r="D92" s="16">
        <v>0.4</v>
      </c>
      <c r="E92" s="22" t="s">
        <v>24</v>
      </c>
    </row>
    <row r="93" spans="1:5" hidden="1" outlineLevel="2" x14ac:dyDescent="0.25">
      <c r="A93" s="21">
        <v>43237</v>
      </c>
      <c r="B93" s="8" t="s">
        <v>13</v>
      </c>
      <c r="C93" s="8"/>
      <c r="D93" s="16">
        <v>0.4</v>
      </c>
      <c r="E93" s="22" t="s">
        <v>24</v>
      </c>
    </row>
    <row r="94" spans="1:5" hidden="1" outlineLevel="2" x14ac:dyDescent="0.25">
      <c r="A94" s="21">
        <v>43241</v>
      </c>
      <c r="B94" s="8" t="s">
        <v>11</v>
      </c>
      <c r="C94" s="8">
        <v>1</v>
      </c>
      <c r="D94" s="16">
        <v>255</v>
      </c>
      <c r="E94" s="22" t="s">
        <v>24</v>
      </c>
    </row>
    <row r="95" spans="1:5" hidden="1" outlineLevel="2" x14ac:dyDescent="0.25">
      <c r="A95" s="21">
        <v>43256</v>
      </c>
      <c r="B95" s="8" t="s">
        <v>16</v>
      </c>
      <c r="C95" s="8">
        <v>3</v>
      </c>
      <c r="D95" s="16">
        <v>1300</v>
      </c>
      <c r="E95" s="22" t="s">
        <v>24</v>
      </c>
    </row>
    <row r="96" spans="1:5" hidden="1" outlineLevel="2" x14ac:dyDescent="0.25">
      <c r="A96" s="21">
        <v>43257</v>
      </c>
      <c r="B96" s="8" t="s">
        <v>13</v>
      </c>
      <c r="C96" s="8"/>
      <c r="D96" s="16">
        <v>12</v>
      </c>
      <c r="E96" s="22" t="s">
        <v>24</v>
      </c>
    </row>
    <row r="97" spans="1:5" outlineLevel="1" collapsed="1" x14ac:dyDescent="0.25">
      <c r="A97" s="21"/>
      <c r="B97" s="8"/>
      <c r="C97" s="8"/>
      <c r="D97" s="16">
        <f>SUBTOTAL(9,D81:D96)</f>
        <v>3230.3</v>
      </c>
      <c r="E97" s="46" t="s">
        <v>148</v>
      </c>
    </row>
    <row r="98" spans="1:5" hidden="1" outlineLevel="2" x14ac:dyDescent="0.25">
      <c r="A98" s="21">
        <v>43105</v>
      </c>
      <c r="B98" s="8" t="s">
        <v>19</v>
      </c>
      <c r="C98" s="8">
        <v>3</v>
      </c>
      <c r="D98" s="16">
        <v>62</v>
      </c>
      <c r="E98" s="22" t="s">
        <v>25</v>
      </c>
    </row>
    <row r="99" spans="1:5" hidden="1" outlineLevel="2" x14ac:dyDescent="0.25">
      <c r="A99" s="21">
        <v>43106</v>
      </c>
      <c r="B99" s="8" t="s">
        <v>8</v>
      </c>
      <c r="C99" s="8">
        <v>1</v>
      </c>
      <c r="D99" s="16">
        <v>16</v>
      </c>
      <c r="E99" s="22" t="s">
        <v>25</v>
      </c>
    </row>
    <row r="100" spans="1:5" hidden="1" outlineLevel="2" x14ac:dyDescent="0.25">
      <c r="A100" s="21">
        <v>43149</v>
      </c>
      <c r="B100" s="8" t="s">
        <v>13</v>
      </c>
      <c r="C100" s="8"/>
      <c r="D100" s="16">
        <v>315</v>
      </c>
      <c r="E100" s="22" t="s">
        <v>25</v>
      </c>
    </row>
    <row r="101" spans="1:5" hidden="1" outlineLevel="2" x14ac:dyDescent="0.25">
      <c r="A101" s="21">
        <v>43187</v>
      </c>
      <c r="B101" s="8" t="s">
        <v>13</v>
      </c>
      <c r="C101" s="8"/>
      <c r="D101" s="16">
        <v>3</v>
      </c>
      <c r="E101" s="22" t="s">
        <v>25</v>
      </c>
    </row>
    <row r="102" spans="1:5" hidden="1" outlineLevel="2" x14ac:dyDescent="0.25">
      <c r="A102" s="21">
        <v>43187</v>
      </c>
      <c r="B102" s="8" t="s">
        <v>13</v>
      </c>
      <c r="C102" s="8"/>
      <c r="D102" s="16">
        <v>3</v>
      </c>
      <c r="E102" s="22" t="s">
        <v>25</v>
      </c>
    </row>
    <row r="103" spans="1:5" hidden="1" outlineLevel="2" x14ac:dyDescent="0.25">
      <c r="A103" s="21">
        <v>43197</v>
      </c>
      <c r="B103" s="8" t="s">
        <v>26</v>
      </c>
      <c r="C103" s="8">
        <v>1</v>
      </c>
      <c r="D103" s="16">
        <v>12</v>
      </c>
      <c r="E103" s="22" t="s">
        <v>25</v>
      </c>
    </row>
    <row r="104" spans="1:5" hidden="1" outlineLevel="2" x14ac:dyDescent="0.25">
      <c r="A104" s="21">
        <v>43199</v>
      </c>
      <c r="B104" s="8" t="s">
        <v>10</v>
      </c>
      <c r="C104" s="8">
        <v>1</v>
      </c>
      <c r="D104" s="16">
        <v>30</v>
      </c>
      <c r="E104" s="22" t="s">
        <v>25</v>
      </c>
    </row>
    <row r="105" spans="1:5" hidden="1" outlineLevel="2" x14ac:dyDescent="0.25">
      <c r="A105" s="21">
        <v>43203</v>
      </c>
      <c r="B105" s="8" t="s">
        <v>16</v>
      </c>
      <c r="C105" s="8">
        <v>2</v>
      </c>
      <c r="D105" s="16">
        <v>250</v>
      </c>
      <c r="E105" s="22" t="s">
        <v>25</v>
      </c>
    </row>
    <row r="106" spans="1:5" hidden="1" outlineLevel="2" x14ac:dyDescent="0.25">
      <c r="A106" s="21">
        <v>43206</v>
      </c>
      <c r="B106" s="8" t="s">
        <v>8</v>
      </c>
      <c r="C106" s="8">
        <v>1</v>
      </c>
      <c r="D106" s="16">
        <v>47.8</v>
      </c>
      <c r="E106" s="22" t="s">
        <v>25</v>
      </c>
    </row>
    <row r="107" spans="1:5" hidden="1" outlineLevel="2" x14ac:dyDescent="0.25">
      <c r="A107" s="21">
        <v>43211</v>
      </c>
      <c r="B107" s="8" t="s">
        <v>13</v>
      </c>
      <c r="C107" s="8"/>
      <c r="D107" s="16">
        <v>3.5</v>
      </c>
      <c r="E107" s="22" t="s">
        <v>25</v>
      </c>
    </row>
    <row r="108" spans="1:5" hidden="1" outlineLevel="2" x14ac:dyDescent="0.25">
      <c r="A108" s="21">
        <v>43211</v>
      </c>
      <c r="B108" s="8" t="s">
        <v>13</v>
      </c>
      <c r="C108" s="8"/>
      <c r="D108" s="16">
        <v>3.5</v>
      </c>
      <c r="E108" s="22" t="s">
        <v>25</v>
      </c>
    </row>
    <row r="109" spans="1:5" hidden="1" outlineLevel="2" x14ac:dyDescent="0.25">
      <c r="A109" s="21">
        <v>43216</v>
      </c>
      <c r="B109" s="8" t="s">
        <v>10</v>
      </c>
      <c r="C109" s="8">
        <v>1</v>
      </c>
      <c r="D109" s="16">
        <v>30</v>
      </c>
      <c r="E109" s="22" t="s">
        <v>25</v>
      </c>
    </row>
    <row r="110" spans="1:5" hidden="1" outlineLevel="2" x14ac:dyDescent="0.25">
      <c r="A110" s="21">
        <v>43246</v>
      </c>
      <c r="B110" s="8" t="s">
        <v>5</v>
      </c>
      <c r="C110" s="8">
        <v>1</v>
      </c>
      <c r="D110" s="16">
        <v>62</v>
      </c>
      <c r="E110" s="22" t="s">
        <v>25</v>
      </c>
    </row>
    <row r="111" spans="1:5" hidden="1" outlineLevel="2" x14ac:dyDescent="0.25">
      <c r="A111" s="21">
        <v>43263</v>
      </c>
      <c r="B111" s="8" t="s">
        <v>17</v>
      </c>
      <c r="C111" s="8">
        <v>2</v>
      </c>
      <c r="D111" s="16">
        <v>33</v>
      </c>
      <c r="E111" s="22" t="s">
        <v>25</v>
      </c>
    </row>
    <row r="112" spans="1:5" hidden="1" outlineLevel="2" x14ac:dyDescent="0.25">
      <c r="A112" s="21">
        <v>43267</v>
      </c>
      <c r="B112" s="8" t="s">
        <v>9</v>
      </c>
      <c r="C112" s="8">
        <v>2</v>
      </c>
      <c r="D112" s="16">
        <v>590</v>
      </c>
      <c r="E112" s="22" t="s">
        <v>25</v>
      </c>
    </row>
    <row r="113" spans="1:5" ht="15.75" hidden="1" outlineLevel="2" thickBot="1" x14ac:dyDescent="0.3">
      <c r="A113" s="23">
        <v>43272</v>
      </c>
      <c r="B113" s="24" t="s">
        <v>16</v>
      </c>
      <c r="C113" s="24">
        <v>1</v>
      </c>
      <c r="D113" s="25">
        <v>300</v>
      </c>
      <c r="E113" s="26" t="s">
        <v>25</v>
      </c>
    </row>
    <row r="114" spans="1:5" outlineLevel="1" collapsed="1" x14ac:dyDescent="0.25">
      <c r="A114" s="32"/>
      <c r="D114" s="47">
        <f>SUBTOTAL(9,D98:D113)</f>
        <v>1760.8</v>
      </c>
      <c r="E114" s="48" t="s">
        <v>149</v>
      </c>
    </row>
    <row r="115" spans="1:5" x14ac:dyDescent="0.25">
      <c r="A115" s="32"/>
      <c r="D115" s="47">
        <f>SUBTOTAL(9,D2:D113)</f>
        <v>21751.54</v>
      </c>
      <c r="E115" s="48" t="s">
        <v>150</v>
      </c>
    </row>
  </sheetData>
  <sortState xmlns:xlrd2="http://schemas.microsoft.com/office/spreadsheetml/2017/richdata2" ref="A2:E113">
    <sortCondition ref="E1:E113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917D1-384F-4CEC-BE7C-63AD09473CBC}">
  <dimension ref="A1:R109"/>
  <sheetViews>
    <sheetView topLeftCell="B1" workbookViewId="0">
      <selection activeCell="J27" sqref="J27"/>
    </sheetView>
  </sheetViews>
  <sheetFormatPr defaultRowHeight="15" x14ac:dyDescent="0.25"/>
  <cols>
    <col min="1" max="5" width="16.85546875" customWidth="1"/>
    <col min="13" max="13" width="21.5703125" bestFit="1" customWidth="1"/>
    <col min="14" max="14" width="22.42578125" bestFit="1" customWidth="1"/>
    <col min="15" max="15" width="11.85546875" bestFit="1" customWidth="1"/>
  </cols>
  <sheetData>
    <row r="1" spans="1:16" ht="15.75" x14ac:dyDescent="0.25">
      <c r="A1" s="18" t="s">
        <v>0</v>
      </c>
      <c r="B1" s="19" t="s">
        <v>1</v>
      </c>
      <c r="C1" s="19" t="s">
        <v>2</v>
      </c>
      <c r="D1" s="19" t="s">
        <v>3</v>
      </c>
      <c r="E1" s="20" t="s">
        <v>4</v>
      </c>
    </row>
    <row r="2" spans="1:16" ht="17.25" customHeight="1" x14ac:dyDescent="0.25">
      <c r="A2" s="21">
        <v>43101</v>
      </c>
      <c r="B2" s="8" t="s">
        <v>7</v>
      </c>
      <c r="C2" s="8">
        <v>1</v>
      </c>
      <c r="D2" s="16">
        <v>500</v>
      </c>
      <c r="E2" s="22" t="s">
        <v>21</v>
      </c>
      <c r="G2" s="3" t="s">
        <v>60</v>
      </c>
      <c r="H2" s="3"/>
      <c r="I2" s="3"/>
      <c r="J2" s="3"/>
      <c r="K2" s="3"/>
    </row>
    <row r="3" spans="1:16" ht="15" customHeight="1" x14ac:dyDescent="0.25">
      <c r="A3" s="21">
        <v>43101</v>
      </c>
      <c r="B3" s="8" t="s">
        <v>8</v>
      </c>
      <c r="C3" s="8">
        <v>3</v>
      </c>
      <c r="D3" s="16">
        <v>11</v>
      </c>
      <c r="E3" s="22" t="s">
        <v>21</v>
      </c>
      <c r="G3" s="3"/>
      <c r="H3" s="3"/>
      <c r="I3" s="3"/>
      <c r="J3" s="3"/>
      <c r="K3" s="3"/>
    </row>
    <row r="4" spans="1:16" ht="15" customHeight="1" x14ac:dyDescent="0.25">
      <c r="A4" s="21">
        <v>43101</v>
      </c>
      <c r="B4" s="8" t="s">
        <v>5</v>
      </c>
      <c r="C4" s="8">
        <v>2</v>
      </c>
      <c r="D4" s="16">
        <v>124</v>
      </c>
      <c r="E4" s="22" t="s">
        <v>24</v>
      </c>
      <c r="G4" s="3"/>
      <c r="H4" s="3"/>
      <c r="I4" s="3"/>
      <c r="J4" s="3"/>
      <c r="K4" s="3"/>
    </row>
    <row r="5" spans="1:16" ht="15" customHeight="1" x14ac:dyDescent="0.25">
      <c r="A5" s="21">
        <v>43102</v>
      </c>
      <c r="B5" s="8" t="s">
        <v>12</v>
      </c>
      <c r="C5" s="8">
        <v>2</v>
      </c>
      <c r="D5" s="16">
        <v>48</v>
      </c>
      <c r="E5" s="22" t="s">
        <v>15</v>
      </c>
      <c r="G5" s="1" t="s">
        <v>59</v>
      </c>
      <c r="H5" s="1"/>
      <c r="I5" s="1"/>
      <c r="J5" s="1"/>
      <c r="K5" s="1"/>
      <c r="L5" s="1"/>
      <c r="M5" s="1"/>
      <c r="N5" s="1"/>
      <c r="O5" s="1"/>
    </row>
    <row r="6" spans="1:16" x14ac:dyDescent="0.25">
      <c r="A6" s="21">
        <v>43103</v>
      </c>
      <c r="B6" s="8" t="s">
        <v>20</v>
      </c>
      <c r="C6" s="8">
        <v>2</v>
      </c>
      <c r="D6" s="16">
        <v>16</v>
      </c>
      <c r="E6" s="22" t="s">
        <v>21</v>
      </c>
      <c r="G6" s="1"/>
      <c r="H6" s="1"/>
      <c r="I6" s="1"/>
      <c r="J6" s="1"/>
      <c r="K6" s="1"/>
      <c r="L6" s="1"/>
      <c r="M6" s="1"/>
      <c r="N6" s="1"/>
      <c r="O6" s="1"/>
    </row>
    <row r="7" spans="1:16" x14ac:dyDescent="0.25">
      <c r="A7" s="21">
        <v>43105</v>
      </c>
      <c r="B7" s="8" t="s">
        <v>12</v>
      </c>
      <c r="C7" s="8">
        <v>2</v>
      </c>
      <c r="D7" s="16">
        <v>56</v>
      </c>
      <c r="E7" s="22" t="s">
        <v>21</v>
      </c>
      <c r="G7" s="1"/>
      <c r="H7" s="1"/>
      <c r="I7" s="1"/>
      <c r="J7" s="1"/>
      <c r="K7" s="1"/>
      <c r="L7" s="1"/>
      <c r="M7" s="1"/>
      <c r="N7" s="1"/>
      <c r="O7" s="1"/>
    </row>
    <row r="8" spans="1:16" x14ac:dyDescent="0.25">
      <c r="A8" s="21">
        <v>43105</v>
      </c>
      <c r="B8" s="8" t="s">
        <v>19</v>
      </c>
      <c r="C8" s="8">
        <v>3</v>
      </c>
      <c r="D8" s="16">
        <v>62</v>
      </c>
      <c r="E8" s="22" t="s">
        <v>25</v>
      </c>
      <c r="G8" s="1"/>
      <c r="H8" s="1"/>
      <c r="I8" s="1"/>
      <c r="J8" s="1"/>
      <c r="K8" s="1"/>
      <c r="L8" s="1"/>
      <c r="M8" s="1"/>
      <c r="N8" s="1"/>
      <c r="O8" s="1"/>
    </row>
    <row r="9" spans="1:16" x14ac:dyDescent="0.25">
      <c r="A9" s="21">
        <v>43106</v>
      </c>
      <c r="B9" s="8" t="s">
        <v>8</v>
      </c>
      <c r="C9" s="8">
        <v>1</v>
      </c>
      <c r="D9" s="16">
        <v>16</v>
      </c>
      <c r="E9" s="22" t="s">
        <v>25</v>
      </c>
      <c r="G9" s="1"/>
      <c r="H9" s="1"/>
      <c r="I9" s="1"/>
      <c r="J9" s="1"/>
      <c r="K9" s="1"/>
      <c r="L9" s="1"/>
      <c r="M9" s="1"/>
      <c r="N9" s="1"/>
      <c r="O9" s="1"/>
    </row>
    <row r="10" spans="1:16" x14ac:dyDescent="0.25">
      <c r="A10" s="21">
        <v>43110</v>
      </c>
      <c r="B10" s="8" t="s">
        <v>14</v>
      </c>
      <c r="C10" s="8">
        <v>2</v>
      </c>
      <c r="D10" s="16">
        <v>6.5</v>
      </c>
      <c r="E10" s="22" t="s">
        <v>15</v>
      </c>
      <c r="G10" s="1"/>
      <c r="H10" s="1"/>
      <c r="I10" s="1"/>
      <c r="J10" s="1"/>
      <c r="K10" s="1"/>
      <c r="L10" s="1"/>
      <c r="M10" s="1"/>
      <c r="N10" s="1"/>
      <c r="O10" s="1"/>
    </row>
    <row r="11" spans="1:16" x14ac:dyDescent="0.25">
      <c r="A11" s="21">
        <v>43112</v>
      </c>
      <c r="B11" s="8" t="s">
        <v>8</v>
      </c>
      <c r="C11" s="8">
        <v>1</v>
      </c>
      <c r="D11" s="16">
        <v>16</v>
      </c>
      <c r="E11" s="22" t="s">
        <v>23</v>
      </c>
    </row>
    <row r="12" spans="1:16" x14ac:dyDescent="0.25">
      <c r="A12" s="21">
        <v>43118</v>
      </c>
      <c r="B12" s="8" t="s">
        <v>13</v>
      </c>
      <c r="C12" s="8"/>
      <c r="D12" s="16">
        <v>0.65</v>
      </c>
      <c r="E12" s="22" t="s">
        <v>22</v>
      </c>
    </row>
    <row r="13" spans="1:16" ht="17.25" customHeight="1" x14ac:dyDescent="0.25">
      <c r="A13" s="21">
        <v>43118</v>
      </c>
      <c r="B13" s="8" t="s">
        <v>13</v>
      </c>
      <c r="C13" s="8"/>
      <c r="D13" s="16">
        <v>0.65</v>
      </c>
      <c r="E13" s="22" t="s">
        <v>22</v>
      </c>
      <c r="G13" s="2" t="s">
        <v>61</v>
      </c>
      <c r="H13" s="2"/>
      <c r="I13" s="2"/>
      <c r="K13" s="50" t="s">
        <v>62</v>
      </c>
      <c r="L13" s="50"/>
      <c r="M13" s="50"/>
      <c r="N13" s="50"/>
      <c r="O13" s="50"/>
      <c r="P13" s="50"/>
    </row>
    <row r="14" spans="1:16" x14ac:dyDescent="0.25">
      <c r="A14" s="21">
        <v>43119</v>
      </c>
      <c r="B14" s="8" t="s">
        <v>9</v>
      </c>
      <c r="C14" s="8">
        <v>2</v>
      </c>
      <c r="D14" s="16">
        <v>480</v>
      </c>
      <c r="E14" s="22" t="s">
        <v>15</v>
      </c>
      <c r="G14" s="2"/>
      <c r="H14" s="2"/>
      <c r="I14" s="2"/>
      <c r="K14" s="50"/>
      <c r="L14" s="50"/>
      <c r="M14" s="50"/>
      <c r="N14" s="50"/>
      <c r="O14" s="50"/>
      <c r="P14" s="50"/>
    </row>
    <row r="15" spans="1:16" x14ac:dyDescent="0.25">
      <c r="A15" s="21">
        <v>43119</v>
      </c>
      <c r="B15" s="8" t="s">
        <v>13</v>
      </c>
      <c r="C15" s="8"/>
      <c r="D15" s="16">
        <v>120</v>
      </c>
      <c r="E15" s="22" t="s">
        <v>23</v>
      </c>
    </row>
    <row r="16" spans="1:16" x14ac:dyDescent="0.25">
      <c r="A16" s="21">
        <v>43120</v>
      </c>
      <c r="B16" s="8" t="s">
        <v>11</v>
      </c>
      <c r="C16" s="8">
        <v>1</v>
      </c>
      <c r="D16" s="16">
        <v>255</v>
      </c>
      <c r="E16" s="22" t="s">
        <v>24</v>
      </c>
    </row>
    <row r="17" spans="1:18" ht="16.5" x14ac:dyDescent="0.25">
      <c r="A17" s="21">
        <v>43124</v>
      </c>
      <c r="B17" s="8" t="s">
        <v>19</v>
      </c>
      <c r="C17" s="8">
        <v>3</v>
      </c>
      <c r="D17" s="16">
        <v>60</v>
      </c>
      <c r="E17" s="22" t="s">
        <v>24</v>
      </c>
      <c r="G17" s="35" t="s">
        <v>63</v>
      </c>
    </row>
    <row r="18" spans="1:18" x14ac:dyDescent="0.25">
      <c r="A18" s="21">
        <v>43125</v>
      </c>
      <c r="B18" s="8" t="s">
        <v>13</v>
      </c>
      <c r="C18" s="8"/>
      <c r="D18" s="16">
        <v>46</v>
      </c>
      <c r="E18" s="22" t="s">
        <v>15</v>
      </c>
    </row>
    <row r="19" spans="1:18" ht="16.5" customHeight="1" x14ac:dyDescent="0.25">
      <c r="A19" s="21">
        <v>43128</v>
      </c>
      <c r="B19" s="8" t="s">
        <v>8</v>
      </c>
      <c r="C19" s="8">
        <v>1</v>
      </c>
      <c r="D19" s="16">
        <v>47.8</v>
      </c>
      <c r="E19" s="22" t="s">
        <v>23</v>
      </c>
      <c r="J19" s="51" t="s">
        <v>65</v>
      </c>
      <c r="K19" s="51"/>
      <c r="L19" s="51"/>
      <c r="M19" s="51"/>
      <c r="N19" s="51"/>
      <c r="O19" s="51"/>
      <c r="P19" s="51"/>
      <c r="Q19" s="51"/>
      <c r="R19" s="51"/>
    </row>
    <row r="20" spans="1:18" ht="14.25" customHeight="1" x14ac:dyDescent="0.25">
      <c r="A20" s="21">
        <v>43130</v>
      </c>
      <c r="B20" s="8" t="s">
        <v>7</v>
      </c>
      <c r="C20" s="8">
        <v>3</v>
      </c>
      <c r="D20" s="16">
        <v>1200</v>
      </c>
      <c r="E20" s="22" t="s">
        <v>15</v>
      </c>
      <c r="H20" s="5" t="s">
        <v>64</v>
      </c>
      <c r="J20" s="51"/>
      <c r="K20" s="51"/>
      <c r="L20" s="51"/>
      <c r="M20" s="51"/>
      <c r="N20" s="51"/>
      <c r="O20" s="51"/>
      <c r="P20" s="51"/>
      <c r="Q20" s="51"/>
      <c r="R20" s="51"/>
    </row>
    <row r="21" spans="1:18" s="5" customFormat="1" ht="15" customHeight="1" x14ac:dyDescent="0.25">
      <c r="A21" s="21">
        <v>43132</v>
      </c>
      <c r="B21" s="8" t="s">
        <v>8</v>
      </c>
      <c r="C21" s="8">
        <v>1</v>
      </c>
      <c r="D21" s="17">
        <v>46</v>
      </c>
      <c r="E21" s="22" t="s">
        <v>24</v>
      </c>
      <c r="J21" s="51"/>
      <c r="K21" s="51"/>
      <c r="L21" s="51"/>
      <c r="M21" s="51"/>
      <c r="N21" s="51"/>
      <c r="O21" s="51"/>
      <c r="P21" s="51"/>
      <c r="Q21" s="51"/>
      <c r="R21" s="51"/>
    </row>
    <row r="22" spans="1:18" x14ac:dyDescent="0.25">
      <c r="A22" s="21">
        <v>43133</v>
      </c>
      <c r="B22" s="8" t="s">
        <v>5</v>
      </c>
      <c r="C22" s="8">
        <v>2</v>
      </c>
      <c r="D22" s="16">
        <v>120</v>
      </c>
      <c r="E22" s="22" t="s">
        <v>6</v>
      </c>
    </row>
    <row r="23" spans="1:18" x14ac:dyDescent="0.25">
      <c r="A23" s="21">
        <v>43134</v>
      </c>
      <c r="B23" s="8" t="s">
        <v>7</v>
      </c>
      <c r="C23" s="8">
        <v>1</v>
      </c>
      <c r="D23" s="16">
        <v>540</v>
      </c>
      <c r="E23" s="22" t="s">
        <v>22</v>
      </c>
      <c r="M23" s="4" t="s">
        <v>66</v>
      </c>
      <c r="N23" s="4" t="s">
        <v>66</v>
      </c>
      <c r="O23" s="52" t="s">
        <v>69</v>
      </c>
    </row>
    <row r="24" spans="1:18" x14ac:dyDescent="0.25">
      <c r="A24" s="21">
        <v>43135</v>
      </c>
      <c r="B24" s="8" t="s">
        <v>12</v>
      </c>
      <c r="C24" s="8">
        <v>3</v>
      </c>
      <c r="D24" s="16">
        <v>50</v>
      </c>
      <c r="E24" s="22" t="s">
        <v>23</v>
      </c>
      <c r="M24" s="4" t="s">
        <v>67</v>
      </c>
      <c r="N24" s="4" t="s">
        <v>68</v>
      </c>
      <c r="O24" s="52"/>
    </row>
    <row r="25" spans="1:18" x14ac:dyDescent="0.25">
      <c r="A25" s="21">
        <v>43137</v>
      </c>
      <c r="B25" s="8" t="s">
        <v>13</v>
      </c>
      <c r="C25" s="8"/>
      <c r="D25" s="16">
        <v>42.5</v>
      </c>
      <c r="E25" s="22" t="s">
        <v>24</v>
      </c>
      <c r="M25" s="36">
        <v>1</v>
      </c>
      <c r="N25" s="36">
        <v>101</v>
      </c>
      <c r="O25" s="36" t="s">
        <v>70</v>
      </c>
    </row>
    <row r="26" spans="1:18" x14ac:dyDescent="0.25">
      <c r="A26" s="21">
        <v>43138</v>
      </c>
      <c r="B26" s="8" t="s">
        <v>5</v>
      </c>
      <c r="C26" s="8">
        <v>1</v>
      </c>
      <c r="D26" s="16">
        <v>120</v>
      </c>
      <c r="E26" s="22" t="s">
        <v>24</v>
      </c>
      <c r="M26" s="36">
        <v>2</v>
      </c>
      <c r="N26" s="36">
        <v>102</v>
      </c>
      <c r="O26" s="36" t="s">
        <v>71</v>
      </c>
    </row>
    <row r="27" spans="1:18" x14ac:dyDescent="0.25">
      <c r="A27" s="21">
        <v>43140</v>
      </c>
      <c r="B27" s="8" t="s">
        <v>16</v>
      </c>
      <c r="C27" s="8">
        <v>1</v>
      </c>
      <c r="D27" s="16">
        <v>530</v>
      </c>
      <c r="E27" s="22" t="s">
        <v>24</v>
      </c>
      <c r="M27" s="36">
        <v>3</v>
      </c>
      <c r="N27" s="36">
        <v>103</v>
      </c>
      <c r="O27" s="36" t="s">
        <v>72</v>
      </c>
    </row>
    <row r="28" spans="1:18" x14ac:dyDescent="0.25">
      <c r="A28" s="21">
        <v>43145</v>
      </c>
      <c r="B28" s="8" t="s">
        <v>7</v>
      </c>
      <c r="C28" s="8">
        <v>1</v>
      </c>
      <c r="D28" s="16">
        <v>780</v>
      </c>
      <c r="E28" s="22" t="s">
        <v>22</v>
      </c>
      <c r="M28" s="36">
        <v>4</v>
      </c>
      <c r="N28" s="36">
        <v>104</v>
      </c>
      <c r="O28" s="36" t="s">
        <v>73</v>
      </c>
    </row>
    <row r="29" spans="1:18" x14ac:dyDescent="0.25">
      <c r="A29" s="21">
        <v>43147</v>
      </c>
      <c r="B29" s="8" t="s">
        <v>16</v>
      </c>
      <c r="C29" s="8">
        <v>1</v>
      </c>
      <c r="D29" s="16">
        <v>100</v>
      </c>
      <c r="E29" s="22" t="s">
        <v>15</v>
      </c>
      <c r="M29" s="36">
        <v>5</v>
      </c>
      <c r="N29" s="36">
        <v>105</v>
      </c>
      <c r="O29" s="36" t="s">
        <v>74</v>
      </c>
    </row>
    <row r="30" spans="1:18" x14ac:dyDescent="0.25">
      <c r="A30" s="21">
        <v>43147</v>
      </c>
      <c r="B30" s="8" t="s">
        <v>5</v>
      </c>
      <c r="C30" s="8">
        <v>1</v>
      </c>
      <c r="D30" s="16">
        <v>170</v>
      </c>
      <c r="E30" s="22" t="s">
        <v>15</v>
      </c>
      <c r="M30" s="36">
        <v>6</v>
      </c>
      <c r="N30" s="36">
        <v>106</v>
      </c>
      <c r="O30" s="36" t="s">
        <v>1</v>
      </c>
    </row>
    <row r="31" spans="1:18" x14ac:dyDescent="0.25">
      <c r="A31" s="21">
        <v>43149</v>
      </c>
      <c r="B31" s="8" t="s">
        <v>13</v>
      </c>
      <c r="C31" s="8"/>
      <c r="D31" s="16">
        <v>315</v>
      </c>
      <c r="E31" s="22" t="s">
        <v>25</v>
      </c>
      <c r="M31" s="36">
        <v>7</v>
      </c>
      <c r="N31" s="36">
        <v>107</v>
      </c>
      <c r="O31" s="36" t="s">
        <v>75</v>
      </c>
    </row>
    <row r="32" spans="1:18" x14ac:dyDescent="0.25">
      <c r="A32" s="21">
        <v>43150</v>
      </c>
      <c r="B32" s="8" t="s">
        <v>14</v>
      </c>
      <c r="C32" s="8">
        <v>2</v>
      </c>
      <c r="D32" s="16">
        <v>12</v>
      </c>
      <c r="E32" s="22" t="s">
        <v>22</v>
      </c>
      <c r="M32" s="36">
        <v>8</v>
      </c>
      <c r="N32" s="36">
        <v>108</v>
      </c>
      <c r="O32" s="36" t="s">
        <v>76</v>
      </c>
    </row>
    <row r="33" spans="1:15" x14ac:dyDescent="0.25">
      <c r="A33" s="21">
        <v>43150</v>
      </c>
      <c r="B33" s="8" t="s">
        <v>14</v>
      </c>
      <c r="C33" s="8">
        <v>2</v>
      </c>
      <c r="D33" s="16">
        <v>10</v>
      </c>
      <c r="E33" s="22" t="s">
        <v>24</v>
      </c>
      <c r="M33" s="36">
        <v>9</v>
      </c>
      <c r="N33" s="36">
        <v>109</v>
      </c>
      <c r="O33" s="36" t="s">
        <v>77</v>
      </c>
    </row>
    <row r="34" spans="1:15" x14ac:dyDescent="0.25">
      <c r="A34" s="21">
        <v>43151</v>
      </c>
      <c r="B34" s="8" t="s">
        <v>14</v>
      </c>
      <c r="C34" s="8">
        <v>3</v>
      </c>
      <c r="D34" s="16">
        <v>18</v>
      </c>
      <c r="E34" s="22" t="s">
        <v>15</v>
      </c>
      <c r="M34" s="36">
        <v>10</v>
      </c>
      <c r="N34" s="36">
        <v>110</v>
      </c>
      <c r="O34" s="36" t="s">
        <v>78</v>
      </c>
    </row>
    <row r="35" spans="1:15" x14ac:dyDescent="0.25">
      <c r="A35" s="21">
        <v>43151</v>
      </c>
      <c r="B35" s="8" t="s">
        <v>12</v>
      </c>
      <c r="C35" s="8">
        <v>2</v>
      </c>
      <c r="D35" s="16">
        <v>50</v>
      </c>
      <c r="E35" s="22" t="s">
        <v>24</v>
      </c>
      <c r="M35" s="36">
        <v>11</v>
      </c>
      <c r="N35" s="36">
        <v>111</v>
      </c>
      <c r="O35" s="36" t="s">
        <v>79</v>
      </c>
    </row>
    <row r="36" spans="1:15" x14ac:dyDescent="0.25">
      <c r="A36" s="21">
        <v>43152</v>
      </c>
      <c r="B36" s="8" t="s">
        <v>11</v>
      </c>
      <c r="C36" s="8">
        <v>1</v>
      </c>
      <c r="D36" s="16">
        <v>330</v>
      </c>
      <c r="E36" s="22" t="s">
        <v>6</v>
      </c>
    </row>
    <row r="37" spans="1:15" ht="16.5" x14ac:dyDescent="0.25">
      <c r="A37" s="21">
        <v>43154</v>
      </c>
      <c r="B37" s="8" t="s">
        <v>13</v>
      </c>
      <c r="C37" s="8"/>
      <c r="D37" s="16">
        <v>6</v>
      </c>
      <c r="E37" s="22" t="s">
        <v>15</v>
      </c>
      <c r="H37" s="34" t="s">
        <v>80</v>
      </c>
    </row>
    <row r="38" spans="1:15" x14ac:dyDescent="0.25">
      <c r="A38" s="21">
        <v>43157</v>
      </c>
      <c r="B38" s="8" t="s">
        <v>11</v>
      </c>
      <c r="C38" s="8">
        <v>1</v>
      </c>
      <c r="D38" s="16">
        <v>325</v>
      </c>
      <c r="E38" s="22" t="s">
        <v>22</v>
      </c>
      <c r="I38" s="37"/>
    </row>
    <row r="39" spans="1:15" ht="16.5" x14ac:dyDescent="0.25">
      <c r="A39" s="21">
        <v>43157</v>
      </c>
      <c r="B39" s="8" t="s">
        <v>17</v>
      </c>
      <c r="C39" s="8">
        <v>2</v>
      </c>
      <c r="D39" s="16">
        <v>25</v>
      </c>
      <c r="E39" s="22" t="s">
        <v>24</v>
      </c>
      <c r="H39" s="34" t="s">
        <v>81</v>
      </c>
    </row>
    <row r="40" spans="1:15" x14ac:dyDescent="0.25">
      <c r="A40" s="21">
        <v>43167</v>
      </c>
      <c r="B40" s="8" t="s">
        <v>14</v>
      </c>
      <c r="C40" s="8">
        <v>1</v>
      </c>
      <c r="D40" s="16">
        <v>5</v>
      </c>
      <c r="E40" s="22" t="s">
        <v>22</v>
      </c>
    </row>
    <row r="41" spans="1:15" x14ac:dyDescent="0.25">
      <c r="A41" s="21">
        <v>43168</v>
      </c>
      <c r="B41" s="8" t="s">
        <v>5</v>
      </c>
      <c r="C41" s="8">
        <v>2</v>
      </c>
      <c r="D41" s="16">
        <v>110</v>
      </c>
      <c r="E41" s="22" t="s">
        <v>21</v>
      </c>
    </row>
    <row r="42" spans="1:15" ht="15" customHeight="1" x14ac:dyDescent="0.25">
      <c r="A42" s="21">
        <v>43169</v>
      </c>
      <c r="B42" s="8" t="s">
        <v>18</v>
      </c>
      <c r="C42" s="8">
        <v>1</v>
      </c>
      <c r="D42" s="16">
        <v>8</v>
      </c>
      <c r="E42" s="22" t="s">
        <v>22</v>
      </c>
      <c r="H42" s="33" t="s">
        <v>82</v>
      </c>
      <c r="I42" s="33"/>
    </row>
    <row r="43" spans="1:15" ht="15" customHeight="1" x14ac:dyDescent="0.25">
      <c r="A43" s="21">
        <v>43172</v>
      </c>
      <c r="B43" s="8" t="s">
        <v>14</v>
      </c>
      <c r="C43" s="8">
        <v>1</v>
      </c>
      <c r="D43" s="16">
        <v>4.5</v>
      </c>
      <c r="E43" s="22" t="s">
        <v>15</v>
      </c>
      <c r="H43" s="33"/>
      <c r="I43" s="33"/>
    </row>
    <row r="44" spans="1:15" ht="16.5" customHeight="1" x14ac:dyDescent="0.25">
      <c r="A44" s="21">
        <v>43172</v>
      </c>
      <c r="B44" s="8" t="s">
        <v>7</v>
      </c>
      <c r="C44" s="8">
        <v>2</v>
      </c>
      <c r="D44" s="16">
        <v>1100</v>
      </c>
      <c r="E44" s="22" t="s">
        <v>15</v>
      </c>
      <c r="H44" s="51" t="s">
        <v>83</v>
      </c>
      <c r="I44" s="51"/>
      <c r="J44" s="51"/>
      <c r="K44" s="51"/>
      <c r="L44" s="51"/>
      <c r="M44" s="51"/>
      <c r="N44" s="51"/>
    </row>
    <row r="45" spans="1:15" x14ac:dyDescent="0.25">
      <c r="A45" s="21">
        <v>43174</v>
      </c>
      <c r="B45" s="8" t="s">
        <v>19</v>
      </c>
      <c r="C45" s="8">
        <v>1</v>
      </c>
      <c r="D45" s="16">
        <v>40</v>
      </c>
      <c r="E45" s="22" t="s">
        <v>23</v>
      </c>
      <c r="H45" s="51"/>
      <c r="I45" s="51"/>
      <c r="J45" s="51"/>
      <c r="K45" s="51"/>
      <c r="L45" s="51"/>
      <c r="M45" s="51"/>
      <c r="N45" s="51"/>
    </row>
    <row r="46" spans="1:15" ht="16.5" customHeight="1" x14ac:dyDescent="0.25">
      <c r="A46" s="21">
        <v>43175</v>
      </c>
      <c r="B46" s="8" t="s">
        <v>11</v>
      </c>
      <c r="C46" s="8">
        <v>2</v>
      </c>
      <c r="D46" s="16">
        <v>680</v>
      </c>
      <c r="E46" s="22" t="s">
        <v>15</v>
      </c>
    </row>
    <row r="47" spans="1:15" ht="15" customHeight="1" x14ac:dyDescent="0.25">
      <c r="A47" s="21">
        <v>43178</v>
      </c>
      <c r="B47" s="8" t="s">
        <v>10</v>
      </c>
      <c r="C47" s="8">
        <v>1</v>
      </c>
      <c r="D47" s="16">
        <v>30</v>
      </c>
      <c r="E47" s="22" t="s">
        <v>6</v>
      </c>
      <c r="H47" s="51" t="s">
        <v>84</v>
      </c>
      <c r="I47" s="51"/>
      <c r="J47" s="51"/>
      <c r="K47" s="51"/>
      <c r="L47" s="51"/>
      <c r="M47" s="51"/>
      <c r="N47" s="51"/>
    </row>
    <row r="48" spans="1:15" ht="16.5" customHeight="1" x14ac:dyDescent="0.25">
      <c r="A48" s="21">
        <v>43179</v>
      </c>
      <c r="B48" s="8" t="s">
        <v>9</v>
      </c>
      <c r="C48" s="8">
        <v>1</v>
      </c>
      <c r="D48" s="16">
        <v>400</v>
      </c>
      <c r="E48" s="22" t="s">
        <v>24</v>
      </c>
      <c r="H48" s="51"/>
      <c r="I48" s="51"/>
      <c r="J48" s="51"/>
      <c r="K48" s="51"/>
      <c r="L48" s="51"/>
      <c r="M48" s="51"/>
      <c r="N48" s="51"/>
    </row>
    <row r="49" spans="1:14" ht="15" customHeight="1" x14ac:dyDescent="0.25">
      <c r="A49" s="21">
        <v>43181</v>
      </c>
      <c r="B49" s="8" t="s">
        <v>7</v>
      </c>
      <c r="C49" s="8">
        <v>2</v>
      </c>
      <c r="D49" s="16">
        <v>800</v>
      </c>
      <c r="E49" s="22" t="s">
        <v>22</v>
      </c>
      <c r="H49" s="51"/>
      <c r="I49" s="51"/>
      <c r="J49" s="51"/>
      <c r="K49" s="51"/>
      <c r="L49" s="51"/>
      <c r="M49" s="51"/>
      <c r="N49" s="51"/>
    </row>
    <row r="50" spans="1:14" ht="16.5" customHeight="1" x14ac:dyDescent="0.25">
      <c r="A50" s="21">
        <v>43182</v>
      </c>
      <c r="B50" s="8" t="s">
        <v>18</v>
      </c>
      <c r="C50" s="8">
        <v>1</v>
      </c>
      <c r="D50" s="16">
        <v>6</v>
      </c>
      <c r="E50" s="22" t="s">
        <v>15</v>
      </c>
      <c r="H50" s="51"/>
      <c r="I50" s="51"/>
      <c r="J50" s="51"/>
      <c r="K50" s="51"/>
      <c r="L50" s="51"/>
      <c r="M50" s="51"/>
      <c r="N50" s="51"/>
    </row>
    <row r="51" spans="1:14" ht="15" customHeight="1" x14ac:dyDescent="0.25">
      <c r="A51" s="21">
        <v>43183</v>
      </c>
      <c r="B51" s="8" t="s">
        <v>11</v>
      </c>
      <c r="C51" s="8">
        <v>1</v>
      </c>
      <c r="D51" s="16">
        <v>900</v>
      </c>
      <c r="E51" s="22" t="s">
        <v>22</v>
      </c>
      <c r="H51" s="51"/>
      <c r="I51" s="51"/>
      <c r="J51" s="51"/>
      <c r="K51" s="51"/>
      <c r="L51" s="51"/>
      <c r="M51" s="51"/>
      <c r="N51" s="51"/>
    </row>
    <row r="52" spans="1:14" ht="15" customHeight="1" x14ac:dyDescent="0.25">
      <c r="A52" s="21">
        <v>43187</v>
      </c>
      <c r="B52" s="8" t="s">
        <v>13</v>
      </c>
      <c r="C52" s="8"/>
      <c r="D52" s="16">
        <v>3</v>
      </c>
      <c r="E52" s="22" t="s">
        <v>25</v>
      </c>
      <c r="H52" s="51"/>
      <c r="I52" s="51"/>
      <c r="J52" s="51"/>
      <c r="K52" s="51"/>
      <c r="L52" s="51"/>
      <c r="M52" s="51"/>
      <c r="N52" s="51"/>
    </row>
    <row r="53" spans="1:14" ht="15" customHeight="1" x14ac:dyDescent="0.25">
      <c r="A53" s="21">
        <v>43187</v>
      </c>
      <c r="B53" s="8" t="s">
        <v>13</v>
      </c>
      <c r="C53" s="8"/>
      <c r="D53" s="16">
        <v>3</v>
      </c>
      <c r="E53" s="22" t="s">
        <v>25</v>
      </c>
      <c r="H53" s="51"/>
      <c r="I53" s="51"/>
      <c r="J53" s="51"/>
      <c r="K53" s="51"/>
      <c r="L53" s="51"/>
      <c r="M53" s="51"/>
      <c r="N53" s="51"/>
    </row>
    <row r="54" spans="1:14" ht="15" customHeight="1" x14ac:dyDescent="0.25">
      <c r="A54" s="21">
        <v>43188</v>
      </c>
      <c r="B54" s="8" t="s">
        <v>11</v>
      </c>
      <c r="C54" s="8">
        <v>1</v>
      </c>
      <c r="D54" s="16">
        <v>530</v>
      </c>
      <c r="E54" s="22" t="s">
        <v>23</v>
      </c>
      <c r="H54" s="51"/>
      <c r="I54" s="51"/>
      <c r="J54" s="51"/>
      <c r="K54" s="51"/>
      <c r="L54" s="51"/>
      <c r="M54" s="51"/>
      <c r="N54" s="51"/>
    </row>
    <row r="55" spans="1:14" ht="15" customHeight="1" x14ac:dyDescent="0.25">
      <c r="A55" s="21">
        <v>43189</v>
      </c>
      <c r="B55" s="8" t="s">
        <v>14</v>
      </c>
      <c r="C55" s="8">
        <v>2</v>
      </c>
      <c r="D55" s="16">
        <v>4.5</v>
      </c>
      <c r="E55" s="22" t="s">
        <v>22</v>
      </c>
      <c r="H55" s="39"/>
      <c r="I55" s="39"/>
      <c r="J55" s="39"/>
      <c r="K55" s="39"/>
      <c r="L55" s="39"/>
    </row>
    <row r="56" spans="1:14" x14ac:dyDescent="0.25">
      <c r="A56" s="21">
        <v>43193</v>
      </c>
      <c r="B56" s="8" t="s">
        <v>17</v>
      </c>
      <c r="C56" s="8">
        <v>1</v>
      </c>
      <c r="D56" s="16">
        <v>22</v>
      </c>
      <c r="E56" s="22" t="s">
        <v>22</v>
      </c>
      <c r="H56" s="51" t="s">
        <v>85</v>
      </c>
      <c r="I56" s="51"/>
      <c r="J56" s="51"/>
      <c r="K56" s="51"/>
      <c r="L56" s="51"/>
      <c r="M56" s="51"/>
      <c r="N56" s="51"/>
    </row>
    <row r="57" spans="1:14" x14ac:dyDescent="0.25">
      <c r="A57" s="21">
        <v>43195</v>
      </c>
      <c r="B57" s="8" t="s">
        <v>16</v>
      </c>
      <c r="C57" s="8">
        <v>3</v>
      </c>
      <c r="D57" s="16">
        <v>400</v>
      </c>
      <c r="E57" s="22" t="s">
        <v>22</v>
      </c>
      <c r="H57" s="51"/>
      <c r="I57" s="51"/>
      <c r="J57" s="51"/>
      <c r="K57" s="51"/>
      <c r="L57" s="51"/>
      <c r="M57" s="51"/>
      <c r="N57" s="51"/>
    </row>
    <row r="58" spans="1:14" x14ac:dyDescent="0.25">
      <c r="A58" s="21">
        <v>43196</v>
      </c>
      <c r="B58" s="8" t="s">
        <v>9</v>
      </c>
      <c r="C58" s="8">
        <v>1</v>
      </c>
      <c r="D58" s="16">
        <v>300</v>
      </c>
      <c r="E58" s="22" t="s">
        <v>6</v>
      </c>
      <c r="H58" s="51"/>
      <c r="I58" s="51"/>
      <c r="J58" s="51"/>
      <c r="K58" s="51"/>
      <c r="L58" s="51"/>
      <c r="M58" s="51"/>
      <c r="N58" s="51"/>
    </row>
    <row r="59" spans="1:14" x14ac:dyDescent="0.25">
      <c r="A59" s="21">
        <v>43197</v>
      </c>
      <c r="B59" s="8" t="s">
        <v>18</v>
      </c>
      <c r="C59" s="8">
        <v>2</v>
      </c>
      <c r="D59" s="16">
        <v>12</v>
      </c>
      <c r="E59" s="22" t="s">
        <v>22</v>
      </c>
    </row>
    <row r="60" spans="1:14" x14ac:dyDescent="0.25">
      <c r="A60" s="21">
        <v>43197</v>
      </c>
      <c r="B60" s="8" t="s">
        <v>26</v>
      </c>
      <c r="C60" s="8">
        <v>1</v>
      </c>
      <c r="D60" s="16">
        <v>12</v>
      </c>
      <c r="E60" s="22" t="s">
        <v>25</v>
      </c>
      <c r="H60" s="51" t="s">
        <v>86</v>
      </c>
      <c r="I60" s="51"/>
      <c r="J60" s="51"/>
      <c r="K60" s="51"/>
      <c r="L60" s="51"/>
      <c r="M60" s="51"/>
      <c r="N60" s="51"/>
    </row>
    <row r="61" spans="1:14" x14ac:dyDescent="0.25">
      <c r="A61" s="21">
        <v>43199</v>
      </c>
      <c r="B61" s="8" t="s">
        <v>10</v>
      </c>
      <c r="C61" s="8">
        <v>1</v>
      </c>
      <c r="D61" s="16">
        <v>30</v>
      </c>
      <c r="E61" s="22" t="s">
        <v>25</v>
      </c>
      <c r="H61" s="51"/>
      <c r="I61" s="51"/>
      <c r="J61" s="51"/>
      <c r="K61" s="51"/>
      <c r="L61" s="51"/>
      <c r="M61" s="51"/>
      <c r="N61" s="51"/>
    </row>
    <row r="62" spans="1:14" x14ac:dyDescent="0.25">
      <c r="A62" s="21">
        <v>43202</v>
      </c>
      <c r="B62" s="8" t="s">
        <v>8</v>
      </c>
      <c r="C62" s="8">
        <v>1</v>
      </c>
      <c r="D62" s="16">
        <v>16</v>
      </c>
      <c r="E62" s="22" t="s">
        <v>6</v>
      </c>
      <c r="H62" s="51"/>
      <c r="I62" s="51"/>
      <c r="J62" s="51"/>
      <c r="K62" s="51"/>
      <c r="L62" s="51"/>
      <c r="M62" s="51"/>
      <c r="N62" s="51"/>
    </row>
    <row r="63" spans="1:14" x14ac:dyDescent="0.25">
      <c r="A63" s="21">
        <v>43203</v>
      </c>
      <c r="B63" s="8" t="s">
        <v>16</v>
      </c>
      <c r="C63" s="8">
        <v>2</v>
      </c>
      <c r="D63" s="16">
        <v>250</v>
      </c>
      <c r="E63" s="22" t="s">
        <v>25</v>
      </c>
      <c r="H63" s="51"/>
      <c r="I63" s="51"/>
      <c r="J63" s="51"/>
      <c r="K63" s="51"/>
      <c r="L63" s="51"/>
      <c r="M63" s="51"/>
      <c r="N63" s="51"/>
    </row>
    <row r="64" spans="1:14" x14ac:dyDescent="0.25">
      <c r="A64" s="21">
        <v>43205</v>
      </c>
      <c r="B64" s="8" t="s">
        <v>13</v>
      </c>
      <c r="C64" s="8"/>
      <c r="D64" s="16">
        <v>46</v>
      </c>
      <c r="E64" s="22" t="s">
        <v>15</v>
      </c>
      <c r="H64" s="51"/>
      <c r="I64" s="51"/>
      <c r="J64" s="51"/>
      <c r="K64" s="51"/>
      <c r="L64" s="51"/>
      <c r="M64" s="51"/>
      <c r="N64" s="51"/>
    </row>
    <row r="65" spans="1:14" x14ac:dyDescent="0.25">
      <c r="A65" s="21">
        <v>43206</v>
      </c>
      <c r="B65" s="8" t="s">
        <v>9</v>
      </c>
      <c r="C65" s="8">
        <v>1</v>
      </c>
      <c r="D65" s="16">
        <v>240</v>
      </c>
      <c r="E65" s="22" t="s">
        <v>22</v>
      </c>
    </row>
    <row r="66" spans="1:14" x14ac:dyDescent="0.25">
      <c r="A66" s="21">
        <v>43206</v>
      </c>
      <c r="B66" s="8" t="s">
        <v>8</v>
      </c>
      <c r="C66" s="8">
        <v>1</v>
      </c>
      <c r="D66" s="16">
        <v>47.8</v>
      </c>
      <c r="E66" s="22" t="s">
        <v>25</v>
      </c>
    </row>
    <row r="67" spans="1:14" ht="16.5" x14ac:dyDescent="0.25">
      <c r="A67" s="21">
        <v>43208</v>
      </c>
      <c r="B67" s="8" t="s">
        <v>18</v>
      </c>
      <c r="C67" s="8">
        <v>2</v>
      </c>
      <c r="D67" s="16">
        <v>12</v>
      </c>
      <c r="E67" s="22" t="s">
        <v>22</v>
      </c>
      <c r="H67" s="38" t="s">
        <v>87</v>
      </c>
    </row>
    <row r="68" spans="1:14" x14ac:dyDescent="0.25">
      <c r="A68" s="21">
        <v>43211</v>
      </c>
      <c r="B68" s="8" t="s">
        <v>13</v>
      </c>
      <c r="C68" s="8"/>
      <c r="D68" s="16">
        <v>3.5</v>
      </c>
      <c r="E68" s="22" t="s">
        <v>25</v>
      </c>
    </row>
    <row r="69" spans="1:14" x14ac:dyDescent="0.25">
      <c r="A69" s="21">
        <v>43211</v>
      </c>
      <c r="B69" s="8" t="s">
        <v>13</v>
      </c>
      <c r="C69" s="8"/>
      <c r="D69" s="16">
        <v>3.5</v>
      </c>
      <c r="E69" s="22" t="s">
        <v>25</v>
      </c>
    </row>
    <row r="70" spans="1:14" x14ac:dyDescent="0.25">
      <c r="A70" s="21">
        <v>43212</v>
      </c>
      <c r="B70" s="8" t="s">
        <v>5</v>
      </c>
      <c r="C70" s="8">
        <v>2</v>
      </c>
      <c r="D70" s="16">
        <v>120</v>
      </c>
      <c r="E70" s="22" t="s">
        <v>15</v>
      </c>
    </row>
    <row r="71" spans="1:14" ht="15" customHeight="1" x14ac:dyDescent="0.25">
      <c r="A71" s="21">
        <v>43216</v>
      </c>
      <c r="B71" s="8" t="s">
        <v>13</v>
      </c>
      <c r="C71" s="8"/>
      <c r="D71" s="16">
        <v>0.65</v>
      </c>
      <c r="E71" s="22" t="s">
        <v>15</v>
      </c>
      <c r="H71" t="s">
        <v>88</v>
      </c>
    </row>
    <row r="72" spans="1:14" ht="15" customHeight="1" x14ac:dyDescent="0.25">
      <c r="A72" s="21">
        <v>43216</v>
      </c>
      <c r="B72" s="8" t="s">
        <v>13</v>
      </c>
      <c r="C72" s="8"/>
      <c r="D72" s="16">
        <v>0.65</v>
      </c>
      <c r="E72" s="22" t="s">
        <v>15</v>
      </c>
    </row>
    <row r="73" spans="1:14" ht="15" customHeight="1" x14ac:dyDescent="0.25">
      <c r="A73" s="21">
        <v>43216</v>
      </c>
      <c r="B73" s="8" t="s">
        <v>10</v>
      </c>
      <c r="C73" s="8">
        <v>1</v>
      </c>
      <c r="D73" s="16">
        <v>30</v>
      </c>
      <c r="E73" s="22" t="s">
        <v>25</v>
      </c>
      <c r="H73" t="s">
        <v>89</v>
      </c>
      <c r="I73" t="s">
        <v>90</v>
      </c>
      <c r="K73">
        <f>SUBTOTAL(9,D2:D20)</f>
        <v>3065.6</v>
      </c>
    </row>
    <row r="74" spans="1:14" ht="15" customHeight="1" x14ac:dyDescent="0.25">
      <c r="A74" s="21">
        <v>43219</v>
      </c>
      <c r="B74" s="8" t="s">
        <v>17</v>
      </c>
      <c r="C74" s="8">
        <v>1</v>
      </c>
      <c r="D74" s="16">
        <v>15</v>
      </c>
      <c r="E74" s="22" t="s">
        <v>15</v>
      </c>
    </row>
    <row r="75" spans="1:14" ht="15" customHeight="1" x14ac:dyDescent="0.25">
      <c r="A75" s="21">
        <v>43222</v>
      </c>
      <c r="B75" s="8" t="s">
        <v>16</v>
      </c>
      <c r="C75" s="8">
        <v>1</v>
      </c>
      <c r="D75" s="16">
        <v>120</v>
      </c>
      <c r="E75" s="22" t="s">
        <v>15</v>
      </c>
      <c r="I75" t="s">
        <v>91</v>
      </c>
      <c r="K75">
        <f>SUBTOTAL(9,D2:D107)</f>
        <v>21751.539999999997</v>
      </c>
    </row>
    <row r="76" spans="1:14" ht="15" customHeight="1" x14ac:dyDescent="0.25">
      <c r="A76" s="21">
        <v>43224</v>
      </c>
      <c r="B76" s="8" t="s">
        <v>11</v>
      </c>
      <c r="C76" s="8">
        <v>1</v>
      </c>
      <c r="D76" s="16">
        <v>1020</v>
      </c>
      <c r="E76" s="22" t="s">
        <v>22</v>
      </c>
    </row>
    <row r="77" spans="1:14" ht="15" customHeight="1" x14ac:dyDescent="0.25">
      <c r="A77" s="21">
        <v>43231</v>
      </c>
      <c r="B77" s="8" t="s">
        <v>16</v>
      </c>
      <c r="C77" s="8">
        <v>2</v>
      </c>
      <c r="D77" s="16">
        <v>1020</v>
      </c>
      <c r="E77" s="22" t="s">
        <v>22</v>
      </c>
    </row>
    <row r="78" spans="1:14" ht="15" customHeight="1" x14ac:dyDescent="0.25">
      <c r="A78" s="21">
        <v>43232</v>
      </c>
      <c r="B78" s="8" t="s">
        <v>5</v>
      </c>
      <c r="C78" s="8">
        <v>1</v>
      </c>
      <c r="D78" s="16">
        <v>215</v>
      </c>
      <c r="E78" s="22" t="s">
        <v>23</v>
      </c>
    </row>
    <row r="79" spans="1:14" ht="15" customHeight="1" x14ac:dyDescent="0.25">
      <c r="A79" s="21">
        <v>43234</v>
      </c>
      <c r="B79" s="8" t="s">
        <v>13</v>
      </c>
      <c r="C79" s="8"/>
      <c r="D79" s="16">
        <v>120</v>
      </c>
      <c r="E79" s="22" t="s">
        <v>6</v>
      </c>
      <c r="H79" s="35"/>
      <c r="I79" s="35"/>
      <c r="J79" s="35"/>
      <c r="K79" s="35"/>
      <c r="L79" s="35"/>
      <c r="M79" s="35"/>
      <c r="N79" s="35"/>
    </row>
    <row r="80" spans="1:14" x14ac:dyDescent="0.25">
      <c r="A80" s="21">
        <v>43234</v>
      </c>
      <c r="B80" s="8" t="s">
        <v>14</v>
      </c>
      <c r="C80" s="8">
        <v>1</v>
      </c>
      <c r="D80" s="16">
        <v>7</v>
      </c>
      <c r="E80" s="22" t="s">
        <v>22</v>
      </c>
    </row>
    <row r="81" spans="1:5" x14ac:dyDescent="0.25">
      <c r="A81" s="21">
        <v>43236</v>
      </c>
      <c r="B81" s="8" t="s">
        <v>13</v>
      </c>
      <c r="C81" s="8"/>
      <c r="D81" s="16">
        <v>1.62</v>
      </c>
      <c r="E81" s="22" t="s">
        <v>22</v>
      </c>
    </row>
    <row r="82" spans="1:5" x14ac:dyDescent="0.25">
      <c r="A82" s="21">
        <v>43236</v>
      </c>
      <c r="B82" s="8" t="s">
        <v>13</v>
      </c>
      <c r="C82" s="8"/>
      <c r="D82" s="16">
        <v>1.62</v>
      </c>
      <c r="E82" s="22" t="s">
        <v>22</v>
      </c>
    </row>
    <row r="83" spans="1:5" x14ac:dyDescent="0.25">
      <c r="A83" s="21">
        <v>43237</v>
      </c>
      <c r="B83" s="8" t="s">
        <v>20</v>
      </c>
      <c r="C83" s="8">
        <v>2</v>
      </c>
      <c r="D83" s="16">
        <v>24</v>
      </c>
      <c r="E83" s="22" t="s">
        <v>15</v>
      </c>
    </row>
    <row r="84" spans="1:5" x14ac:dyDescent="0.25">
      <c r="A84" s="21">
        <v>43237</v>
      </c>
      <c r="B84" s="8" t="s">
        <v>13</v>
      </c>
      <c r="C84" s="8"/>
      <c r="D84" s="16">
        <v>0.4</v>
      </c>
      <c r="E84" s="22" t="s">
        <v>24</v>
      </c>
    </row>
    <row r="85" spans="1:5" x14ac:dyDescent="0.25">
      <c r="A85" s="21">
        <v>43237</v>
      </c>
      <c r="B85" s="8" t="s">
        <v>13</v>
      </c>
      <c r="C85" s="8"/>
      <c r="D85" s="16">
        <v>0.4</v>
      </c>
      <c r="E85" s="22" t="s">
        <v>24</v>
      </c>
    </row>
    <row r="86" spans="1:5" x14ac:dyDescent="0.25">
      <c r="A86" s="21">
        <v>43238</v>
      </c>
      <c r="B86" s="8" t="s">
        <v>12</v>
      </c>
      <c r="C86" s="8">
        <v>2</v>
      </c>
      <c r="D86" s="16">
        <v>48</v>
      </c>
      <c r="E86" s="22" t="s">
        <v>6</v>
      </c>
    </row>
    <row r="87" spans="1:5" x14ac:dyDescent="0.25">
      <c r="A87" s="21">
        <v>43239</v>
      </c>
      <c r="B87" s="8" t="s">
        <v>7</v>
      </c>
      <c r="C87" s="8">
        <v>1</v>
      </c>
      <c r="D87" s="16">
        <v>580</v>
      </c>
      <c r="E87" s="22" t="s">
        <v>21</v>
      </c>
    </row>
    <row r="88" spans="1:5" x14ac:dyDescent="0.25">
      <c r="A88" s="21">
        <v>43240</v>
      </c>
      <c r="B88" s="8" t="s">
        <v>19</v>
      </c>
      <c r="C88" s="8">
        <v>2</v>
      </c>
      <c r="D88" s="16">
        <v>48</v>
      </c>
      <c r="E88" s="22" t="s">
        <v>15</v>
      </c>
    </row>
    <row r="89" spans="1:5" x14ac:dyDescent="0.25">
      <c r="A89" s="21">
        <v>43240</v>
      </c>
      <c r="B89" s="8" t="s">
        <v>11</v>
      </c>
      <c r="C89" s="8">
        <v>1</v>
      </c>
      <c r="D89" s="16">
        <v>700</v>
      </c>
      <c r="E89" s="22" t="s">
        <v>21</v>
      </c>
    </row>
    <row r="90" spans="1:5" x14ac:dyDescent="0.25">
      <c r="A90" s="21">
        <v>43240</v>
      </c>
      <c r="B90" s="8" t="s">
        <v>18</v>
      </c>
      <c r="C90" s="8">
        <v>2</v>
      </c>
      <c r="D90" s="16">
        <v>30</v>
      </c>
      <c r="E90" s="22" t="s">
        <v>21</v>
      </c>
    </row>
    <row r="91" spans="1:5" x14ac:dyDescent="0.25">
      <c r="A91" s="21">
        <v>43241</v>
      </c>
      <c r="B91" s="8" t="s">
        <v>11</v>
      </c>
      <c r="C91" s="8">
        <v>1</v>
      </c>
      <c r="D91" s="16">
        <v>255</v>
      </c>
      <c r="E91" s="22" t="s">
        <v>24</v>
      </c>
    </row>
    <row r="92" spans="1:5" x14ac:dyDescent="0.25">
      <c r="A92" s="21">
        <v>43243</v>
      </c>
      <c r="B92" s="8" t="s">
        <v>18</v>
      </c>
      <c r="C92" s="8">
        <v>3</v>
      </c>
      <c r="D92" s="16">
        <v>28</v>
      </c>
      <c r="E92" s="22" t="s">
        <v>21</v>
      </c>
    </row>
    <row r="93" spans="1:5" x14ac:dyDescent="0.25">
      <c r="A93" s="21">
        <v>43246</v>
      </c>
      <c r="B93" s="8" t="s">
        <v>5</v>
      </c>
      <c r="C93" s="8">
        <v>1</v>
      </c>
      <c r="D93" s="16">
        <v>62</v>
      </c>
      <c r="E93" s="22" t="s">
        <v>25</v>
      </c>
    </row>
    <row r="94" spans="1:5" x14ac:dyDescent="0.25">
      <c r="A94" s="21">
        <v>43248</v>
      </c>
      <c r="B94" s="8" t="s">
        <v>11</v>
      </c>
      <c r="C94" s="8">
        <v>2</v>
      </c>
      <c r="D94" s="16">
        <v>1110</v>
      </c>
      <c r="E94" s="22" t="s">
        <v>6</v>
      </c>
    </row>
    <row r="95" spans="1:5" x14ac:dyDescent="0.25">
      <c r="A95" s="21">
        <v>43254</v>
      </c>
      <c r="B95" s="8" t="s">
        <v>14</v>
      </c>
      <c r="C95" s="8">
        <v>1</v>
      </c>
      <c r="D95" s="16">
        <v>7</v>
      </c>
      <c r="E95" s="22" t="s">
        <v>15</v>
      </c>
    </row>
    <row r="96" spans="1:5" x14ac:dyDescent="0.25">
      <c r="A96" s="21">
        <v>43255</v>
      </c>
      <c r="B96" s="8" t="s">
        <v>14</v>
      </c>
      <c r="C96" s="8">
        <v>3</v>
      </c>
      <c r="D96" s="16">
        <v>15</v>
      </c>
      <c r="E96" s="22" t="s">
        <v>22</v>
      </c>
    </row>
    <row r="97" spans="1:5" x14ac:dyDescent="0.25">
      <c r="A97" s="21">
        <v>43256</v>
      </c>
      <c r="B97" s="8" t="s">
        <v>7</v>
      </c>
      <c r="C97" s="8">
        <v>1</v>
      </c>
      <c r="D97" s="16">
        <v>1000</v>
      </c>
      <c r="E97" s="22" t="s">
        <v>6</v>
      </c>
    </row>
    <row r="98" spans="1:5" x14ac:dyDescent="0.25">
      <c r="A98" s="21">
        <v>43256</v>
      </c>
      <c r="B98" s="8" t="s">
        <v>16</v>
      </c>
      <c r="C98" s="8">
        <v>3</v>
      </c>
      <c r="D98" s="16">
        <v>1300</v>
      </c>
      <c r="E98" s="22" t="s">
        <v>24</v>
      </c>
    </row>
    <row r="99" spans="1:5" x14ac:dyDescent="0.25">
      <c r="A99" s="21">
        <v>43257</v>
      </c>
      <c r="B99" s="8" t="s">
        <v>13</v>
      </c>
      <c r="C99" s="8"/>
      <c r="D99" s="16">
        <v>12</v>
      </c>
      <c r="E99" s="22" t="s">
        <v>24</v>
      </c>
    </row>
    <row r="100" spans="1:5" x14ac:dyDescent="0.25">
      <c r="A100" s="21">
        <v>43258</v>
      </c>
      <c r="B100" s="8" t="s">
        <v>19</v>
      </c>
      <c r="C100" s="8">
        <v>1</v>
      </c>
      <c r="D100" s="16">
        <v>50</v>
      </c>
      <c r="E100" s="22" t="s">
        <v>21</v>
      </c>
    </row>
    <row r="101" spans="1:5" x14ac:dyDescent="0.25">
      <c r="A101" s="21">
        <v>43262</v>
      </c>
      <c r="B101" s="8" t="s">
        <v>16</v>
      </c>
      <c r="C101" s="8">
        <v>1</v>
      </c>
      <c r="D101" s="16">
        <v>99</v>
      </c>
      <c r="E101" s="22" t="s">
        <v>21</v>
      </c>
    </row>
    <row r="102" spans="1:5" x14ac:dyDescent="0.25">
      <c r="A102" s="21">
        <v>43263</v>
      </c>
      <c r="B102" s="8" t="s">
        <v>17</v>
      </c>
      <c r="C102" s="8">
        <v>2</v>
      </c>
      <c r="D102" s="16">
        <v>33</v>
      </c>
      <c r="E102" s="22" t="s">
        <v>25</v>
      </c>
    </row>
    <row r="103" spans="1:5" x14ac:dyDescent="0.25">
      <c r="A103" s="21">
        <v>43267</v>
      </c>
      <c r="B103" s="8" t="s">
        <v>5</v>
      </c>
      <c r="C103" s="8">
        <v>1</v>
      </c>
      <c r="D103" s="16">
        <v>41.3</v>
      </c>
      <c r="E103" s="22" t="s">
        <v>6</v>
      </c>
    </row>
    <row r="104" spans="1:5" x14ac:dyDescent="0.25">
      <c r="A104" s="21">
        <v>43267</v>
      </c>
      <c r="B104" s="8" t="s">
        <v>9</v>
      </c>
      <c r="C104" s="8">
        <v>2</v>
      </c>
      <c r="D104" s="16">
        <v>590</v>
      </c>
      <c r="E104" s="22" t="s">
        <v>25</v>
      </c>
    </row>
    <row r="105" spans="1:5" x14ac:dyDescent="0.25">
      <c r="A105" s="21">
        <v>43272</v>
      </c>
      <c r="B105" s="8" t="s">
        <v>16</v>
      </c>
      <c r="C105" s="8">
        <v>1</v>
      </c>
      <c r="D105" s="16">
        <v>300</v>
      </c>
      <c r="E105" s="22" t="s">
        <v>25</v>
      </c>
    </row>
    <row r="106" spans="1:5" x14ac:dyDescent="0.25">
      <c r="A106" s="21">
        <v>43275</v>
      </c>
      <c r="B106" s="8" t="s">
        <v>14</v>
      </c>
      <c r="C106" s="8">
        <v>3</v>
      </c>
      <c r="D106" s="16">
        <v>15</v>
      </c>
      <c r="E106" s="22" t="s">
        <v>22</v>
      </c>
    </row>
    <row r="107" spans="1:5" ht="15.75" thickBot="1" x14ac:dyDescent="0.3">
      <c r="A107" s="23">
        <v>43281</v>
      </c>
      <c r="B107" s="24" t="s">
        <v>13</v>
      </c>
      <c r="C107" s="24"/>
      <c r="D107" s="25">
        <v>58</v>
      </c>
      <c r="E107" s="26" t="s">
        <v>22</v>
      </c>
    </row>
    <row r="109" spans="1:5" x14ac:dyDescent="0.25">
      <c r="D109" s="30">
        <f>SUM(D2:D108)</f>
        <v>21751.539999999997</v>
      </c>
    </row>
  </sheetData>
  <mergeCells count="10">
    <mergeCell ref="H44:N45"/>
    <mergeCell ref="H47:N54"/>
    <mergeCell ref="O23:O24"/>
    <mergeCell ref="H60:N64"/>
    <mergeCell ref="H56:N58"/>
    <mergeCell ref="G5:O10"/>
    <mergeCell ref="G2:K4"/>
    <mergeCell ref="G13:I14"/>
    <mergeCell ref="K13:P14"/>
    <mergeCell ref="J19:R2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DD867-D453-42D5-8E5E-45442212D6C6}">
  <dimension ref="A1:N109"/>
  <sheetViews>
    <sheetView tabSelected="1" workbookViewId="0">
      <selection activeCell="H63" sqref="H63"/>
    </sheetView>
  </sheetViews>
  <sheetFormatPr defaultRowHeight="15" x14ac:dyDescent="0.25"/>
  <cols>
    <col min="1" max="4" width="14.5703125" customWidth="1"/>
    <col min="5" max="5" width="17.85546875" customWidth="1"/>
    <col min="8" max="8" width="21.5703125" bestFit="1" customWidth="1"/>
    <col min="9" max="9" width="22.42578125" bestFit="1" customWidth="1"/>
    <col min="10" max="10" width="11.85546875" bestFit="1" customWidth="1"/>
  </cols>
  <sheetData>
    <row r="1" spans="1:14" ht="15.75" x14ac:dyDescent="0.25">
      <c r="A1" s="18" t="s">
        <v>0</v>
      </c>
      <c r="B1" s="19" t="s">
        <v>1</v>
      </c>
      <c r="C1" s="19" t="s">
        <v>2</v>
      </c>
      <c r="D1" s="19" t="s">
        <v>3</v>
      </c>
      <c r="E1" s="20" t="s">
        <v>4</v>
      </c>
      <c r="F1" s="2" t="s">
        <v>61</v>
      </c>
      <c r="G1" s="2"/>
      <c r="H1" s="2"/>
      <c r="I1" s="50" t="s">
        <v>62</v>
      </c>
      <c r="J1" s="50"/>
      <c r="K1" s="50"/>
      <c r="L1" s="50"/>
      <c r="M1" s="50"/>
      <c r="N1" s="50"/>
    </row>
    <row r="2" spans="1:14" x14ac:dyDescent="0.25">
      <c r="A2" s="21">
        <v>43133</v>
      </c>
      <c r="B2" s="8" t="s">
        <v>5</v>
      </c>
      <c r="C2" s="8">
        <v>2</v>
      </c>
      <c r="D2" s="16">
        <v>120</v>
      </c>
      <c r="E2" s="22" t="s">
        <v>6</v>
      </c>
      <c r="F2" s="2"/>
      <c r="G2" s="2"/>
      <c r="H2" s="2"/>
      <c r="I2" s="50"/>
      <c r="J2" s="50"/>
      <c r="K2" s="50"/>
      <c r="L2" s="50"/>
      <c r="M2" s="50"/>
      <c r="N2" s="50"/>
    </row>
    <row r="3" spans="1:14" x14ac:dyDescent="0.25">
      <c r="A3" s="21">
        <v>43152</v>
      </c>
      <c r="B3" s="8" t="s">
        <v>11</v>
      </c>
      <c r="C3" s="8">
        <v>1</v>
      </c>
      <c r="D3" s="16">
        <v>330</v>
      </c>
      <c r="E3" s="22" t="s">
        <v>6</v>
      </c>
      <c r="H3" s="4" t="s">
        <v>66</v>
      </c>
      <c r="I3" s="4" t="s">
        <v>66</v>
      </c>
      <c r="J3" s="52" t="s">
        <v>69</v>
      </c>
    </row>
    <row r="4" spans="1:14" x14ac:dyDescent="0.25">
      <c r="A4" s="21">
        <v>43178</v>
      </c>
      <c r="B4" s="8" t="s">
        <v>10</v>
      </c>
      <c r="C4" s="8">
        <v>1</v>
      </c>
      <c r="D4" s="16">
        <v>30</v>
      </c>
      <c r="E4" s="22" t="s">
        <v>6</v>
      </c>
      <c r="H4" s="4" t="s">
        <v>67</v>
      </c>
      <c r="I4" s="4" t="s">
        <v>68</v>
      </c>
      <c r="J4" s="52"/>
    </row>
    <row r="5" spans="1:14" x14ac:dyDescent="0.25">
      <c r="A5" s="21">
        <v>43196</v>
      </c>
      <c r="B5" s="8" t="s">
        <v>9</v>
      </c>
      <c r="C5" s="8">
        <v>1</v>
      </c>
      <c r="D5" s="16">
        <v>300</v>
      </c>
      <c r="E5" s="22" t="s">
        <v>6</v>
      </c>
      <c r="H5" s="36">
        <v>1</v>
      </c>
      <c r="I5" s="36">
        <v>101</v>
      </c>
      <c r="J5" s="36" t="s">
        <v>70</v>
      </c>
    </row>
    <row r="6" spans="1:14" x14ac:dyDescent="0.25">
      <c r="A6" s="21">
        <v>43202</v>
      </c>
      <c r="B6" s="8" t="s">
        <v>8</v>
      </c>
      <c r="C6" s="8">
        <v>1</v>
      </c>
      <c r="D6" s="16">
        <v>16</v>
      </c>
      <c r="E6" s="22" t="s">
        <v>6</v>
      </c>
      <c r="H6" s="36">
        <v>2</v>
      </c>
      <c r="I6" s="36">
        <v>102</v>
      </c>
      <c r="J6" s="36" t="s">
        <v>71</v>
      </c>
    </row>
    <row r="7" spans="1:14" x14ac:dyDescent="0.25">
      <c r="A7" s="21">
        <v>43234</v>
      </c>
      <c r="B7" s="8" t="s">
        <v>13</v>
      </c>
      <c r="C7" s="8"/>
      <c r="D7" s="16">
        <v>120</v>
      </c>
      <c r="E7" s="22" t="s">
        <v>6</v>
      </c>
      <c r="H7" s="36">
        <v>3</v>
      </c>
      <c r="I7" s="36">
        <v>103</v>
      </c>
      <c r="J7" s="36" t="s">
        <v>72</v>
      </c>
    </row>
    <row r="8" spans="1:14" x14ac:dyDescent="0.25">
      <c r="A8" s="21">
        <v>43238</v>
      </c>
      <c r="B8" s="8" t="s">
        <v>12</v>
      </c>
      <c r="C8" s="8">
        <v>2</v>
      </c>
      <c r="D8" s="16">
        <v>48</v>
      </c>
      <c r="E8" s="22" t="s">
        <v>6</v>
      </c>
      <c r="H8" s="36">
        <v>4</v>
      </c>
      <c r="I8" s="36">
        <v>104</v>
      </c>
      <c r="J8" s="36" t="s">
        <v>73</v>
      </c>
    </row>
    <row r="9" spans="1:14" x14ac:dyDescent="0.25">
      <c r="A9" s="21">
        <v>43248</v>
      </c>
      <c r="B9" s="8" t="s">
        <v>11</v>
      </c>
      <c r="C9" s="8">
        <v>2</v>
      </c>
      <c r="D9" s="16">
        <v>1110</v>
      </c>
      <c r="E9" s="22" t="s">
        <v>6</v>
      </c>
      <c r="H9" s="36">
        <v>5</v>
      </c>
      <c r="I9" s="36">
        <v>105</v>
      </c>
      <c r="J9" s="36" t="s">
        <v>74</v>
      </c>
    </row>
    <row r="10" spans="1:14" x14ac:dyDescent="0.25">
      <c r="A10" s="21">
        <v>43256</v>
      </c>
      <c r="B10" s="8" t="s">
        <v>7</v>
      </c>
      <c r="C10" s="8">
        <v>1</v>
      </c>
      <c r="D10" s="16">
        <v>1000</v>
      </c>
      <c r="E10" s="22" t="s">
        <v>6</v>
      </c>
      <c r="H10" s="36">
        <v>6</v>
      </c>
      <c r="I10" s="36">
        <v>106</v>
      </c>
      <c r="J10" s="36" t="s">
        <v>1</v>
      </c>
    </row>
    <row r="11" spans="1:14" x14ac:dyDescent="0.25">
      <c r="A11" s="21">
        <v>43267</v>
      </c>
      <c r="B11" s="8" t="s">
        <v>5</v>
      </c>
      <c r="C11" s="8">
        <v>1</v>
      </c>
      <c r="D11" s="16">
        <v>41.3</v>
      </c>
      <c r="E11" s="22" t="s">
        <v>6</v>
      </c>
      <c r="H11" s="36">
        <v>7</v>
      </c>
      <c r="I11" s="36">
        <v>107</v>
      </c>
      <c r="J11" s="36" t="s">
        <v>75</v>
      </c>
    </row>
    <row r="12" spans="1:14" x14ac:dyDescent="0.25">
      <c r="A12" s="21">
        <v>43102</v>
      </c>
      <c r="B12" s="8" t="s">
        <v>12</v>
      </c>
      <c r="C12" s="8">
        <v>2</v>
      </c>
      <c r="D12" s="16">
        <v>48</v>
      </c>
      <c r="E12" s="22" t="s">
        <v>15</v>
      </c>
      <c r="H12" s="36">
        <v>8</v>
      </c>
      <c r="I12" s="36">
        <v>108</v>
      </c>
      <c r="J12" s="36" t="s">
        <v>76</v>
      </c>
    </row>
    <row r="13" spans="1:14" x14ac:dyDescent="0.25">
      <c r="A13" s="21">
        <v>43110</v>
      </c>
      <c r="B13" s="8" t="s">
        <v>14</v>
      </c>
      <c r="C13" s="8">
        <v>2</v>
      </c>
      <c r="D13" s="16">
        <v>6.5</v>
      </c>
      <c r="E13" s="22" t="s">
        <v>15</v>
      </c>
      <c r="H13" s="36">
        <v>9</v>
      </c>
      <c r="I13" s="36">
        <v>109</v>
      </c>
      <c r="J13" s="36" t="s">
        <v>77</v>
      </c>
    </row>
    <row r="14" spans="1:14" x14ac:dyDescent="0.25">
      <c r="A14" s="21">
        <v>43119</v>
      </c>
      <c r="B14" s="8" t="s">
        <v>9</v>
      </c>
      <c r="C14" s="8">
        <v>2</v>
      </c>
      <c r="D14" s="16">
        <v>480</v>
      </c>
      <c r="E14" s="22" t="s">
        <v>15</v>
      </c>
      <c r="H14" s="36">
        <v>10</v>
      </c>
      <c r="I14" s="36">
        <v>110</v>
      </c>
      <c r="J14" s="36" t="s">
        <v>78</v>
      </c>
    </row>
    <row r="15" spans="1:14" x14ac:dyDescent="0.25">
      <c r="A15" s="21">
        <v>43125</v>
      </c>
      <c r="B15" s="8" t="s">
        <v>13</v>
      </c>
      <c r="C15" s="8"/>
      <c r="D15" s="16">
        <v>46</v>
      </c>
      <c r="E15" s="22" t="s">
        <v>15</v>
      </c>
      <c r="H15" s="36">
        <v>11</v>
      </c>
      <c r="I15" s="36">
        <v>111</v>
      </c>
      <c r="J15" s="36" t="s">
        <v>79</v>
      </c>
    </row>
    <row r="16" spans="1:14" x14ac:dyDescent="0.25">
      <c r="A16" s="21">
        <v>43130</v>
      </c>
      <c r="B16" s="8" t="s">
        <v>7</v>
      </c>
      <c r="C16" s="8">
        <v>3</v>
      </c>
      <c r="D16" s="16">
        <v>1200</v>
      </c>
      <c r="E16" s="22" t="s">
        <v>15</v>
      </c>
    </row>
    <row r="17" spans="1:11" x14ac:dyDescent="0.25">
      <c r="A17" s="21">
        <v>43147</v>
      </c>
      <c r="B17" s="8" t="s">
        <v>16</v>
      </c>
      <c r="C17" s="8">
        <v>1</v>
      </c>
      <c r="D17" s="16">
        <v>100</v>
      </c>
      <c r="E17" s="22" t="s">
        <v>15</v>
      </c>
      <c r="I17" t="s">
        <v>96</v>
      </c>
    </row>
    <row r="18" spans="1:11" x14ac:dyDescent="0.25">
      <c r="A18" s="21">
        <v>43147</v>
      </c>
      <c r="B18" s="8" t="s">
        <v>5</v>
      </c>
      <c r="C18" s="8">
        <v>1</v>
      </c>
      <c r="D18" s="16">
        <v>170</v>
      </c>
      <c r="E18" s="22" t="s">
        <v>15</v>
      </c>
    </row>
    <row r="19" spans="1:11" x14ac:dyDescent="0.25">
      <c r="A19" s="21">
        <v>43151</v>
      </c>
      <c r="B19" s="8" t="s">
        <v>14</v>
      </c>
      <c r="C19" s="8">
        <v>3</v>
      </c>
      <c r="D19" s="16">
        <v>18</v>
      </c>
      <c r="E19" s="22" t="s">
        <v>15</v>
      </c>
      <c r="H19" t="s">
        <v>92</v>
      </c>
      <c r="K19">
        <f>SUBTOTAL(1,D2:D107)</f>
        <v>205.20320754716982</v>
      </c>
    </row>
    <row r="20" spans="1:11" x14ac:dyDescent="0.25">
      <c r="A20" s="21">
        <v>43154</v>
      </c>
      <c r="B20" s="8" t="s">
        <v>13</v>
      </c>
      <c r="C20" s="8"/>
      <c r="D20" s="16">
        <v>6</v>
      </c>
      <c r="E20" s="22" t="s">
        <v>15</v>
      </c>
    </row>
    <row r="21" spans="1:11" x14ac:dyDescent="0.25">
      <c r="A21" s="21">
        <v>43172</v>
      </c>
      <c r="B21" s="8" t="s">
        <v>14</v>
      </c>
      <c r="C21" s="8">
        <v>1</v>
      </c>
      <c r="D21" s="16">
        <v>4.5</v>
      </c>
      <c r="E21" s="22" t="s">
        <v>15</v>
      </c>
      <c r="H21" t="s">
        <v>93</v>
      </c>
      <c r="K21">
        <f>SUBTOTAL(101,D2:D107)</f>
        <v>206.01621052631577</v>
      </c>
    </row>
    <row r="22" spans="1:11" x14ac:dyDescent="0.25">
      <c r="A22" s="21">
        <v>43172</v>
      </c>
      <c r="B22" s="8" t="s">
        <v>7</v>
      </c>
      <c r="C22" s="8">
        <v>2</v>
      </c>
      <c r="D22" s="16">
        <v>1100</v>
      </c>
      <c r="E22" s="22" t="s">
        <v>15</v>
      </c>
    </row>
    <row r="23" spans="1:11" x14ac:dyDescent="0.25">
      <c r="A23" s="21">
        <v>43175</v>
      </c>
      <c r="B23" s="8" t="s">
        <v>11</v>
      </c>
      <c r="C23" s="8">
        <v>2</v>
      </c>
      <c r="D23" s="16">
        <v>680</v>
      </c>
      <c r="E23" s="22" t="s">
        <v>15</v>
      </c>
    </row>
    <row r="24" spans="1:11" x14ac:dyDescent="0.25">
      <c r="A24" s="21">
        <v>43182</v>
      </c>
      <c r="B24" s="8" t="s">
        <v>18</v>
      </c>
      <c r="C24" s="8">
        <v>1</v>
      </c>
      <c r="D24" s="16">
        <v>6</v>
      </c>
      <c r="E24" s="22" t="s">
        <v>15</v>
      </c>
      <c r="H24" t="s">
        <v>94</v>
      </c>
      <c r="K24">
        <f>SUBTOTAL(9,D2:D107)</f>
        <v>21751.54</v>
      </c>
    </row>
    <row r="25" spans="1:11" x14ac:dyDescent="0.25">
      <c r="A25" s="21">
        <v>43205</v>
      </c>
      <c r="B25" s="8" t="s">
        <v>13</v>
      </c>
      <c r="C25" s="8"/>
      <c r="D25" s="16">
        <v>46</v>
      </c>
      <c r="E25" s="22" t="s">
        <v>15</v>
      </c>
    </row>
    <row r="26" spans="1:11" x14ac:dyDescent="0.25">
      <c r="A26" s="21">
        <v>43212</v>
      </c>
      <c r="B26" s="8" t="s">
        <v>5</v>
      </c>
      <c r="C26" s="8">
        <v>2</v>
      </c>
      <c r="D26" s="16">
        <v>120</v>
      </c>
      <c r="E26" s="22" t="s">
        <v>15</v>
      </c>
      <c r="H26" t="s">
        <v>95</v>
      </c>
      <c r="K26">
        <f>SUBTOTAL(109,D2:D107)</f>
        <v>19571.539999999997</v>
      </c>
    </row>
    <row r="27" spans="1:11" x14ac:dyDescent="0.25">
      <c r="A27" s="21">
        <v>43216</v>
      </c>
      <c r="B27" s="8" t="s">
        <v>13</v>
      </c>
      <c r="C27" s="8"/>
      <c r="D27" s="16">
        <v>0.65</v>
      </c>
      <c r="E27" s="22" t="s">
        <v>15</v>
      </c>
    </row>
    <row r="28" spans="1:11" x14ac:dyDescent="0.25">
      <c r="A28" s="21">
        <v>43216</v>
      </c>
      <c r="B28" s="8" t="s">
        <v>13</v>
      </c>
      <c r="C28" s="8"/>
      <c r="D28" s="16">
        <v>0.65</v>
      </c>
      <c r="E28" s="22" t="s">
        <v>15</v>
      </c>
    </row>
    <row r="29" spans="1:11" x14ac:dyDescent="0.25">
      <c r="A29" s="21">
        <v>43219</v>
      </c>
      <c r="B29" s="8" t="s">
        <v>17</v>
      </c>
      <c r="C29" s="8">
        <v>1</v>
      </c>
      <c r="D29" s="16">
        <v>15</v>
      </c>
      <c r="E29" s="22" t="s">
        <v>15</v>
      </c>
    </row>
    <row r="30" spans="1:11" x14ac:dyDescent="0.25">
      <c r="A30" s="21">
        <v>43222</v>
      </c>
      <c r="B30" s="8" t="s">
        <v>16</v>
      </c>
      <c r="C30" s="8">
        <v>1</v>
      </c>
      <c r="D30" s="16">
        <v>120</v>
      </c>
      <c r="E30" s="22" t="s">
        <v>15</v>
      </c>
    </row>
    <row r="31" spans="1:11" x14ac:dyDescent="0.25">
      <c r="A31" s="21">
        <v>43237</v>
      </c>
      <c r="B31" s="8" t="s">
        <v>20</v>
      </c>
      <c r="C31" s="8">
        <v>2</v>
      </c>
      <c r="D31" s="16">
        <v>24</v>
      </c>
      <c r="E31" s="22" t="s">
        <v>15</v>
      </c>
    </row>
    <row r="32" spans="1:11" x14ac:dyDescent="0.25">
      <c r="A32" s="21">
        <v>43240</v>
      </c>
      <c r="B32" s="8" t="s">
        <v>19</v>
      </c>
      <c r="C32" s="8">
        <v>2</v>
      </c>
      <c r="D32" s="16">
        <v>48</v>
      </c>
      <c r="E32" s="22" t="s">
        <v>15</v>
      </c>
    </row>
    <row r="33" spans="1:5" x14ac:dyDescent="0.25">
      <c r="A33" s="21">
        <v>43254</v>
      </c>
      <c r="B33" s="8" t="s">
        <v>14</v>
      </c>
      <c r="C33" s="8">
        <v>1</v>
      </c>
      <c r="D33" s="16">
        <v>7</v>
      </c>
      <c r="E33" s="22" t="s">
        <v>15</v>
      </c>
    </row>
    <row r="34" spans="1:5" hidden="1" x14ac:dyDescent="0.25">
      <c r="A34" s="21">
        <v>43101</v>
      </c>
      <c r="B34" s="8" t="s">
        <v>7</v>
      </c>
      <c r="C34" s="8">
        <v>1</v>
      </c>
      <c r="D34" s="16">
        <v>500</v>
      </c>
      <c r="E34" s="22" t="s">
        <v>21</v>
      </c>
    </row>
    <row r="35" spans="1:5" hidden="1" x14ac:dyDescent="0.25">
      <c r="A35" s="21">
        <v>43101</v>
      </c>
      <c r="B35" s="8" t="s">
        <v>8</v>
      </c>
      <c r="C35" s="8">
        <v>3</v>
      </c>
      <c r="D35" s="16">
        <v>11</v>
      </c>
      <c r="E35" s="22" t="s">
        <v>21</v>
      </c>
    </row>
    <row r="36" spans="1:5" hidden="1" x14ac:dyDescent="0.25">
      <c r="A36" s="21">
        <v>43103</v>
      </c>
      <c r="B36" s="8" t="s">
        <v>20</v>
      </c>
      <c r="C36" s="8">
        <v>2</v>
      </c>
      <c r="D36" s="16">
        <v>16</v>
      </c>
      <c r="E36" s="22" t="s">
        <v>21</v>
      </c>
    </row>
    <row r="37" spans="1:5" hidden="1" x14ac:dyDescent="0.25">
      <c r="A37" s="21">
        <v>43105</v>
      </c>
      <c r="B37" s="8" t="s">
        <v>12</v>
      </c>
      <c r="C37" s="8">
        <v>2</v>
      </c>
      <c r="D37" s="16">
        <v>56</v>
      </c>
      <c r="E37" s="22" t="s">
        <v>21</v>
      </c>
    </row>
    <row r="38" spans="1:5" hidden="1" x14ac:dyDescent="0.25">
      <c r="A38" s="21">
        <v>43168</v>
      </c>
      <c r="B38" s="8" t="s">
        <v>5</v>
      </c>
      <c r="C38" s="8">
        <v>2</v>
      </c>
      <c r="D38" s="16">
        <v>110</v>
      </c>
      <c r="E38" s="22" t="s">
        <v>21</v>
      </c>
    </row>
    <row r="39" spans="1:5" hidden="1" x14ac:dyDescent="0.25">
      <c r="A39" s="21">
        <v>43239</v>
      </c>
      <c r="B39" s="8" t="s">
        <v>7</v>
      </c>
      <c r="C39" s="8">
        <v>1</v>
      </c>
      <c r="D39" s="16">
        <v>580</v>
      </c>
      <c r="E39" s="22" t="s">
        <v>21</v>
      </c>
    </row>
    <row r="40" spans="1:5" hidden="1" x14ac:dyDescent="0.25">
      <c r="A40" s="21">
        <v>43240</v>
      </c>
      <c r="B40" s="8" t="s">
        <v>11</v>
      </c>
      <c r="C40" s="8">
        <v>1</v>
      </c>
      <c r="D40" s="16">
        <v>700</v>
      </c>
      <c r="E40" s="22" t="s">
        <v>21</v>
      </c>
    </row>
    <row r="41" spans="1:5" hidden="1" x14ac:dyDescent="0.25">
      <c r="A41" s="21">
        <v>43240</v>
      </c>
      <c r="B41" s="8" t="s">
        <v>18</v>
      </c>
      <c r="C41" s="8">
        <v>2</v>
      </c>
      <c r="D41" s="16">
        <v>30</v>
      </c>
      <c r="E41" s="22" t="s">
        <v>21</v>
      </c>
    </row>
    <row r="42" spans="1:5" hidden="1" x14ac:dyDescent="0.25">
      <c r="A42" s="21">
        <v>43243</v>
      </c>
      <c r="B42" s="8" t="s">
        <v>18</v>
      </c>
      <c r="C42" s="8">
        <v>3</v>
      </c>
      <c r="D42" s="16">
        <v>28</v>
      </c>
      <c r="E42" s="22" t="s">
        <v>21</v>
      </c>
    </row>
    <row r="43" spans="1:5" hidden="1" x14ac:dyDescent="0.25">
      <c r="A43" s="21">
        <v>43258</v>
      </c>
      <c r="B43" s="8" t="s">
        <v>19</v>
      </c>
      <c r="C43" s="8">
        <v>1</v>
      </c>
      <c r="D43" s="16">
        <v>50</v>
      </c>
      <c r="E43" s="22" t="s">
        <v>21</v>
      </c>
    </row>
    <row r="44" spans="1:5" hidden="1" x14ac:dyDescent="0.25">
      <c r="A44" s="21">
        <v>43262</v>
      </c>
      <c r="B44" s="8" t="s">
        <v>16</v>
      </c>
      <c r="C44" s="8">
        <v>1</v>
      </c>
      <c r="D44" s="16">
        <v>99</v>
      </c>
      <c r="E44" s="22" t="s">
        <v>21</v>
      </c>
    </row>
    <row r="45" spans="1:5" x14ac:dyDescent="0.25">
      <c r="A45" s="21">
        <v>43118</v>
      </c>
      <c r="B45" s="8" t="s">
        <v>13</v>
      </c>
      <c r="C45" s="8"/>
      <c r="D45" s="16">
        <v>0.65</v>
      </c>
      <c r="E45" s="22" t="s">
        <v>22</v>
      </c>
    </row>
    <row r="46" spans="1:5" x14ac:dyDescent="0.25">
      <c r="A46" s="21">
        <v>43118</v>
      </c>
      <c r="B46" s="8" t="s">
        <v>13</v>
      </c>
      <c r="C46" s="8"/>
      <c r="D46" s="16">
        <v>0.65</v>
      </c>
      <c r="E46" s="22" t="s">
        <v>22</v>
      </c>
    </row>
    <row r="47" spans="1:5" x14ac:dyDescent="0.25">
      <c r="A47" s="21">
        <v>43134</v>
      </c>
      <c r="B47" s="8" t="s">
        <v>7</v>
      </c>
      <c r="C47" s="8">
        <v>1</v>
      </c>
      <c r="D47" s="16">
        <v>540</v>
      </c>
      <c r="E47" s="22" t="s">
        <v>22</v>
      </c>
    </row>
    <row r="48" spans="1:5" x14ac:dyDescent="0.25">
      <c r="A48" s="21">
        <v>43145</v>
      </c>
      <c r="B48" s="8" t="s">
        <v>7</v>
      </c>
      <c r="C48" s="8">
        <v>1</v>
      </c>
      <c r="D48" s="16">
        <v>780</v>
      </c>
      <c r="E48" s="22" t="s">
        <v>22</v>
      </c>
    </row>
    <row r="49" spans="1:5" x14ac:dyDescent="0.25">
      <c r="A49" s="21">
        <v>43150</v>
      </c>
      <c r="B49" s="8" t="s">
        <v>14</v>
      </c>
      <c r="C49" s="8">
        <v>2</v>
      </c>
      <c r="D49" s="16">
        <v>12</v>
      </c>
      <c r="E49" s="22" t="s">
        <v>22</v>
      </c>
    </row>
    <row r="50" spans="1:5" x14ac:dyDescent="0.25">
      <c r="A50" s="21">
        <v>43157</v>
      </c>
      <c r="B50" s="8" t="s">
        <v>11</v>
      </c>
      <c r="C50" s="8">
        <v>1</v>
      </c>
      <c r="D50" s="16">
        <v>325</v>
      </c>
      <c r="E50" s="22" t="s">
        <v>22</v>
      </c>
    </row>
    <row r="51" spans="1:5" x14ac:dyDescent="0.25">
      <c r="A51" s="21">
        <v>43167</v>
      </c>
      <c r="B51" s="8" t="s">
        <v>14</v>
      </c>
      <c r="C51" s="8">
        <v>1</v>
      </c>
      <c r="D51" s="16">
        <v>5</v>
      </c>
      <c r="E51" s="22" t="s">
        <v>22</v>
      </c>
    </row>
    <row r="52" spans="1:5" x14ac:dyDescent="0.25">
      <c r="A52" s="21">
        <v>43169</v>
      </c>
      <c r="B52" s="8" t="s">
        <v>18</v>
      </c>
      <c r="C52" s="8">
        <v>1</v>
      </c>
      <c r="D52" s="16">
        <v>8</v>
      </c>
      <c r="E52" s="22" t="s">
        <v>22</v>
      </c>
    </row>
    <row r="53" spans="1:5" x14ac:dyDescent="0.25">
      <c r="A53" s="21">
        <v>43181</v>
      </c>
      <c r="B53" s="8" t="s">
        <v>7</v>
      </c>
      <c r="C53" s="8">
        <v>2</v>
      </c>
      <c r="D53" s="16">
        <v>800</v>
      </c>
      <c r="E53" s="22" t="s">
        <v>22</v>
      </c>
    </row>
    <row r="54" spans="1:5" x14ac:dyDescent="0.25">
      <c r="A54" s="21">
        <v>43183</v>
      </c>
      <c r="B54" s="8" t="s">
        <v>11</v>
      </c>
      <c r="C54" s="8">
        <v>1</v>
      </c>
      <c r="D54" s="16">
        <v>900</v>
      </c>
      <c r="E54" s="22" t="s">
        <v>22</v>
      </c>
    </row>
    <row r="55" spans="1:5" x14ac:dyDescent="0.25">
      <c r="A55" s="21">
        <v>43189</v>
      </c>
      <c r="B55" s="8" t="s">
        <v>14</v>
      </c>
      <c r="C55" s="8">
        <v>2</v>
      </c>
      <c r="D55" s="16">
        <v>4.5</v>
      </c>
      <c r="E55" s="22" t="s">
        <v>22</v>
      </c>
    </row>
    <row r="56" spans="1:5" x14ac:dyDescent="0.25">
      <c r="A56" s="21">
        <v>43193</v>
      </c>
      <c r="B56" s="8" t="s">
        <v>17</v>
      </c>
      <c r="C56" s="8">
        <v>1</v>
      </c>
      <c r="D56" s="16">
        <v>22</v>
      </c>
      <c r="E56" s="22" t="s">
        <v>22</v>
      </c>
    </row>
    <row r="57" spans="1:5" x14ac:dyDescent="0.25">
      <c r="A57" s="21">
        <v>43195</v>
      </c>
      <c r="B57" s="8" t="s">
        <v>16</v>
      </c>
      <c r="C57" s="8">
        <v>3</v>
      </c>
      <c r="D57" s="16">
        <v>400</v>
      </c>
      <c r="E57" s="22" t="s">
        <v>22</v>
      </c>
    </row>
    <row r="58" spans="1:5" x14ac:dyDescent="0.25">
      <c r="A58" s="21">
        <v>43197</v>
      </c>
      <c r="B58" s="8" t="s">
        <v>18</v>
      </c>
      <c r="C58" s="8">
        <v>2</v>
      </c>
      <c r="D58" s="16">
        <v>12</v>
      </c>
      <c r="E58" s="22" t="s">
        <v>22</v>
      </c>
    </row>
    <row r="59" spans="1:5" x14ac:dyDescent="0.25">
      <c r="A59" s="21">
        <v>43206</v>
      </c>
      <c r="B59" s="8" t="s">
        <v>9</v>
      </c>
      <c r="C59" s="8">
        <v>1</v>
      </c>
      <c r="D59" s="16">
        <v>240</v>
      </c>
      <c r="E59" s="22" t="s">
        <v>22</v>
      </c>
    </row>
    <row r="60" spans="1:5" x14ac:dyDescent="0.25">
      <c r="A60" s="21">
        <v>43208</v>
      </c>
      <c r="B60" s="8" t="s">
        <v>18</v>
      </c>
      <c r="C60" s="8">
        <v>2</v>
      </c>
      <c r="D60" s="16">
        <v>12</v>
      </c>
      <c r="E60" s="22" t="s">
        <v>22</v>
      </c>
    </row>
    <row r="61" spans="1:5" x14ac:dyDescent="0.25">
      <c r="A61" s="21">
        <v>43224</v>
      </c>
      <c r="B61" s="8" t="s">
        <v>11</v>
      </c>
      <c r="C61" s="8">
        <v>1</v>
      </c>
      <c r="D61" s="16">
        <v>1020</v>
      </c>
      <c r="E61" s="22" t="s">
        <v>22</v>
      </c>
    </row>
    <row r="62" spans="1:5" x14ac:dyDescent="0.25">
      <c r="A62" s="21">
        <v>43231</v>
      </c>
      <c r="B62" s="8" t="s">
        <v>16</v>
      </c>
      <c r="C62" s="8">
        <v>2</v>
      </c>
      <c r="D62" s="16">
        <v>1020</v>
      </c>
      <c r="E62" s="22" t="s">
        <v>22</v>
      </c>
    </row>
    <row r="63" spans="1:5" x14ac:dyDescent="0.25">
      <c r="A63" s="21">
        <v>43234</v>
      </c>
      <c r="B63" s="8" t="s">
        <v>14</v>
      </c>
      <c r="C63" s="8">
        <v>1</v>
      </c>
      <c r="D63" s="16">
        <v>7</v>
      </c>
      <c r="E63" s="22" t="s">
        <v>22</v>
      </c>
    </row>
    <row r="64" spans="1:5" x14ac:dyDescent="0.25">
      <c r="A64" s="21">
        <v>43236</v>
      </c>
      <c r="B64" s="8" t="s">
        <v>13</v>
      </c>
      <c r="C64" s="8"/>
      <c r="D64" s="16">
        <v>1.62</v>
      </c>
      <c r="E64" s="22" t="s">
        <v>22</v>
      </c>
    </row>
    <row r="65" spans="1:5" x14ac:dyDescent="0.25">
      <c r="A65" s="21">
        <v>43236</v>
      </c>
      <c r="B65" s="8" t="s">
        <v>13</v>
      </c>
      <c r="C65" s="8"/>
      <c r="D65" s="16">
        <v>1.62</v>
      </c>
      <c r="E65" s="22" t="s">
        <v>22</v>
      </c>
    </row>
    <row r="66" spans="1:5" x14ac:dyDescent="0.25">
      <c r="A66" s="21">
        <v>43255</v>
      </c>
      <c r="B66" s="8" t="s">
        <v>14</v>
      </c>
      <c r="C66" s="8">
        <v>3</v>
      </c>
      <c r="D66" s="16">
        <v>15</v>
      </c>
      <c r="E66" s="22" t="s">
        <v>22</v>
      </c>
    </row>
    <row r="67" spans="1:5" x14ac:dyDescent="0.25">
      <c r="A67" s="21">
        <v>43275</v>
      </c>
      <c r="B67" s="8" t="s">
        <v>14</v>
      </c>
      <c r="C67" s="8">
        <v>3</v>
      </c>
      <c r="D67" s="16">
        <v>15</v>
      </c>
      <c r="E67" s="22" t="s">
        <v>22</v>
      </c>
    </row>
    <row r="68" spans="1:5" x14ac:dyDescent="0.25">
      <c r="A68" s="21">
        <v>43281</v>
      </c>
      <c r="B68" s="8" t="s">
        <v>13</v>
      </c>
      <c r="C68" s="8"/>
      <c r="D68" s="16">
        <v>58</v>
      </c>
      <c r="E68" s="22" t="s">
        <v>22</v>
      </c>
    </row>
    <row r="69" spans="1:5" x14ac:dyDescent="0.25">
      <c r="A69" s="21">
        <v>43112</v>
      </c>
      <c r="B69" s="8" t="s">
        <v>8</v>
      </c>
      <c r="C69" s="8">
        <v>1</v>
      </c>
      <c r="D69" s="16">
        <v>16</v>
      </c>
      <c r="E69" s="22" t="s">
        <v>23</v>
      </c>
    </row>
    <row r="70" spans="1:5" x14ac:dyDescent="0.25">
      <c r="A70" s="21">
        <v>43119</v>
      </c>
      <c r="B70" s="8" t="s">
        <v>13</v>
      </c>
      <c r="C70" s="8"/>
      <c r="D70" s="16">
        <v>120</v>
      </c>
      <c r="E70" s="22" t="s">
        <v>23</v>
      </c>
    </row>
    <row r="71" spans="1:5" x14ac:dyDescent="0.25">
      <c r="A71" s="21">
        <v>43128</v>
      </c>
      <c r="B71" s="8" t="s">
        <v>8</v>
      </c>
      <c r="C71" s="8">
        <v>1</v>
      </c>
      <c r="D71" s="16">
        <v>47.8</v>
      </c>
      <c r="E71" s="22" t="s">
        <v>23</v>
      </c>
    </row>
    <row r="72" spans="1:5" x14ac:dyDescent="0.25">
      <c r="A72" s="21">
        <v>43135</v>
      </c>
      <c r="B72" s="8" t="s">
        <v>12</v>
      </c>
      <c r="C72" s="8">
        <v>3</v>
      </c>
      <c r="D72" s="16">
        <v>50</v>
      </c>
      <c r="E72" s="22" t="s">
        <v>23</v>
      </c>
    </row>
    <row r="73" spans="1:5" x14ac:dyDescent="0.25">
      <c r="A73" s="21">
        <v>43174</v>
      </c>
      <c r="B73" s="8" t="s">
        <v>19</v>
      </c>
      <c r="C73" s="8">
        <v>1</v>
      </c>
      <c r="D73" s="16">
        <v>40</v>
      </c>
      <c r="E73" s="22" t="s">
        <v>23</v>
      </c>
    </row>
    <row r="74" spans="1:5" x14ac:dyDescent="0.25">
      <c r="A74" s="21">
        <v>43188</v>
      </c>
      <c r="B74" s="8" t="s">
        <v>11</v>
      </c>
      <c r="C74" s="8">
        <v>1</v>
      </c>
      <c r="D74" s="16">
        <v>530</v>
      </c>
      <c r="E74" s="22" t="s">
        <v>23</v>
      </c>
    </row>
    <row r="75" spans="1:5" x14ac:dyDescent="0.25">
      <c r="A75" s="21">
        <v>43232</v>
      </c>
      <c r="B75" s="8" t="s">
        <v>5</v>
      </c>
      <c r="C75" s="8">
        <v>1</v>
      </c>
      <c r="D75" s="16">
        <v>215</v>
      </c>
      <c r="E75" s="22" t="s">
        <v>23</v>
      </c>
    </row>
    <row r="76" spans="1:5" x14ac:dyDescent="0.25">
      <c r="A76" s="21">
        <v>43101</v>
      </c>
      <c r="B76" s="8" t="s">
        <v>5</v>
      </c>
      <c r="C76" s="8">
        <v>2</v>
      </c>
      <c r="D76" s="16">
        <v>124</v>
      </c>
      <c r="E76" s="22" t="s">
        <v>24</v>
      </c>
    </row>
    <row r="77" spans="1:5" x14ac:dyDescent="0.25">
      <c r="A77" s="21">
        <v>43120</v>
      </c>
      <c r="B77" s="8" t="s">
        <v>11</v>
      </c>
      <c r="C77" s="8">
        <v>1</v>
      </c>
      <c r="D77" s="16">
        <v>255</v>
      </c>
      <c r="E77" s="22" t="s">
        <v>24</v>
      </c>
    </row>
    <row r="78" spans="1:5" x14ac:dyDescent="0.25">
      <c r="A78" s="21">
        <v>43124</v>
      </c>
      <c r="B78" s="8" t="s">
        <v>19</v>
      </c>
      <c r="C78" s="8">
        <v>3</v>
      </c>
      <c r="D78" s="16">
        <v>60</v>
      </c>
      <c r="E78" s="22" t="s">
        <v>24</v>
      </c>
    </row>
    <row r="79" spans="1:5" x14ac:dyDescent="0.25">
      <c r="A79" s="21">
        <v>43132</v>
      </c>
      <c r="B79" s="8" t="s">
        <v>8</v>
      </c>
      <c r="C79" s="8">
        <v>1</v>
      </c>
      <c r="D79" s="17">
        <v>46</v>
      </c>
      <c r="E79" s="22" t="s">
        <v>24</v>
      </c>
    </row>
    <row r="80" spans="1:5" x14ac:dyDescent="0.25">
      <c r="A80" s="21">
        <v>43137</v>
      </c>
      <c r="B80" s="8" t="s">
        <v>13</v>
      </c>
      <c r="C80" s="8"/>
      <c r="D80" s="16">
        <v>42.5</v>
      </c>
      <c r="E80" s="22" t="s">
        <v>24</v>
      </c>
    </row>
    <row r="81" spans="1:5" x14ac:dyDescent="0.25">
      <c r="A81" s="21">
        <v>43138</v>
      </c>
      <c r="B81" s="8" t="s">
        <v>5</v>
      </c>
      <c r="C81" s="8">
        <v>1</v>
      </c>
      <c r="D81" s="16">
        <v>120</v>
      </c>
      <c r="E81" s="22" t="s">
        <v>24</v>
      </c>
    </row>
    <row r="82" spans="1:5" x14ac:dyDescent="0.25">
      <c r="A82" s="21">
        <v>43140</v>
      </c>
      <c r="B82" s="8" t="s">
        <v>16</v>
      </c>
      <c r="C82" s="8">
        <v>1</v>
      </c>
      <c r="D82" s="16">
        <v>530</v>
      </c>
      <c r="E82" s="22" t="s">
        <v>24</v>
      </c>
    </row>
    <row r="83" spans="1:5" x14ac:dyDescent="0.25">
      <c r="A83" s="21">
        <v>43150</v>
      </c>
      <c r="B83" s="8" t="s">
        <v>14</v>
      </c>
      <c r="C83" s="8">
        <v>2</v>
      </c>
      <c r="D83" s="16">
        <v>10</v>
      </c>
      <c r="E83" s="22" t="s">
        <v>24</v>
      </c>
    </row>
    <row r="84" spans="1:5" x14ac:dyDescent="0.25">
      <c r="A84" s="21">
        <v>43151</v>
      </c>
      <c r="B84" s="8" t="s">
        <v>12</v>
      </c>
      <c r="C84" s="8">
        <v>2</v>
      </c>
      <c r="D84" s="16">
        <v>50</v>
      </c>
      <c r="E84" s="22" t="s">
        <v>24</v>
      </c>
    </row>
    <row r="85" spans="1:5" x14ac:dyDescent="0.25">
      <c r="A85" s="21">
        <v>43157</v>
      </c>
      <c r="B85" s="8" t="s">
        <v>17</v>
      </c>
      <c r="C85" s="8">
        <v>2</v>
      </c>
      <c r="D85" s="16">
        <v>25</v>
      </c>
      <c r="E85" s="22" t="s">
        <v>24</v>
      </c>
    </row>
    <row r="86" spans="1:5" x14ac:dyDescent="0.25">
      <c r="A86" s="21">
        <v>43179</v>
      </c>
      <c r="B86" s="8" t="s">
        <v>9</v>
      </c>
      <c r="C86" s="8">
        <v>1</v>
      </c>
      <c r="D86" s="16">
        <v>400</v>
      </c>
      <c r="E86" s="22" t="s">
        <v>24</v>
      </c>
    </row>
    <row r="87" spans="1:5" x14ac:dyDescent="0.25">
      <c r="A87" s="21">
        <v>43237</v>
      </c>
      <c r="B87" s="8" t="s">
        <v>13</v>
      </c>
      <c r="C87" s="8"/>
      <c r="D87" s="16">
        <v>0.4</v>
      </c>
      <c r="E87" s="22" t="s">
        <v>24</v>
      </c>
    </row>
    <row r="88" spans="1:5" x14ac:dyDescent="0.25">
      <c r="A88" s="21">
        <v>43237</v>
      </c>
      <c r="B88" s="8" t="s">
        <v>13</v>
      </c>
      <c r="C88" s="8"/>
      <c r="D88" s="16">
        <v>0.4</v>
      </c>
      <c r="E88" s="22" t="s">
        <v>24</v>
      </c>
    </row>
    <row r="89" spans="1:5" x14ac:dyDescent="0.25">
      <c r="A89" s="21">
        <v>43241</v>
      </c>
      <c r="B89" s="8" t="s">
        <v>11</v>
      </c>
      <c r="C89" s="8">
        <v>1</v>
      </c>
      <c r="D89" s="16">
        <v>255</v>
      </c>
      <c r="E89" s="22" t="s">
        <v>24</v>
      </c>
    </row>
    <row r="90" spans="1:5" x14ac:dyDescent="0.25">
      <c r="A90" s="21">
        <v>43256</v>
      </c>
      <c r="B90" s="8" t="s">
        <v>16</v>
      </c>
      <c r="C90" s="8">
        <v>3</v>
      </c>
      <c r="D90" s="16">
        <v>1300</v>
      </c>
      <c r="E90" s="22" t="s">
        <v>24</v>
      </c>
    </row>
    <row r="91" spans="1:5" x14ac:dyDescent="0.25">
      <c r="A91" s="21">
        <v>43257</v>
      </c>
      <c r="B91" s="8" t="s">
        <v>13</v>
      </c>
      <c r="C91" s="8"/>
      <c r="D91" s="16">
        <v>12</v>
      </c>
      <c r="E91" s="22" t="s">
        <v>24</v>
      </c>
    </row>
    <row r="92" spans="1:5" x14ac:dyDescent="0.25">
      <c r="A92" s="21">
        <v>43105</v>
      </c>
      <c r="B92" s="8" t="s">
        <v>19</v>
      </c>
      <c r="C92" s="8">
        <v>3</v>
      </c>
      <c r="D92" s="16">
        <v>62</v>
      </c>
      <c r="E92" s="22" t="s">
        <v>25</v>
      </c>
    </row>
    <row r="93" spans="1:5" x14ac:dyDescent="0.25">
      <c r="A93" s="21">
        <v>43106</v>
      </c>
      <c r="B93" s="8" t="s">
        <v>8</v>
      </c>
      <c r="C93" s="8">
        <v>1</v>
      </c>
      <c r="D93" s="16">
        <v>16</v>
      </c>
      <c r="E93" s="22" t="s">
        <v>25</v>
      </c>
    </row>
    <row r="94" spans="1:5" x14ac:dyDescent="0.25">
      <c r="A94" s="21">
        <v>43149</v>
      </c>
      <c r="B94" s="8" t="s">
        <v>13</v>
      </c>
      <c r="C94" s="8"/>
      <c r="D94" s="16">
        <v>315</v>
      </c>
      <c r="E94" s="22" t="s">
        <v>25</v>
      </c>
    </row>
    <row r="95" spans="1:5" x14ac:dyDescent="0.25">
      <c r="A95" s="21">
        <v>43187</v>
      </c>
      <c r="B95" s="8" t="s">
        <v>13</v>
      </c>
      <c r="C95" s="8"/>
      <c r="D95" s="16">
        <v>3</v>
      </c>
      <c r="E95" s="22" t="s">
        <v>25</v>
      </c>
    </row>
    <row r="96" spans="1:5" x14ac:dyDescent="0.25">
      <c r="A96" s="21">
        <v>43187</v>
      </c>
      <c r="B96" s="8" t="s">
        <v>13</v>
      </c>
      <c r="C96" s="8"/>
      <c r="D96" s="16">
        <v>3</v>
      </c>
      <c r="E96" s="22" t="s">
        <v>25</v>
      </c>
    </row>
    <row r="97" spans="1:5" x14ac:dyDescent="0.25">
      <c r="A97" s="21">
        <v>43197</v>
      </c>
      <c r="B97" s="8" t="s">
        <v>26</v>
      </c>
      <c r="C97" s="8">
        <v>1</v>
      </c>
      <c r="D97" s="16">
        <v>12</v>
      </c>
      <c r="E97" s="22" t="s">
        <v>25</v>
      </c>
    </row>
    <row r="98" spans="1:5" x14ac:dyDescent="0.25">
      <c r="A98" s="21">
        <v>43199</v>
      </c>
      <c r="B98" s="8" t="s">
        <v>10</v>
      </c>
      <c r="C98" s="8">
        <v>1</v>
      </c>
      <c r="D98" s="16">
        <v>30</v>
      </c>
      <c r="E98" s="22" t="s">
        <v>25</v>
      </c>
    </row>
    <row r="99" spans="1:5" x14ac:dyDescent="0.25">
      <c r="A99" s="21">
        <v>43203</v>
      </c>
      <c r="B99" s="8" t="s">
        <v>16</v>
      </c>
      <c r="C99" s="8">
        <v>2</v>
      </c>
      <c r="D99" s="16">
        <v>250</v>
      </c>
      <c r="E99" s="22" t="s">
        <v>25</v>
      </c>
    </row>
    <row r="100" spans="1:5" x14ac:dyDescent="0.25">
      <c r="A100" s="21">
        <v>43206</v>
      </c>
      <c r="B100" s="8" t="s">
        <v>8</v>
      </c>
      <c r="C100" s="8">
        <v>1</v>
      </c>
      <c r="D100" s="16">
        <v>47.8</v>
      </c>
      <c r="E100" s="22" t="s">
        <v>25</v>
      </c>
    </row>
    <row r="101" spans="1:5" x14ac:dyDescent="0.25">
      <c r="A101" s="21">
        <v>43211</v>
      </c>
      <c r="B101" s="8" t="s">
        <v>13</v>
      </c>
      <c r="C101" s="8"/>
      <c r="D101" s="16">
        <v>3.5</v>
      </c>
      <c r="E101" s="22" t="s">
        <v>25</v>
      </c>
    </row>
    <row r="102" spans="1:5" x14ac:dyDescent="0.25">
      <c r="A102" s="21">
        <v>43211</v>
      </c>
      <c r="B102" s="8" t="s">
        <v>13</v>
      </c>
      <c r="C102" s="8"/>
      <c r="D102" s="16">
        <v>3.5</v>
      </c>
      <c r="E102" s="22" t="s">
        <v>25</v>
      </c>
    </row>
    <row r="103" spans="1:5" x14ac:dyDescent="0.25">
      <c r="A103" s="21">
        <v>43216</v>
      </c>
      <c r="B103" s="8" t="s">
        <v>10</v>
      </c>
      <c r="C103" s="8">
        <v>1</v>
      </c>
      <c r="D103" s="16">
        <v>30</v>
      </c>
      <c r="E103" s="22" t="s">
        <v>25</v>
      </c>
    </row>
    <row r="104" spans="1:5" x14ac:dyDescent="0.25">
      <c r="A104" s="21">
        <v>43246</v>
      </c>
      <c r="B104" s="8" t="s">
        <v>5</v>
      </c>
      <c r="C104" s="8">
        <v>1</v>
      </c>
      <c r="D104" s="16">
        <v>62</v>
      </c>
      <c r="E104" s="22" t="s">
        <v>25</v>
      </c>
    </row>
    <row r="105" spans="1:5" x14ac:dyDescent="0.25">
      <c r="A105" s="21">
        <v>43263</v>
      </c>
      <c r="B105" s="8" t="s">
        <v>17</v>
      </c>
      <c r="C105" s="8">
        <v>2</v>
      </c>
      <c r="D105" s="16">
        <v>33</v>
      </c>
      <c r="E105" s="22" t="s">
        <v>25</v>
      </c>
    </row>
    <row r="106" spans="1:5" x14ac:dyDescent="0.25">
      <c r="A106" s="21">
        <v>43267</v>
      </c>
      <c r="B106" s="8" t="s">
        <v>9</v>
      </c>
      <c r="C106" s="8">
        <v>2</v>
      </c>
      <c r="D106" s="16">
        <v>590</v>
      </c>
      <c r="E106" s="22" t="s">
        <v>25</v>
      </c>
    </row>
    <row r="107" spans="1:5" ht="15.75" thickBot="1" x14ac:dyDescent="0.3">
      <c r="A107" s="23">
        <v>43272</v>
      </c>
      <c r="B107" s="24" t="s">
        <v>16</v>
      </c>
      <c r="C107" s="24">
        <v>1</v>
      </c>
      <c r="D107" s="25">
        <v>300</v>
      </c>
      <c r="E107" s="26" t="s">
        <v>25</v>
      </c>
    </row>
    <row r="109" spans="1:5" x14ac:dyDescent="0.25">
      <c r="D109" s="30">
        <f>AVERAGE(D2:D107)</f>
        <v>205.20320754716982</v>
      </c>
    </row>
  </sheetData>
  <sortState xmlns:xlrd2="http://schemas.microsoft.com/office/spreadsheetml/2017/richdata2" ref="A2:E107">
    <sortCondition ref="E1:E107"/>
  </sortState>
  <mergeCells count="3">
    <mergeCell ref="J3:J4"/>
    <mergeCell ref="F1:H2"/>
    <mergeCell ref="I1:N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23DD-7CA7-4613-92B7-A81756A7D35F}">
  <dimension ref="B3:H34"/>
  <sheetViews>
    <sheetView workbookViewId="0">
      <selection activeCell="H5" sqref="H5"/>
    </sheetView>
  </sheetViews>
  <sheetFormatPr defaultRowHeight="15" x14ac:dyDescent="0.25"/>
  <cols>
    <col min="2" max="2" width="10.7109375" style="44" bestFit="1" customWidth="1"/>
    <col min="3" max="3" width="7.42578125" style="44" customWidth="1"/>
    <col min="4" max="4" width="13.28515625" style="44" customWidth="1"/>
    <col min="5" max="5" width="17" style="44" bestFit="1" customWidth="1"/>
    <col min="6" max="6" width="15.42578125" style="44" bestFit="1" customWidth="1"/>
    <col min="7" max="7" width="12.5703125" style="44" customWidth="1"/>
    <col min="8" max="8" width="14.28515625" style="45" customWidth="1"/>
  </cols>
  <sheetData>
    <row r="3" spans="2:8" ht="31.5" x14ac:dyDescent="0.25">
      <c r="B3" s="6" t="s">
        <v>97</v>
      </c>
      <c r="C3" s="6" t="s">
        <v>98</v>
      </c>
      <c r="D3" s="6" t="s">
        <v>99</v>
      </c>
      <c r="E3" s="6" t="s">
        <v>100</v>
      </c>
      <c r="F3" s="6" t="s">
        <v>101</v>
      </c>
      <c r="G3" s="6" t="s">
        <v>102</v>
      </c>
      <c r="H3" s="6" t="s">
        <v>103</v>
      </c>
    </row>
    <row r="4" spans="2:8" x14ac:dyDescent="0.25">
      <c r="B4" s="40">
        <v>44715</v>
      </c>
      <c r="C4" s="41">
        <v>0.39930555555555558</v>
      </c>
      <c r="D4" s="42" t="s">
        <v>104</v>
      </c>
      <c r="E4" s="42" t="s">
        <v>105</v>
      </c>
      <c r="F4" s="42" t="s">
        <v>106</v>
      </c>
      <c r="G4" s="41">
        <v>6.2499999999999995E-3</v>
      </c>
      <c r="H4" s="43" t="s">
        <v>107</v>
      </c>
    </row>
    <row r="5" spans="2:8" x14ac:dyDescent="0.25">
      <c r="B5" s="40">
        <v>44716</v>
      </c>
      <c r="C5" s="41">
        <v>0.4826388888888889</v>
      </c>
      <c r="D5" s="42" t="s">
        <v>108</v>
      </c>
      <c r="E5" s="42" t="s">
        <v>109</v>
      </c>
      <c r="F5" s="42" t="s">
        <v>106</v>
      </c>
      <c r="G5" s="41">
        <v>1.7361111111111112E-2</v>
      </c>
      <c r="H5" s="43" t="s">
        <v>110</v>
      </c>
    </row>
    <row r="6" spans="2:8" x14ac:dyDescent="0.25">
      <c r="B6" s="40">
        <v>44717</v>
      </c>
      <c r="C6" s="41">
        <v>0.4069444444444445</v>
      </c>
      <c r="D6" s="42" t="s">
        <v>111</v>
      </c>
      <c r="E6" s="42" t="s">
        <v>112</v>
      </c>
      <c r="F6" s="42" t="s">
        <v>113</v>
      </c>
      <c r="G6" s="41">
        <v>5.5555555555555558E-3</v>
      </c>
      <c r="H6" s="43" t="s">
        <v>114</v>
      </c>
    </row>
    <row r="7" spans="2:8" x14ac:dyDescent="0.25">
      <c r="B7" s="40">
        <v>44717</v>
      </c>
      <c r="C7" s="41">
        <v>0.41319444444444442</v>
      </c>
      <c r="D7" s="42" t="s">
        <v>111</v>
      </c>
      <c r="E7" s="42" t="s">
        <v>115</v>
      </c>
      <c r="F7" s="42" t="s">
        <v>113</v>
      </c>
      <c r="G7" s="41">
        <v>1.8055555555555557E-2</v>
      </c>
      <c r="H7" s="43" t="s">
        <v>116</v>
      </c>
    </row>
    <row r="8" spans="2:8" x14ac:dyDescent="0.25">
      <c r="B8" s="40">
        <v>44717</v>
      </c>
      <c r="C8" s="41">
        <v>0.41319444444444442</v>
      </c>
      <c r="D8" s="42" t="s">
        <v>111</v>
      </c>
      <c r="E8" s="42" t="s">
        <v>115</v>
      </c>
      <c r="F8" s="42" t="s">
        <v>113</v>
      </c>
      <c r="G8" s="41">
        <v>1.8055555555555557E-2</v>
      </c>
      <c r="H8" s="43" t="s">
        <v>116</v>
      </c>
    </row>
    <row r="9" spans="2:8" x14ac:dyDescent="0.25">
      <c r="B9" s="40">
        <v>44717</v>
      </c>
      <c r="C9" s="41">
        <v>0.52569444444444446</v>
      </c>
      <c r="D9" s="42" t="s">
        <v>111</v>
      </c>
      <c r="E9" s="42" t="s">
        <v>112</v>
      </c>
      <c r="F9" s="42" t="s">
        <v>106</v>
      </c>
      <c r="G9" s="41">
        <v>1.4583333333333332E-2</v>
      </c>
      <c r="H9" s="43" t="s">
        <v>117</v>
      </c>
    </row>
    <row r="10" spans="2:8" x14ac:dyDescent="0.25">
      <c r="B10" s="40">
        <v>44718</v>
      </c>
      <c r="C10" s="41">
        <v>0.44027777777777777</v>
      </c>
      <c r="D10" s="42" t="s">
        <v>104</v>
      </c>
      <c r="E10" s="42" t="s">
        <v>118</v>
      </c>
      <c r="F10" s="42" t="s">
        <v>113</v>
      </c>
      <c r="G10" s="41">
        <v>2.2222222222222223E-2</v>
      </c>
      <c r="H10" s="43" t="s">
        <v>119</v>
      </c>
    </row>
    <row r="11" spans="2:8" x14ac:dyDescent="0.25">
      <c r="B11" s="40">
        <v>44719</v>
      </c>
      <c r="C11" s="41">
        <v>0.41875000000000001</v>
      </c>
      <c r="D11" s="42" t="s">
        <v>111</v>
      </c>
      <c r="E11" s="42" t="s">
        <v>120</v>
      </c>
      <c r="F11" s="42" t="s">
        <v>113</v>
      </c>
      <c r="G11" s="41">
        <v>8.3333333333333332E-3</v>
      </c>
      <c r="H11" s="43" t="s">
        <v>121</v>
      </c>
    </row>
    <row r="12" spans="2:8" x14ac:dyDescent="0.25">
      <c r="B12" s="40">
        <v>44720</v>
      </c>
      <c r="C12" s="41">
        <v>0.37083333333333335</v>
      </c>
      <c r="D12" s="42" t="s">
        <v>111</v>
      </c>
      <c r="E12" s="42" t="s">
        <v>122</v>
      </c>
      <c r="F12" s="42" t="s">
        <v>106</v>
      </c>
      <c r="G12" s="41">
        <v>1.8749999999999999E-2</v>
      </c>
      <c r="H12" s="43" t="s">
        <v>123</v>
      </c>
    </row>
    <row r="13" spans="2:8" x14ac:dyDescent="0.25">
      <c r="B13" s="40">
        <v>44720</v>
      </c>
      <c r="C13" s="41">
        <v>0.4152777777777778</v>
      </c>
      <c r="D13" s="42" t="s">
        <v>111</v>
      </c>
      <c r="E13" s="42" t="s">
        <v>120</v>
      </c>
      <c r="F13" s="42" t="s">
        <v>124</v>
      </c>
      <c r="G13" s="41">
        <v>6.9444444444444441E-3</v>
      </c>
      <c r="H13" s="43" t="s">
        <v>125</v>
      </c>
    </row>
    <row r="14" spans="2:8" x14ac:dyDescent="0.25">
      <c r="B14" s="40">
        <v>44721</v>
      </c>
      <c r="C14" s="41">
        <v>0.64374999999999993</v>
      </c>
      <c r="D14" s="42" t="s">
        <v>108</v>
      </c>
      <c r="E14" s="42" t="s">
        <v>126</v>
      </c>
      <c r="F14" s="42" t="s">
        <v>127</v>
      </c>
      <c r="G14" s="41">
        <v>4.1666666666666666E-3</v>
      </c>
      <c r="H14" s="43" t="s">
        <v>128</v>
      </c>
    </row>
    <row r="15" spans="2:8" x14ac:dyDescent="0.25">
      <c r="B15" s="40">
        <v>44721</v>
      </c>
      <c r="C15" s="41">
        <v>0.64374999999999993</v>
      </c>
      <c r="D15" s="42" t="s">
        <v>108</v>
      </c>
      <c r="E15" s="42" t="s">
        <v>126</v>
      </c>
      <c r="F15" s="42" t="s">
        <v>127</v>
      </c>
      <c r="G15" s="41">
        <v>4.1666666666666666E-3</v>
      </c>
      <c r="H15" s="43" t="s">
        <v>128</v>
      </c>
    </row>
    <row r="16" spans="2:8" x14ac:dyDescent="0.25">
      <c r="B16" s="40">
        <v>44723</v>
      </c>
      <c r="C16" s="41">
        <v>0.37013888888888885</v>
      </c>
      <c r="D16" s="42" t="s">
        <v>104</v>
      </c>
      <c r="E16" s="42" t="s">
        <v>118</v>
      </c>
      <c r="F16" s="42" t="s">
        <v>127</v>
      </c>
      <c r="G16" s="41">
        <v>1.5277777777777777E-2</v>
      </c>
      <c r="H16" s="43" t="s">
        <v>129</v>
      </c>
    </row>
    <row r="17" spans="2:8" x14ac:dyDescent="0.25">
      <c r="B17" s="40">
        <v>44724</v>
      </c>
      <c r="C17" s="41">
        <v>0.46597222222222223</v>
      </c>
      <c r="D17" s="42" t="s">
        <v>108</v>
      </c>
      <c r="E17" s="42" t="s">
        <v>126</v>
      </c>
      <c r="F17" s="42" t="s">
        <v>127</v>
      </c>
      <c r="G17" s="41">
        <v>5.5555555555555558E-3</v>
      </c>
      <c r="H17" s="43" t="s">
        <v>130</v>
      </c>
    </row>
    <row r="18" spans="2:8" x14ac:dyDescent="0.25">
      <c r="B18" s="40">
        <v>44724</v>
      </c>
      <c r="C18" s="41">
        <v>0.52708333333333335</v>
      </c>
      <c r="D18" s="42" t="s">
        <v>111</v>
      </c>
      <c r="E18" s="42" t="s">
        <v>122</v>
      </c>
      <c r="F18" s="42" t="s">
        <v>106</v>
      </c>
      <c r="G18" s="41">
        <v>4.1666666666666666E-3</v>
      </c>
      <c r="H18" s="43" t="s">
        <v>131</v>
      </c>
    </row>
    <row r="19" spans="2:8" x14ac:dyDescent="0.25">
      <c r="B19" s="40">
        <v>44725</v>
      </c>
      <c r="C19" s="41">
        <v>0.65208333333333335</v>
      </c>
      <c r="D19" s="42" t="s">
        <v>104</v>
      </c>
      <c r="E19" s="42" t="s">
        <v>105</v>
      </c>
      <c r="F19" s="42" t="s">
        <v>127</v>
      </c>
      <c r="G19" s="41">
        <v>2.013888888888889E-2</v>
      </c>
      <c r="H19" s="43" t="s">
        <v>132</v>
      </c>
    </row>
    <row r="20" spans="2:8" x14ac:dyDescent="0.25">
      <c r="B20" s="40">
        <v>44725</v>
      </c>
      <c r="C20" s="41">
        <v>0.74791666666666667</v>
      </c>
      <c r="D20" s="42" t="s">
        <v>111</v>
      </c>
      <c r="E20" s="42" t="s">
        <v>120</v>
      </c>
      <c r="F20" s="42" t="s">
        <v>106</v>
      </c>
      <c r="G20" s="41">
        <v>8.3333333333333332E-3</v>
      </c>
      <c r="H20" s="43" t="s">
        <v>121</v>
      </c>
    </row>
    <row r="21" spans="2:8" x14ac:dyDescent="0.25">
      <c r="B21" s="40">
        <v>44730</v>
      </c>
      <c r="C21" s="41">
        <v>0.51041666666666663</v>
      </c>
      <c r="D21" s="42" t="s">
        <v>108</v>
      </c>
      <c r="E21" s="42" t="s">
        <v>109</v>
      </c>
      <c r="F21" s="42" t="s">
        <v>127</v>
      </c>
      <c r="G21" s="41">
        <v>2.013888888888889E-2</v>
      </c>
      <c r="H21" s="43" t="s">
        <v>133</v>
      </c>
    </row>
    <row r="22" spans="2:8" x14ac:dyDescent="0.25">
      <c r="B22" s="40">
        <v>44731</v>
      </c>
      <c r="C22" s="41">
        <v>0.56666666666666665</v>
      </c>
      <c r="D22" s="42" t="s">
        <v>104</v>
      </c>
      <c r="E22" s="42" t="s">
        <v>134</v>
      </c>
      <c r="F22" s="42" t="s">
        <v>113</v>
      </c>
      <c r="G22" s="41">
        <v>2.361111111111111E-2</v>
      </c>
      <c r="H22" s="43" t="s">
        <v>135</v>
      </c>
    </row>
    <row r="23" spans="2:8" x14ac:dyDescent="0.25">
      <c r="B23" s="40">
        <v>44732</v>
      </c>
      <c r="C23" s="41">
        <v>0.45763888888888887</v>
      </c>
      <c r="D23" s="42" t="s">
        <v>104</v>
      </c>
      <c r="E23" s="42" t="s">
        <v>136</v>
      </c>
      <c r="F23" s="42" t="s">
        <v>106</v>
      </c>
      <c r="G23" s="41">
        <v>1.0416666666666666E-2</v>
      </c>
      <c r="H23" s="43" t="s">
        <v>137</v>
      </c>
    </row>
    <row r="24" spans="2:8" x14ac:dyDescent="0.25">
      <c r="B24" s="40">
        <v>44736</v>
      </c>
      <c r="C24" s="41">
        <v>0.50208333333333333</v>
      </c>
      <c r="D24" s="42" t="s">
        <v>108</v>
      </c>
      <c r="E24" s="42" t="s">
        <v>126</v>
      </c>
      <c r="F24" s="42" t="s">
        <v>127</v>
      </c>
      <c r="G24" s="41">
        <v>4.1666666666666666E-3</v>
      </c>
      <c r="H24" s="43" t="s">
        <v>128</v>
      </c>
    </row>
    <row r="25" spans="2:8" x14ac:dyDescent="0.25">
      <c r="B25" s="40">
        <v>44736</v>
      </c>
      <c r="C25" s="41">
        <v>0.50208333333333333</v>
      </c>
      <c r="D25" s="42" t="s">
        <v>108</v>
      </c>
      <c r="E25" s="42" t="s">
        <v>126</v>
      </c>
      <c r="F25" s="42" t="s">
        <v>127</v>
      </c>
      <c r="G25" s="41">
        <v>4.1666666666666666E-3</v>
      </c>
      <c r="H25" s="43" t="s">
        <v>128</v>
      </c>
    </row>
    <row r="26" spans="2:8" x14ac:dyDescent="0.25">
      <c r="B26" s="40">
        <v>44737</v>
      </c>
      <c r="C26" s="41">
        <v>0.4597222222222222</v>
      </c>
      <c r="D26" s="42" t="s">
        <v>108</v>
      </c>
      <c r="E26" s="42" t="s">
        <v>109</v>
      </c>
      <c r="F26" s="42" t="s">
        <v>127</v>
      </c>
      <c r="G26" s="41">
        <v>6.2499999999999995E-3</v>
      </c>
      <c r="H26" s="43" t="s">
        <v>138</v>
      </c>
    </row>
    <row r="27" spans="2:8" x14ac:dyDescent="0.25">
      <c r="B27" s="40">
        <v>44738</v>
      </c>
      <c r="C27" s="41">
        <v>0.48194444444444445</v>
      </c>
      <c r="D27" s="42" t="s">
        <v>111</v>
      </c>
      <c r="E27" s="42" t="s">
        <v>122</v>
      </c>
      <c r="F27" s="42" t="s">
        <v>127</v>
      </c>
      <c r="G27" s="41">
        <v>4.8611111111111112E-3</v>
      </c>
      <c r="H27" s="43" t="s">
        <v>107</v>
      </c>
    </row>
    <row r="28" spans="2:8" x14ac:dyDescent="0.25">
      <c r="B28" s="40">
        <v>44738</v>
      </c>
      <c r="C28" s="41">
        <v>0.48194444444444445</v>
      </c>
      <c r="D28" s="42" t="s">
        <v>111</v>
      </c>
      <c r="E28" s="42" t="s">
        <v>122</v>
      </c>
      <c r="F28" s="42" t="s">
        <v>127</v>
      </c>
      <c r="G28" s="41">
        <v>4.8611111111111112E-3</v>
      </c>
      <c r="H28" s="43" t="s">
        <v>107</v>
      </c>
    </row>
    <row r="29" spans="2:8" x14ac:dyDescent="0.25">
      <c r="B29" s="40">
        <v>44738</v>
      </c>
      <c r="C29" s="41">
        <v>0.59305555555555556</v>
      </c>
      <c r="D29" s="42" t="s">
        <v>111</v>
      </c>
      <c r="E29" s="42" t="s">
        <v>122</v>
      </c>
      <c r="F29" s="42" t="s">
        <v>113</v>
      </c>
      <c r="G29" s="41">
        <v>1.1805555555555555E-2</v>
      </c>
      <c r="H29" s="43" t="s">
        <v>139</v>
      </c>
    </row>
    <row r="30" spans="2:8" x14ac:dyDescent="0.25">
      <c r="B30" s="40">
        <v>44739</v>
      </c>
      <c r="C30" s="41">
        <v>0.46458333333333335</v>
      </c>
      <c r="D30" s="42" t="s">
        <v>104</v>
      </c>
      <c r="E30" s="42" t="s">
        <v>134</v>
      </c>
      <c r="F30" s="42" t="s">
        <v>106</v>
      </c>
      <c r="G30" s="41">
        <v>2.0833333333333332E-2</v>
      </c>
      <c r="H30" s="43" t="s">
        <v>140</v>
      </c>
    </row>
    <row r="31" spans="2:8" x14ac:dyDescent="0.25">
      <c r="B31" s="40">
        <v>44740</v>
      </c>
      <c r="C31" s="41">
        <v>0.50486111111111109</v>
      </c>
      <c r="D31" s="42" t="s">
        <v>111</v>
      </c>
      <c r="E31" s="42" t="s">
        <v>112</v>
      </c>
      <c r="F31" s="42" t="s">
        <v>106</v>
      </c>
      <c r="G31" s="41">
        <v>2.1527777777777781E-2</v>
      </c>
      <c r="H31" s="43" t="s">
        <v>141</v>
      </c>
    </row>
    <row r="32" spans="2:8" x14ac:dyDescent="0.25">
      <c r="B32" s="40">
        <v>44741</v>
      </c>
      <c r="C32" s="41">
        <v>0.40902777777777777</v>
      </c>
      <c r="D32" s="42" t="s">
        <v>104</v>
      </c>
      <c r="E32" s="42" t="s">
        <v>105</v>
      </c>
      <c r="F32" s="42" t="s">
        <v>113</v>
      </c>
      <c r="G32" s="41">
        <v>1.2499999999999999E-2</v>
      </c>
      <c r="H32" s="43" t="s">
        <v>142</v>
      </c>
    </row>
    <row r="33" spans="2:8" x14ac:dyDescent="0.25">
      <c r="B33" s="40">
        <v>44741</v>
      </c>
      <c r="C33" s="41">
        <v>0.40902777777777777</v>
      </c>
      <c r="D33" s="42" t="s">
        <v>104</v>
      </c>
      <c r="E33" s="42" t="s">
        <v>105</v>
      </c>
      <c r="F33" s="42" t="s">
        <v>113</v>
      </c>
      <c r="G33" s="41">
        <v>1.2499999999999999E-2</v>
      </c>
      <c r="H33" s="43" t="s">
        <v>142</v>
      </c>
    </row>
    <row r="34" spans="2:8" x14ac:dyDescent="0.25">
      <c r="B34" s="40">
        <v>44741</v>
      </c>
      <c r="C34" s="41">
        <v>0.40902777777777777</v>
      </c>
      <c r="D34" s="42" t="s">
        <v>104</v>
      </c>
      <c r="E34" s="42" t="s">
        <v>105</v>
      </c>
      <c r="F34" s="42" t="s">
        <v>113</v>
      </c>
      <c r="G34" s="41">
        <v>1.2499999999999999E-2</v>
      </c>
      <c r="H34" s="43" t="s">
        <v>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24A3A-A10F-4A91-878D-C6D0BC3959D5}">
  <dimension ref="A1:E123"/>
  <sheetViews>
    <sheetView workbookViewId="0">
      <selection activeCell="B126" sqref="B126"/>
    </sheetView>
  </sheetViews>
  <sheetFormatPr defaultRowHeight="15" outlineLevelRow="2" x14ac:dyDescent="0.25"/>
  <cols>
    <col min="1" max="5" width="16.85546875" customWidth="1"/>
  </cols>
  <sheetData>
    <row r="1" spans="1:5" ht="15.75" x14ac:dyDescent="0.25">
      <c r="A1" s="18" t="s">
        <v>0</v>
      </c>
      <c r="B1" s="19" t="s">
        <v>1</v>
      </c>
      <c r="C1" s="19" t="s">
        <v>2</v>
      </c>
      <c r="D1" s="19" t="s">
        <v>3</v>
      </c>
      <c r="E1" s="20" t="s">
        <v>4</v>
      </c>
    </row>
    <row r="2" spans="1:5" hidden="1" outlineLevel="2" x14ac:dyDescent="0.25">
      <c r="A2" s="21">
        <v>43202</v>
      </c>
      <c r="B2" s="8" t="s">
        <v>8</v>
      </c>
      <c r="C2" s="8">
        <v>1</v>
      </c>
      <c r="D2" s="16">
        <v>16</v>
      </c>
      <c r="E2" s="22" t="s">
        <v>6</v>
      </c>
    </row>
    <row r="3" spans="1:5" hidden="1" outlineLevel="2" x14ac:dyDescent="0.25">
      <c r="A3" s="21">
        <v>43101</v>
      </c>
      <c r="B3" s="8" t="s">
        <v>8</v>
      </c>
      <c r="C3" s="8">
        <v>3</v>
      </c>
      <c r="D3" s="16">
        <v>11</v>
      </c>
      <c r="E3" s="22" t="s">
        <v>21</v>
      </c>
    </row>
    <row r="4" spans="1:5" hidden="1" outlineLevel="2" x14ac:dyDescent="0.25">
      <c r="A4" s="21">
        <v>43112</v>
      </c>
      <c r="B4" s="8" t="s">
        <v>8</v>
      </c>
      <c r="C4" s="8">
        <v>1</v>
      </c>
      <c r="D4" s="16">
        <v>16</v>
      </c>
      <c r="E4" s="22" t="s">
        <v>23</v>
      </c>
    </row>
    <row r="5" spans="1:5" hidden="1" outlineLevel="2" x14ac:dyDescent="0.25">
      <c r="A5" s="21">
        <v>43128</v>
      </c>
      <c r="B5" s="8" t="s">
        <v>8</v>
      </c>
      <c r="C5" s="8">
        <v>1</v>
      </c>
      <c r="D5" s="16">
        <v>47.8</v>
      </c>
      <c r="E5" s="22" t="s">
        <v>23</v>
      </c>
    </row>
    <row r="6" spans="1:5" hidden="1" outlineLevel="2" x14ac:dyDescent="0.25">
      <c r="A6" s="21">
        <v>43132</v>
      </c>
      <c r="B6" s="8" t="s">
        <v>8</v>
      </c>
      <c r="C6" s="8">
        <v>1</v>
      </c>
      <c r="D6" s="17">
        <v>46</v>
      </c>
      <c r="E6" s="22" t="s">
        <v>24</v>
      </c>
    </row>
    <row r="7" spans="1:5" hidden="1" outlineLevel="2" x14ac:dyDescent="0.25">
      <c r="A7" s="21">
        <v>43106</v>
      </c>
      <c r="B7" s="8" t="s">
        <v>8</v>
      </c>
      <c r="C7" s="8">
        <v>1</v>
      </c>
      <c r="D7" s="16">
        <v>16</v>
      </c>
      <c r="E7" s="22" t="s">
        <v>25</v>
      </c>
    </row>
    <row r="8" spans="1:5" hidden="1" outlineLevel="2" x14ac:dyDescent="0.25">
      <c r="A8" s="21">
        <v>43206</v>
      </c>
      <c r="B8" s="8" t="s">
        <v>8</v>
      </c>
      <c r="C8" s="8">
        <v>1</v>
      </c>
      <c r="D8" s="16">
        <v>47.8</v>
      </c>
      <c r="E8" s="22" t="s">
        <v>25</v>
      </c>
    </row>
    <row r="9" spans="1:5" outlineLevel="1" collapsed="1" x14ac:dyDescent="0.25">
      <c r="A9" s="21"/>
      <c r="B9" s="49" t="s">
        <v>155</v>
      </c>
      <c r="C9" s="8"/>
      <c r="D9" s="16">
        <f>SUBTOTAL(9,D2:D8)</f>
        <v>200.60000000000002</v>
      </c>
      <c r="E9" s="22"/>
    </row>
    <row r="10" spans="1:5" hidden="1" outlineLevel="2" x14ac:dyDescent="0.25">
      <c r="A10" s="21">
        <v>43234</v>
      </c>
      <c r="B10" s="8" t="s">
        <v>13</v>
      </c>
      <c r="C10" s="8"/>
      <c r="D10" s="16">
        <v>120</v>
      </c>
      <c r="E10" s="22" t="s">
        <v>6</v>
      </c>
    </row>
    <row r="11" spans="1:5" hidden="1" outlineLevel="2" x14ac:dyDescent="0.25">
      <c r="A11" s="21">
        <v>43125</v>
      </c>
      <c r="B11" s="8" t="s">
        <v>13</v>
      </c>
      <c r="C11" s="8"/>
      <c r="D11" s="16">
        <v>46</v>
      </c>
      <c r="E11" s="22" t="s">
        <v>15</v>
      </c>
    </row>
    <row r="12" spans="1:5" hidden="1" outlineLevel="2" x14ac:dyDescent="0.25">
      <c r="A12" s="21">
        <v>43154</v>
      </c>
      <c r="B12" s="8" t="s">
        <v>13</v>
      </c>
      <c r="C12" s="8"/>
      <c r="D12" s="16">
        <v>6</v>
      </c>
      <c r="E12" s="22" t="s">
        <v>15</v>
      </c>
    </row>
    <row r="13" spans="1:5" hidden="1" outlineLevel="2" x14ac:dyDescent="0.25">
      <c r="A13" s="21">
        <v>43205</v>
      </c>
      <c r="B13" s="8" t="s">
        <v>13</v>
      </c>
      <c r="C13" s="8"/>
      <c r="D13" s="16">
        <v>46</v>
      </c>
      <c r="E13" s="22" t="s">
        <v>15</v>
      </c>
    </row>
    <row r="14" spans="1:5" hidden="1" outlineLevel="2" x14ac:dyDescent="0.25">
      <c r="A14" s="21">
        <v>43216</v>
      </c>
      <c r="B14" s="8" t="s">
        <v>13</v>
      </c>
      <c r="C14" s="8"/>
      <c r="D14" s="16">
        <v>0.65</v>
      </c>
      <c r="E14" s="22" t="s">
        <v>15</v>
      </c>
    </row>
    <row r="15" spans="1:5" hidden="1" outlineLevel="2" x14ac:dyDescent="0.25">
      <c r="A15" s="21">
        <v>43216</v>
      </c>
      <c r="B15" s="8" t="s">
        <v>13</v>
      </c>
      <c r="C15" s="8"/>
      <c r="D15" s="16">
        <v>0.65</v>
      </c>
      <c r="E15" s="22" t="s">
        <v>15</v>
      </c>
    </row>
    <row r="16" spans="1:5" hidden="1" outlineLevel="2" x14ac:dyDescent="0.25">
      <c r="A16" s="21">
        <v>43118</v>
      </c>
      <c r="B16" s="8" t="s">
        <v>13</v>
      </c>
      <c r="C16" s="8"/>
      <c r="D16" s="16">
        <v>0.65</v>
      </c>
      <c r="E16" s="22" t="s">
        <v>22</v>
      </c>
    </row>
    <row r="17" spans="1:5" hidden="1" outlineLevel="2" x14ac:dyDescent="0.25">
      <c r="A17" s="21">
        <v>43118</v>
      </c>
      <c r="B17" s="8" t="s">
        <v>13</v>
      </c>
      <c r="C17" s="8"/>
      <c r="D17" s="16">
        <v>0.65</v>
      </c>
      <c r="E17" s="22" t="s">
        <v>22</v>
      </c>
    </row>
    <row r="18" spans="1:5" hidden="1" outlineLevel="2" x14ac:dyDescent="0.25">
      <c r="A18" s="21">
        <v>43236</v>
      </c>
      <c r="B18" s="8" t="s">
        <v>13</v>
      </c>
      <c r="C18" s="8"/>
      <c r="D18" s="16">
        <v>1.62</v>
      </c>
      <c r="E18" s="22" t="s">
        <v>22</v>
      </c>
    </row>
    <row r="19" spans="1:5" hidden="1" outlineLevel="2" x14ac:dyDescent="0.25">
      <c r="A19" s="21">
        <v>43236</v>
      </c>
      <c r="B19" s="8" t="s">
        <v>13</v>
      </c>
      <c r="C19" s="8"/>
      <c r="D19" s="16">
        <v>1.62</v>
      </c>
      <c r="E19" s="22" t="s">
        <v>22</v>
      </c>
    </row>
    <row r="20" spans="1:5" hidden="1" outlineLevel="2" x14ac:dyDescent="0.25">
      <c r="A20" s="21">
        <v>43281</v>
      </c>
      <c r="B20" s="8" t="s">
        <v>13</v>
      </c>
      <c r="C20" s="8"/>
      <c r="D20" s="16">
        <v>58</v>
      </c>
      <c r="E20" s="22" t="s">
        <v>22</v>
      </c>
    </row>
    <row r="21" spans="1:5" ht="14.25" hidden="1" customHeight="1" outlineLevel="2" x14ac:dyDescent="0.25">
      <c r="A21" s="21">
        <v>43119</v>
      </c>
      <c r="B21" s="8" t="s">
        <v>13</v>
      </c>
      <c r="C21" s="8"/>
      <c r="D21" s="16">
        <v>120</v>
      </c>
      <c r="E21" s="22" t="s">
        <v>23</v>
      </c>
    </row>
    <row r="22" spans="1:5" s="5" customFormat="1" hidden="1" outlineLevel="2" x14ac:dyDescent="0.25">
      <c r="A22" s="21">
        <v>43137</v>
      </c>
      <c r="B22" s="8" t="s">
        <v>13</v>
      </c>
      <c r="C22" s="8"/>
      <c r="D22" s="16">
        <v>42.5</v>
      </c>
      <c r="E22" s="22" t="s">
        <v>24</v>
      </c>
    </row>
    <row r="23" spans="1:5" hidden="1" outlineLevel="2" x14ac:dyDescent="0.25">
      <c r="A23" s="21">
        <v>43237</v>
      </c>
      <c r="B23" s="8" t="s">
        <v>13</v>
      </c>
      <c r="C23" s="8"/>
      <c r="D23" s="16">
        <v>0.4</v>
      </c>
      <c r="E23" s="22" t="s">
        <v>24</v>
      </c>
    </row>
    <row r="24" spans="1:5" hidden="1" outlineLevel="2" x14ac:dyDescent="0.25">
      <c r="A24" s="21">
        <v>43237</v>
      </c>
      <c r="B24" s="8" t="s">
        <v>13</v>
      </c>
      <c r="C24" s="8"/>
      <c r="D24" s="16">
        <v>0.4</v>
      </c>
      <c r="E24" s="22" t="s">
        <v>24</v>
      </c>
    </row>
    <row r="25" spans="1:5" hidden="1" outlineLevel="2" x14ac:dyDescent="0.25">
      <c r="A25" s="21">
        <v>43257</v>
      </c>
      <c r="B25" s="8" t="s">
        <v>13</v>
      </c>
      <c r="C25" s="8"/>
      <c r="D25" s="16">
        <v>12</v>
      </c>
      <c r="E25" s="22" t="s">
        <v>24</v>
      </c>
    </row>
    <row r="26" spans="1:5" hidden="1" outlineLevel="2" x14ac:dyDescent="0.25">
      <c r="A26" s="21">
        <v>43149</v>
      </c>
      <c r="B26" s="8" t="s">
        <v>13</v>
      </c>
      <c r="C26" s="8"/>
      <c r="D26" s="16">
        <v>315</v>
      </c>
      <c r="E26" s="22" t="s">
        <v>25</v>
      </c>
    </row>
    <row r="27" spans="1:5" hidden="1" outlineLevel="2" x14ac:dyDescent="0.25">
      <c r="A27" s="21">
        <v>43187</v>
      </c>
      <c r="B27" s="8" t="s">
        <v>13</v>
      </c>
      <c r="C27" s="8"/>
      <c r="D27" s="16">
        <v>3</v>
      </c>
      <c r="E27" s="22" t="s">
        <v>25</v>
      </c>
    </row>
    <row r="28" spans="1:5" hidden="1" outlineLevel="2" x14ac:dyDescent="0.25">
      <c r="A28" s="21">
        <v>43187</v>
      </c>
      <c r="B28" s="8" t="s">
        <v>13</v>
      </c>
      <c r="C28" s="8"/>
      <c r="D28" s="16">
        <v>3</v>
      </c>
      <c r="E28" s="22" t="s">
        <v>25</v>
      </c>
    </row>
    <row r="29" spans="1:5" hidden="1" outlineLevel="2" x14ac:dyDescent="0.25">
      <c r="A29" s="21">
        <v>43211</v>
      </c>
      <c r="B29" s="8" t="s">
        <v>13</v>
      </c>
      <c r="C29" s="8"/>
      <c r="D29" s="16">
        <v>3.5</v>
      </c>
      <c r="E29" s="22" t="s">
        <v>25</v>
      </c>
    </row>
    <row r="30" spans="1:5" hidden="1" outlineLevel="2" x14ac:dyDescent="0.25">
      <c r="A30" s="21">
        <v>43211</v>
      </c>
      <c r="B30" s="8" t="s">
        <v>13</v>
      </c>
      <c r="C30" s="8"/>
      <c r="D30" s="16">
        <v>3.5</v>
      </c>
      <c r="E30" s="22" t="s">
        <v>25</v>
      </c>
    </row>
    <row r="31" spans="1:5" outlineLevel="1" collapsed="1" x14ac:dyDescent="0.25">
      <c r="A31" s="21"/>
      <c r="B31" s="49" t="s">
        <v>156</v>
      </c>
      <c r="C31" s="8"/>
      <c r="D31" s="16">
        <f>SUBTOTAL(9,D10:D30)</f>
        <v>785.14</v>
      </c>
      <c r="E31" s="22"/>
    </row>
    <row r="32" spans="1:5" hidden="1" outlineLevel="2" x14ac:dyDescent="0.25">
      <c r="A32" s="21">
        <v>43240</v>
      </c>
      <c r="B32" s="8" t="s">
        <v>19</v>
      </c>
      <c r="C32" s="8">
        <v>2</v>
      </c>
      <c r="D32" s="16">
        <v>48</v>
      </c>
      <c r="E32" s="22" t="s">
        <v>15</v>
      </c>
    </row>
    <row r="33" spans="1:5" hidden="1" outlineLevel="2" x14ac:dyDescent="0.25">
      <c r="A33" s="21">
        <v>43258</v>
      </c>
      <c r="B33" s="8" t="s">
        <v>19</v>
      </c>
      <c r="C33" s="8">
        <v>1</v>
      </c>
      <c r="D33" s="16">
        <v>50</v>
      </c>
      <c r="E33" s="22" t="s">
        <v>21</v>
      </c>
    </row>
    <row r="34" spans="1:5" hidden="1" outlineLevel="2" x14ac:dyDescent="0.25">
      <c r="A34" s="21">
        <v>43174</v>
      </c>
      <c r="B34" s="8" t="s">
        <v>19</v>
      </c>
      <c r="C34" s="8">
        <v>1</v>
      </c>
      <c r="D34" s="16">
        <v>40</v>
      </c>
      <c r="E34" s="22" t="s">
        <v>23</v>
      </c>
    </row>
    <row r="35" spans="1:5" hidden="1" outlineLevel="2" x14ac:dyDescent="0.25">
      <c r="A35" s="21">
        <v>43124</v>
      </c>
      <c r="B35" s="8" t="s">
        <v>19</v>
      </c>
      <c r="C35" s="8">
        <v>3</v>
      </c>
      <c r="D35" s="16">
        <v>60</v>
      </c>
      <c r="E35" s="22" t="s">
        <v>24</v>
      </c>
    </row>
    <row r="36" spans="1:5" hidden="1" outlineLevel="2" x14ac:dyDescent="0.25">
      <c r="A36" s="21">
        <v>43105</v>
      </c>
      <c r="B36" s="8" t="s">
        <v>19</v>
      </c>
      <c r="C36" s="8">
        <v>3</v>
      </c>
      <c r="D36" s="16">
        <v>62</v>
      </c>
      <c r="E36" s="22" t="s">
        <v>25</v>
      </c>
    </row>
    <row r="37" spans="1:5" outlineLevel="1" collapsed="1" x14ac:dyDescent="0.25">
      <c r="A37" s="21"/>
      <c r="B37" s="49" t="s">
        <v>164</v>
      </c>
      <c r="C37" s="8"/>
      <c r="D37" s="16">
        <f>SUBTOTAL(9,D32:D36)</f>
        <v>260</v>
      </c>
      <c r="E37" s="22"/>
    </row>
    <row r="38" spans="1:5" hidden="1" outlineLevel="2" x14ac:dyDescent="0.25">
      <c r="A38" s="21">
        <v>43133</v>
      </c>
      <c r="B38" s="8" t="s">
        <v>5</v>
      </c>
      <c r="C38" s="8">
        <v>2</v>
      </c>
      <c r="D38" s="16">
        <v>120</v>
      </c>
      <c r="E38" s="22" t="s">
        <v>6</v>
      </c>
    </row>
    <row r="39" spans="1:5" hidden="1" outlineLevel="2" x14ac:dyDescent="0.25">
      <c r="A39" s="21">
        <v>43267</v>
      </c>
      <c r="B39" s="8" t="s">
        <v>5</v>
      </c>
      <c r="C39" s="8">
        <v>1</v>
      </c>
      <c r="D39" s="16">
        <v>41.3</v>
      </c>
      <c r="E39" s="22" t="s">
        <v>6</v>
      </c>
    </row>
    <row r="40" spans="1:5" hidden="1" outlineLevel="2" x14ac:dyDescent="0.25">
      <c r="A40" s="21">
        <v>43147</v>
      </c>
      <c r="B40" s="8" t="s">
        <v>5</v>
      </c>
      <c r="C40" s="8">
        <v>1</v>
      </c>
      <c r="D40" s="16">
        <v>170</v>
      </c>
      <c r="E40" s="22" t="s">
        <v>15</v>
      </c>
    </row>
    <row r="41" spans="1:5" hidden="1" outlineLevel="2" x14ac:dyDescent="0.25">
      <c r="A41" s="21">
        <v>43212</v>
      </c>
      <c r="B41" s="8" t="s">
        <v>5</v>
      </c>
      <c r="C41" s="8">
        <v>2</v>
      </c>
      <c r="D41" s="16">
        <v>120</v>
      </c>
      <c r="E41" s="22" t="s">
        <v>15</v>
      </c>
    </row>
    <row r="42" spans="1:5" hidden="1" outlineLevel="2" x14ac:dyDescent="0.25">
      <c r="A42" s="21">
        <v>43168</v>
      </c>
      <c r="B42" s="8" t="s">
        <v>5</v>
      </c>
      <c r="C42" s="8">
        <v>2</v>
      </c>
      <c r="D42" s="16">
        <v>110</v>
      </c>
      <c r="E42" s="22" t="s">
        <v>21</v>
      </c>
    </row>
    <row r="43" spans="1:5" hidden="1" outlineLevel="2" x14ac:dyDescent="0.25">
      <c r="A43" s="21">
        <v>43232</v>
      </c>
      <c r="B43" s="8" t="s">
        <v>5</v>
      </c>
      <c r="C43" s="8">
        <v>1</v>
      </c>
      <c r="D43" s="16">
        <v>215</v>
      </c>
      <c r="E43" s="22" t="s">
        <v>23</v>
      </c>
    </row>
    <row r="44" spans="1:5" hidden="1" outlineLevel="2" x14ac:dyDescent="0.25">
      <c r="A44" s="21">
        <v>43101</v>
      </c>
      <c r="B44" s="8" t="s">
        <v>5</v>
      </c>
      <c r="C44" s="8">
        <v>2</v>
      </c>
      <c r="D44" s="16">
        <v>124</v>
      </c>
      <c r="E44" s="22" t="s">
        <v>24</v>
      </c>
    </row>
    <row r="45" spans="1:5" hidden="1" outlineLevel="2" x14ac:dyDescent="0.25">
      <c r="A45" s="21">
        <v>43138</v>
      </c>
      <c r="B45" s="8" t="s">
        <v>5</v>
      </c>
      <c r="C45" s="8">
        <v>1</v>
      </c>
      <c r="D45" s="16">
        <v>120</v>
      </c>
      <c r="E45" s="22" t="s">
        <v>24</v>
      </c>
    </row>
    <row r="46" spans="1:5" hidden="1" outlineLevel="2" x14ac:dyDescent="0.25">
      <c r="A46" s="21">
        <v>43246</v>
      </c>
      <c r="B46" s="8" t="s">
        <v>5</v>
      </c>
      <c r="C46" s="8">
        <v>1</v>
      </c>
      <c r="D46" s="16">
        <v>62</v>
      </c>
      <c r="E46" s="22" t="s">
        <v>25</v>
      </c>
    </row>
    <row r="47" spans="1:5" outlineLevel="1" collapsed="1" x14ac:dyDescent="0.25">
      <c r="A47" s="21"/>
      <c r="B47" s="49" t="s">
        <v>151</v>
      </c>
      <c r="C47" s="8"/>
      <c r="D47" s="16">
        <f>SUBTOTAL(9,D38:D46)</f>
        <v>1082.3</v>
      </c>
      <c r="E47" s="22"/>
    </row>
    <row r="48" spans="1:5" hidden="1" outlineLevel="2" x14ac:dyDescent="0.25">
      <c r="A48" s="21">
        <v>43219</v>
      </c>
      <c r="B48" s="8" t="s">
        <v>17</v>
      </c>
      <c r="C48" s="8">
        <v>1</v>
      </c>
      <c r="D48" s="16">
        <v>15</v>
      </c>
      <c r="E48" s="22" t="s">
        <v>15</v>
      </c>
    </row>
    <row r="49" spans="1:5" hidden="1" outlineLevel="2" x14ac:dyDescent="0.25">
      <c r="A49" s="21">
        <v>43193</v>
      </c>
      <c r="B49" s="8" t="s">
        <v>17</v>
      </c>
      <c r="C49" s="8">
        <v>1</v>
      </c>
      <c r="D49" s="16">
        <v>22</v>
      </c>
      <c r="E49" s="22" t="s">
        <v>22</v>
      </c>
    </row>
    <row r="50" spans="1:5" hidden="1" outlineLevel="2" x14ac:dyDescent="0.25">
      <c r="A50" s="21">
        <v>43157</v>
      </c>
      <c r="B50" s="8" t="s">
        <v>17</v>
      </c>
      <c r="C50" s="8">
        <v>2</v>
      </c>
      <c r="D50" s="16">
        <v>25</v>
      </c>
      <c r="E50" s="22" t="s">
        <v>24</v>
      </c>
    </row>
    <row r="51" spans="1:5" hidden="1" outlineLevel="2" x14ac:dyDescent="0.25">
      <c r="A51" s="21">
        <v>43263</v>
      </c>
      <c r="B51" s="8" t="s">
        <v>17</v>
      </c>
      <c r="C51" s="8">
        <v>2</v>
      </c>
      <c r="D51" s="16">
        <v>33</v>
      </c>
      <c r="E51" s="22" t="s">
        <v>25</v>
      </c>
    </row>
    <row r="52" spans="1:5" outlineLevel="1" collapsed="1" x14ac:dyDescent="0.25">
      <c r="A52" s="21"/>
      <c r="B52" s="49" t="s">
        <v>162</v>
      </c>
      <c r="C52" s="8"/>
      <c r="D52" s="16">
        <f>SUBTOTAL(9,D48:D51)</f>
        <v>95</v>
      </c>
      <c r="E52" s="22"/>
    </row>
    <row r="53" spans="1:5" hidden="1" outlineLevel="2" x14ac:dyDescent="0.25">
      <c r="A53" s="21">
        <v>43238</v>
      </c>
      <c r="B53" s="8" t="s">
        <v>12</v>
      </c>
      <c r="C53" s="8">
        <v>2</v>
      </c>
      <c r="D53" s="16">
        <v>48</v>
      </c>
      <c r="E53" s="22" t="s">
        <v>6</v>
      </c>
    </row>
    <row r="54" spans="1:5" hidden="1" outlineLevel="2" x14ac:dyDescent="0.25">
      <c r="A54" s="21">
        <v>43102</v>
      </c>
      <c r="B54" s="8" t="s">
        <v>12</v>
      </c>
      <c r="C54" s="8">
        <v>2</v>
      </c>
      <c r="D54" s="16">
        <v>48</v>
      </c>
      <c r="E54" s="22" t="s">
        <v>15</v>
      </c>
    </row>
    <row r="55" spans="1:5" hidden="1" outlineLevel="2" x14ac:dyDescent="0.25">
      <c r="A55" s="21">
        <v>43105</v>
      </c>
      <c r="B55" s="8" t="s">
        <v>12</v>
      </c>
      <c r="C55" s="8">
        <v>2</v>
      </c>
      <c r="D55" s="16">
        <v>56</v>
      </c>
      <c r="E55" s="22" t="s">
        <v>21</v>
      </c>
    </row>
    <row r="56" spans="1:5" hidden="1" outlineLevel="2" x14ac:dyDescent="0.25">
      <c r="A56" s="21">
        <v>43135</v>
      </c>
      <c r="B56" s="8" t="s">
        <v>12</v>
      </c>
      <c r="C56" s="8">
        <v>3</v>
      </c>
      <c r="D56" s="16">
        <v>50</v>
      </c>
      <c r="E56" s="22" t="s">
        <v>23</v>
      </c>
    </row>
    <row r="57" spans="1:5" hidden="1" outlineLevel="2" x14ac:dyDescent="0.25">
      <c r="A57" s="21">
        <v>43151</v>
      </c>
      <c r="B57" s="8" t="s">
        <v>12</v>
      </c>
      <c r="C57" s="8">
        <v>2</v>
      </c>
      <c r="D57" s="16">
        <v>50</v>
      </c>
      <c r="E57" s="22" t="s">
        <v>24</v>
      </c>
    </row>
    <row r="58" spans="1:5" outlineLevel="1" collapsed="1" x14ac:dyDescent="0.25">
      <c r="A58" s="21"/>
      <c r="B58" s="49" t="s">
        <v>157</v>
      </c>
      <c r="C58" s="8"/>
      <c r="D58" s="16">
        <f>SUBTOTAL(9,D53:D57)</f>
        <v>252</v>
      </c>
      <c r="E58" s="22"/>
    </row>
    <row r="59" spans="1:5" hidden="1" outlineLevel="2" x14ac:dyDescent="0.25">
      <c r="A59" s="21">
        <v>43152</v>
      </c>
      <c r="B59" s="8" t="s">
        <v>11</v>
      </c>
      <c r="C59" s="8">
        <v>1</v>
      </c>
      <c r="D59" s="16">
        <v>330</v>
      </c>
      <c r="E59" s="22" t="s">
        <v>6</v>
      </c>
    </row>
    <row r="60" spans="1:5" hidden="1" outlineLevel="2" x14ac:dyDescent="0.25">
      <c r="A60" s="21">
        <v>43248</v>
      </c>
      <c r="B60" s="8" t="s">
        <v>11</v>
      </c>
      <c r="C60" s="8">
        <v>2</v>
      </c>
      <c r="D60" s="16">
        <v>1110</v>
      </c>
      <c r="E60" s="22" t="s">
        <v>6</v>
      </c>
    </row>
    <row r="61" spans="1:5" hidden="1" outlineLevel="2" x14ac:dyDescent="0.25">
      <c r="A61" s="21">
        <v>43175</v>
      </c>
      <c r="B61" s="8" t="s">
        <v>11</v>
      </c>
      <c r="C61" s="8">
        <v>2</v>
      </c>
      <c r="D61" s="16">
        <v>680</v>
      </c>
      <c r="E61" s="22" t="s">
        <v>15</v>
      </c>
    </row>
    <row r="62" spans="1:5" hidden="1" outlineLevel="2" x14ac:dyDescent="0.25">
      <c r="A62" s="21">
        <v>43240</v>
      </c>
      <c r="B62" s="8" t="s">
        <v>11</v>
      </c>
      <c r="C62" s="8">
        <v>1</v>
      </c>
      <c r="D62" s="16">
        <v>700</v>
      </c>
      <c r="E62" s="22" t="s">
        <v>21</v>
      </c>
    </row>
    <row r="63" spans="1:5" hidden="1" outlineLevel="2" x14ac:dyDescent="0.25">
      <c r="A63" s="21">
        <v>43157</v>
      </c>
      <c r="B63" s="8" t="s">
        <v>11</v>
      </c>
      <c r="C63" s="8">
        <v>1</v>
      </c>
      <c r="D63" s="16">
        <v>325</v>
      </c>
      <c r="E63" s="22" t="s">
        <v>22</v>
      </c>
    </row>
    <row r="64" spans="1:5" hidden="1" outlineLevel="2" x14ac:dyDescent="0.25">
      <c r="A64" s="21">
        <v>43183</v>
      </c>
      <c r="B64" s="8" t="s">
        <v>11</v>
      </c>
      <c r="C64" s="8">
        <v>1</v>
      </c>
      <c r="D64" s="16">
        <v>900</v>
      </c>
      <c r="E64" s="22" t="s">
        <v>22</v>
      </c>
    </row>
    <row r="65" spans="1:5" hidden="1" outlineLevel="2" x14ac:dyDescent="0.25">
      <c r="A65" s="21">
        <v>43224</v>
      </c>
      <c r="B65" s="8" t="s">
        <v>11</v>
      </c>
      <c r="C65" s="8">
        <v>1</v>
      </c>
      <c r="D65" s="16">
        <v>1020</v>
      </c>
      <c r="E65" s="22" t="s">
        <v>22</v>
      </c>
    </row>
    <row r="66" spans="1:5" hidden="1" outlineLevel="2" x14ac:dyDescent="0.25">
      <c r="A66" s="21">
        <v>43188</v>
      </c>
      <c r="B66" s="8" t="s">
        <v>11</v>
      </c>
      <c r="C66" s="8">
        <v>1</v>
      </c>
      <c r="D66" s="16">
        <v>530</v>
      </c>
      <c r="E66" s="22" t="s">
        <v>23</v>
      </c>
    </row>
    <row r="67" spans="1:5" hidden="1" outlineLevel="2" x14ac:dyDescent="0.25">
      <c r="A67" s="21">
        <v>43120</v>
      </c>
      <c r="B67" s="8" t="s">
        <v>11</v>
      </c>
      <c r="C67" s="8">
        <v>1</v>
      </c>
      <c r="D67" s="16">
        <v>255</v>
      </c>
      <c r="E67" s="22" t="s">
        <v>24</v>
      </c>
    </row>
    <row r="68" spans="1:5" hidden="1" outlineLevel="2" x14ac:dyDescent="0.25">
      <c r="A68" s="21">
        <v>43241</v>
      </c>
      <c r="B68" s="8" t="s">
        <v>11</v>
      </c>
      <c r="C68" s="8">
        <v>1</v>
      </c>
      <c r="D68" s="16">
        <v>255</v>
      </c>
      <c r="E68" s="22" t="s">
        <v>24</v>
      </c>
    </row>
    <row r="69" spans="1:5" outlineLevel="1" collapsed="1" x14ac:dyDescent="0.25">
      <c r="A69" s="21"/>
      <c r="B69" s="49" t="s">
        <v>152</v>
      </c>
      <c r="C69" s="8"/>
      <c r="D69" s="16">
        <f>SUBTOTAL(9,D59:D68)</f>
        <v>6105</v>
      </c>
      <c r="E69" s="22"/>
    </row>
    <row r="70" spans="1:5" hidden="1" outlineLevel="2" x14ac:dyDescent="0.25">
      <c r="A70" s="21">
        <v>43178</v>
      </c>
      <c r="B70" s="8" t="s">
        <v>10</v>
      </c>
      <c r="C70" s="8">
        <v>1</v>
      </c>
      <c r="D70" s="16">
        <v>30</v>
      </c>
      <c r="E70" s="22" t="s">
        <v>6</v>
      </c>
    </row>
    <row r="71" spans="1:5" hidden="1" outlineLevel="2" x14ac:dyDescent="0.25">
      <c r="A71" s="21">
        <v>43199</v>
      </c>
      <c r="B71" s="8" t="s">
        <v>10</v>
      </c>
      <c r="C71" s="8">
        <v>1</v>
      </c>
      <c r="D71" s="16">
        <v>30</v>
      </c>
      <c r="E71" s="22" t="s">
        <v>25</v>
      </c>
    </row>
    <row r="72" spans="1:5" hidden="1" outlineLevel="2" x14ac:dyDescent="0.25">
      <c r="A72" s="21">
        <v>43216</v>
      </c>
      <c r="B72" s="8" t="s">
        <v>10</v>
      </c>
      <c r="C72" s="8">
        <v>1</v>
      </c>
      <c r="D72" s="16">
        <v>30</v>
      </c>
      <c r="E72" s="22" t="s">
        <v>25</v>
      </c>
    </row>
    <row r="73" spans="1:5" outlineLevel="1" collapsed="1" x14ac:dyDescent="0.25">
      <c r="A73" s="21"/>
      <c r="B73" s="49" t="s">
        <v>153</v>
      </c>
      <c r="C73" s="8"/>
      <c r="D73" s="16">
        <f>SUBTOTAL(9,D70:D72)</f>
        <v>90</v>
      </c>
      <c r="E73" s="22"/>
    </row>
    <row r="74" spans="1:5" hidden="1" outlineLevel="2" x14ac:dyDescent="0.25">
      <c r="A74" s="21">
        <v>43110</v>
      </c>
      <c r="B74" s="8" t="s">
        <v>14</v>
      </c>
      <c r="C74" s="8">
        <v>2</v>
      </c>
      <c r="D74" s="16">
        <v>6.5</v>
      </c>
      <c r="E74" s="22" t="s">
        <v>15</v>
      </c>
    </row>
    <row r="75" spans="1:5" hidden="1" outlineLevel="2" x14ac:dyDescent="0.25">
      <c r="A75" s="21">
        <v>43151</v>
      </c>
      <c r="B75" s="8" t="s">
        <v>14</v>
      </c>
      <c r="C75" s="8">
        <v>3</v>
      </c>
      <c r="D75" s="16">
        <v>18</v>
      </c>
      <c r="E75" s="22" t="s">
        <v>15</v>
      </c>
    </row>
    <row r="76" spans="1:5" hidden="1" outlineLevel="2" x14ac:dyDescent="0.25">
      <c r="A76" s="21">
        <v>43172</v>
      </c>
      <c r="B76" s="8" t="s">
        <v>14</v>
      </c>
      <c r="C76" s="8">
        <v>1</v>
      </c>
      <c r="D76" s="16">
        <v>4.5</v>
      </c>
      <c r="E76" s="22" t="s">
        <v>15</v>
      </c>
    </row>
    <row r="77" spans="1:5" hidden="1" outlineLevel="2" x14ac:dyDescent="0.25">
      <c r="A77" s="21">
        <v>43254</v>
      </c>
      <c r="B77" s="8" t="s">
        <v>14</v>
      </c>
      <c r="C77" s="8">
        <v>1</v>
      </c>
      <c r="D77" s="16">
        <v>7</v>
      </c>
      <c r="E77" s="22" t="s">
        <v>15</v>
      </c>
    </row>
    <row r="78" spans="1:5" hidden="1" outlineLevel="2" x14ac:dyDescent="0.25">
      <c r="A78" s="21">
        <v>43150</v>
      </c>
      <c r="B78" s="8" t="s">
        <v>14</v>
      </c>
      <c r="C78" s="8">
        <v>2</v>
      </c>
      <c r="D78" s="16">
        <v>12</v>
      </c>
      <c r="E78" s="22" t="s">
        <v>22</v>
      </c>
    </row>
    <row r="79" spans="1:5" hidden="1" outlineLevel="2" x14ac:dyDescent="0.25">
      <c r="A79" s="21">
        <v>43167</v>
      </c>
      <c r="B79" s="8" t="s">
        <v>14</v>
      </c>
      <c r="C79" s="8">
        <v>1</v>
      </c>
      <c r="D79" s="16">
        <v>5</v>
      </c>
      <c r="E79" s="22" t="s">
        <v>22</v>
      </c>
    </row>
    <row r="80" spans="1:5" hidden="1" outlineLevel="2" x14ac:dyDescent="0.25">
      <c r="A80" s="21">
        <v>43189</v>
      </c>
      <c r="B80" s="8" t="s">
        <v>14</v>
      </c>
      <c r="C80" s="8">
        <v>2</v>
      </c>
      <c r="D80" s="16">
        <v>4.5</v>
      </c>
      <c r="E80" s="22" t="s">
        <v>22</v>
      </c>
    </row>
    <row r="81" spans="1:5" hidden="1" outlineLevel="2" x14ac:dyDescent="0.25">
      <c r="A81" s="21">
        <v>43234</v>
      </c>
      <c r="B81" s="8" t="s">
        <v>14</v>
      </c>
      <c r="C81" s="8">
        <v>1</v>
      </c>
      <c r="D81" s="16">
        <v>7</v>
      </c>
      <c r="E81" s="22" t="s">
        <v>22</v>
      </c>
    </row>
    <row r="82" spans="1:5" hidden="1" outlineLevel="2" x14ac:dyDescent="0.25">
      <c r="A82" s="21">
        <v>43255</v>
      </c>
      <c r="B82" s="8" t="s">
        <v>14</v>
      </c>
      <c r="C82" s="8">
        <v>3</v>
      </c>
      <c r="D82" s="16">
        <v>15</v>
      </c>
      <c r="E82" s="22" t="s">
        <v>22</v>
      </c>
    </row>
    <row r="83" spans="1:5" hidden="1" outlineLevel="2" x14ac:dyDescent="0.25">
      <c r="A83" s="21">
        <v>43275</v>
      </c>
      <c r="B83" s="8" t="s">
        <v>14</v>
      </c>
      <c r="C83" s="8">
        <v>3</v>
      </c>
      <c r="D83" s="16">
        <v>15</v>
      </c>
      <c r="E83" s="22" t="s">
        <v>22</v>
      </c>
    </row>
    <row r="84" spans="1:5" hidden="1" outlineLevel="2" x14ac:dyDescent="0.25">
      <c r="A84" s="21">
        <v>43150</v>
      </c>
      <c r="B84" s="8" t="s">
        <v>14</v>
      </c>
      <c r="C84" s="8">
        <v>2</v>
      </c>
      <c r="D84" s="16">
        <v>10</v>
      </c>
      <c r="E84" s="22" t="s">
        <v>24</v>
      </c>
    </row>
    <row r="85" spans="1:5" outlineLevel="1" collapsed="1" x14ac:dyDescent="0.25">
      <c r="A85" s="21"/>
      <c r="B85" s="49" t="s">
        <v>159</v>
      </c>
      <c r="C85" s="8"/>
      <c r="D85" s="16">
        <f>SUBTOTAL(9,D74:D84)</f>
        <v>104.5</v>
      </c>
      <c r="E85" s="22"/>
    </row>
    <row r="86" spans="1:5" hidden="1" outlineLevel="2" x14ac:dyDescent="0.25">
      <c r="A86" s="21">
        <v>43197</v>
      </c>
      <c r="B86" s="8" t="s">
        <v>26</v>
      </c>
      <c r="C86" s="8">
        <v>1</v>
      </c>
      <c r="D86" s="16">
        <v>12</v>
      </c>
      <c r="E86" s="22" t="s">
        <v>25</v>
      </c>
    </row>
    <row r="87" spans="1:5" outlineLevel="1" collapsed="1" x14ac:dyDescent="0.25">
      <c r="A87" s="21"/>
      <c r="B87" s="49" t="s">
        <v>165</v>
      </c>
      <c r="C87" s="8"/>
      <c r="D87" s="16">
        <f>SUBTOTAL(9,D86:D86)</f>
        <v>12</v>
      </c>
      <c r="E87" s="22"/>
    </row>
    <row r="88" spans="1:5" hidden="1" outlineLevel="2" x14ac:dyDescent="0.25">
      <c r="A88" s="21">
        <v>43237</v>
      </c>
      <c r="B88" s="8" t="s">
        <v>20</v>
      </c>
      <c r="C88" s="8">
        <v>2</v>
      </c>
      <c r="D88" s="16">
        <v>24</v>
      </c>
      <c r="E88" s="22" t="s">
        <v>15</v>
      </c>
    </row>
    <row r="89" spans="1:5" hidden="1" outlineLevel="2" x14ac:dyDescent="0.25">
      <c r="A89" s="21">
        <v>43103</v>
      </c>
      <c r="B89" s="8" t="s">
        <v>20</v>
      </c>
      <c r="C89" s="8">
        <v>2</v>
      </c>
      <c r="D89" s="16">
        <v>16</v>
      </c>
      <c r="E89" s="22" t="s">
        <v>21</v>
      </c>
    </row>
    <row r="90" spans="1:5" outlineLevel="1" collapsed="1" x14ac:dyDescent="0.25">
      <c r="A90" s="21"/>
      <c r="B90" s="49" t="s">
        <v>163</v>
      </c>
      <c r="C90" s="8"/>
      <c r="D90" s="16">
        <f>SUBTOTAL(9,D88:D89)</f>
        <v>40</v>
      </c>
      <c r="E90" s="22"/>
    </row>
    <row r="91" spans="1:5" hidden="1" outlineLevel="2" x14ac:dyDescent="0.25">
      <c r="A91" s="21">
        <v>43256</v>
      </c>
      <c r="B91" s="8" t="s">
        <v>7</v>
      </c>
      <c r="C91" s="8">
        <v>1</v>
      </c>
      <c r="D91" s="16">
        <v>1000</v>
      </c>
      <c r="E91" s="22" t="s">
        <v>6</v>
      </c>
    </row>
    <row r="92" spans="1:5" hidden="1" outlineLevel="2" x14ac:dyDescent="0.25">
      <c r="A92" s="21">
        <v>43130</v>
      </c>
      <c r="B92" s="8" t="s">
        <v>7</v>
      </c>
      <c r="C92" s="8">
        <v>3</v>
      </c>
      <c r="D92" s="16">
        <v>1200</v>
      </c>
      <c r="E92" s="22" t="s">
        <v>15</v>
      </c>
    </row>
    <row r="93" spans="1:5" hidden="1" outlineLevel="2" x14ac:dyDescent="0.25">
      <c r="A93" s="21">
        <v>43172</v>
      </c>
      <c r="B93" s="8" t="s">
        <v>7</v>
      </c>
      <c r="C93" s="8">
        <v>2</v>
      </c>
      <c r="D93" s="16">
        <v>1100</v>
      </c>
      <c r="E93" s="22" t="s">
        <v>15</v>
      </c>
    </row>
    <row r="94" spans="1:5" hidden="1" outlineLevel="2" x14ac:dyDescent="0.25">
      <c r="A94" s="21">
        <v>43101</v>
      </c>
      <c r="B94" s="8" t="s">
        <v>7</v>
      </c>
      <c r="C94" s="8">
        <v>1</v>
      </c>
      <c r="D94" s="16">
        <v>500</v>
      </c>
      <c r="E94" s="22" t="s">
        <v>21</v>
      </c>
    </row>
    <row r="95" spans="1:5" hidden="1" outlineLevel="2" x14ac:dyDescent="0.25">
      <c r="A95" s="21">
        <v>43239</v>
      </c>
      <c r="B95" s="8" t="s">
        <v>7</v>
      </c>
      <c r="C95" s="8">
        <v>1</v>
      </c>
      <c r="D95" s="16">
        <v>580</v>
      </c>
      <c r="E95" s="22" t="s">
        <v>21</v>
      </c>
    </row>
    <row r="96" spans="1:5" hidden="1" outlineLevel="2" x14ac:dyDescent="0.25">
      <c r="A96" s="21">
        <v>43134</v>
      </c>
      <c r="B96" s="8" t="s">
        <v>7</v>
      </c>
      <c r="C96" s="8">
        <v>1</v>
      </c>
      <c r="D96" s="16">
        <v>540</v>
      </c>
      <c r="E96" s="22" t="s">
        <v>22</v>
      </c>
    </row>
    <row r="97" spans="1:5" hidden="1" outlineLevel="2" x14ac:dyDescent="0.25">
      <c r="A97" s="21">
        <v>43145</v>
      </c>
      <c r="B97" s="8" t="s">
        <v>7</v>
      </c>
      <c r="C97" s="8">
        <v>1</v>
      </c>
      <c r="D97" s="16">
        <v>780</v>
      </c>
      <c r="E97" s="22" t="s">
        <v>22</v>
      </c>
    </row>
    <row r="98" spans="1:5" hidden="1" outlineLevel="2" x14ac:dyDescent="0.25">
      <c r="A98" s="21">
        <v>43181</v>
      </c>
      <c r="B98" s="8" t="s">
        <v>7</v>
      </c>
      <c r="C98" s="8">
        <v>2</v>
      </c>
      <c r="D98" s="16">
        <v>800</v>
      </c>
      <c r="E98" s="22" t="s">
        <v>22</v>
      </c>
    </row>
    <row r="99" spans="1:5" outlineLevel="1" collapsed="1" x14ac:dyDescent="0.25">
      <c r="A99" s="21"/>
      <c r="B99" s="49" t="s">
        <v>158</v>
      </c>
      <c r="C99" s="8"/>
      <c r="D99" s="16">
        <f>SUBTOTAL(9,D91:D98)</f>
        <v>6500</v>
      </c>
      <c r="E99" s="22"/>
    </row>
    <row r="100" spans="1:5" hidden="1" outlineLevel="2" x14ac:dyDescent="0.25">
      <c r="A100" s="21">
        <v>43182</v>
      </c>
      <c r="B100" s="8" t="s">
        <v>18</v>
      </c>
      <c r="C100" s="8">
        <v>1</v>
      </c>
      <c r="D100" s="16">
        <v>6</v>
      </c>
      <c r="E100" s="22" t="s">
        <v>15</v>
      </c>
    </row>
    <row r="101" spans="1:5" hidden="1" outlineLevel="2" x14ac:dyDescent="0.25">
      <c r="A101" s="21">
        <v>43240</v>
      </c>
      <c r="B101" s="8" t="s">
        <v>18</v>
      </c>
      <c r="C101" s="8">
        <v>2</v>
      </c>
      <c r="D101" s="16">
        <v>30</v>
      </c>
      <c r="E101" s="22" t="s">
        <v>21</v>
      </c>
    </row>
    <row r="102" spans="1:5" hidden="1" outlineLevel="2" x14ac:dyDescent="0.25">
      <c r="A102" s="21">
        <v>43243</v>
      </c>
      <c r="B102" s="8" t="s">
        <v>18</v>
      </c>
      <c r="C102" s="8">
        <v>3</v>
      </c>
      <c r="D102" s="16">
        <v>28</v>
      </c>
      <c r="E102" s="22" t="s">
        <v>21</v>
      </c>
    </row>
    <row r="103" spans="1:5" hidden="1" outlineLevel="2" x14ac:dyDescent="0.25">
      <c r="A103" s="21">
        <v>43169</v>
      </c>
      <c r="B103" s="8" t="s">
        <v>18</v>
      </c>
      <c r="C103" s="8">
        <v>1</v>
      </c>
      <c r="D103" s="16">
        <v>8</v>
      </c>
      <c r="E103" s="22" t="s">
        <v>22</v>
      </c>
    </row>
    <row r="104" spans="1:5" hidden="1" outlineLevel="2" x14ac:dyDescent="0.25">
      <c r="A104" s="21">
        <v>43197</v>
      </c>
      <c r="B104" s="8" t="s">
        <v>18</v>
      </c>
      <c r="C104" s="8">
        <v>2</v>
      </c>
      <c r="D104" s="16">
        <v>12</v>
      </c>
      <c r="E104" s="22" t="s">
        <v>22</v>
      </c>
    </row>
    <row r="105" spans="1:5" hidden="1" outlineLevel="2" x14ac:dyDescent="0.25">
      <c r="A105" s="21">
        <v>43208</v>
      </c>
      <c r="B105" s="8" t="s">
        <v>18</v>
      </c>
      <c r="C105" s="8">
        <v>2</v>
      </c>
      <c r="D105" s="16">
        <v>12</v>
      </c>
      <c r="E105" s="22" t="s">
        <v>22</v>
      </c>
    </row>
    <row r="106" spans="1:5" outlineLevel="1" collapsed="1" x14ac:dyDescent="0.25">
      <c r="A106" s="21"/>
      <c r="B106" s="49" t="s">
        <v>161</v>
      </c>
      <c r="C106" s="8"/>
      <c r="D106" s="16">
        <f>SUBTOTAL(9,D100:D105)</f>
        <v>96</v>
      </c>
      <c r="E106" s="22"/>
    </row>
    <row r="107" spans="1:5" hidden="1" outlineLevel="2" x14ac:dyDescent="0.25">
      <c r="A107" s="21">
        <v>43147</v>
      </c>
      <c r="B107" s="8" t="s">
        <v>16</v>
      </c>
      <c r="C107" s="8">
        <v>1</v>
      </c>
      <c r="D107" s="16">
        <v>100</v>
      </c>
      <c r="E107" s="22" t="s">
        <v>15</v>
      </c>
    </row>
    <row r="108" spans="1:5" hidden="1" outlineLevel="2" x14ac:dyDescent="0.25">
      <c r="A108" s="21">
        <v>43222</v>
      </c>
      <c r="B108" s="8" t="s">
        <v>16</v>
      </c>
      <c r="C108" s="8">
        <v>1</v>
      </c>
      <c r="D108" s="16">
        <v>120</v>
      </c>
      <c r="E108" s="22" t="s">
        <v>15</v>
      </c>
    </row>
    <row r="109" spans="1:5" hidden="1" outlineLevel="2" x14ac:dyDescent="0.25">
      <c r="A109" s="21">
        <v>43262</v>
      </c>
      <c r="B109" s="8" t="s">
        <v>16</v>
      </c>
      <c r="C109" s="8">
        <v>1</v>
      </c>
      <c r="D109" s="16">
        <v>99</v>
      </c>
      <c r="E109" s="22" t="s">
        <v>21</v>
      </c>
    </row>
    <row r="110" spans="1:5" hidden="1" outlineLevel="2" x14ac:dyDescent="0.25">
      <c r="A110" s="21">
        <v>43195</v>
      </c>
      <c r="B110" s="8" t="s">
        <v>16</v>
      </c>
      <c r="C110" s="8">
        <v>3</v>
      </c>
      <c r="D110" s="16">
        <v>400</v>
      </c>
      <c r="E110" s="22" t="s">
        <v>22</v>
      </c>
    </row>
    <row r="111" spans="1:5" hidden="1" outlineLevel="2" x14ac:dyDescent="0.25">
      <c r="A111" s="21">
        <v>43231</v>
      </c>
      <c r="B111" s="8" t="s">
        <v>16</v>
      </c>
      <c r="C111" s="8">
        <v>2</v>
      </c>
      <c r="D111" s="16">
        <v>1020</v>
      </c>
      <c r="E111" s="22" t="s">
        <v>22</v>
      </c>
    </row>
    <row r="112" spans="1:5" hidden="1" outlineLevel="2" x14ac:dyDescent="0.25">
      <c r="A112" s="21">
        <v>43140</v>
      </c>
      <c r="B112" s="8" t="s">
        <v>16</v>
      </c>
      <c r="C112" s="8">
        <v>1</v>
      </c>
      <c r="D112" s="16">
        <v>530</v>
      </c>
      <c r="E112" s="22" t="s">
        <v>24</v>
      </c>
    </row>
    <row r="113" spans="1:5" hidden="1" outlineLevel="2" x14ac:dyDescent="0.25">
      <c r="A113" s="21">
        <v>43256</v>
      </c>
      <c r="B113" s="8" t="s">
        <v>16</v>
      </c>
      <c r="C113" s="8">
        <v>3</v>
      </c>
      <c r="D113" s="16">
        <v>1300</v>
      </c>
      <c r="E113" s="22" t="s">
        <v>24</v>
      </c>
    </row>
    <row r="114" spans="1:5" hidden="1" outlineLevel="2" x14ac:dyDescent="0.25">
      <c r="A114" s="21">
        <v>43203</v>
      </c>
      <c r="B114" s="8" t="s">
        <v>16</v>
      </c>
      <c r="C114" s="8">
        <v>2</v>
      </c>
      <c r="D114" s="16">
        <v>250</v>
      </c>
      <c r="E114" s="22" t="s">
        <v>25</v>
      </c>
    </row>
    <row r="115" spans="1:5" hidden="1" outlineLevel="2" x14ac:dyDescent="0.25">
      <c r="A115" s="21">
        <v>43272</v>
      </c>
      <c r="B115" s="8" t="s">
        <v>16</v>
      </c>
      <c r="C115" s="8">
        <v>1</v>
      </c>
      <c r="D115" s="16">
        <v>300</v>
      </c>
      <c r="E115" s="22" t="s">
        <v>25</v>
      </c>
    </row>
    <row r="116" spans="1:5" outlineLevel="1" collapsed="1" x14ac:dyDescent="0.25">
      <c r="A116" s="21"/>
      <c r="B116" s="49" t="s">
        <v>160</v>
      </c>
      <c r="C116" s="8"/>
      <c r="D116" s="16">
        <f>SUBTOTAL(9,D107:D115)</f>
        <v>4119</v>
      </c>
      <c r="E116" s="22"/>
    </row>
    <row r="117" spans="1:5" hidden="1" outlineLevel="2" x14ac:dyDescent="0.25">
      <c r="A117" s="21">
        <v>43196</v>
      </c>
      <c r="B117" s="8" t="s">
        <v>9</v>
      </c>
      <c r="C117" s="8">
        <v>1</v>
      </c>
      <c r="D117" s="16">
        <v>300</v>
      </c>
      <c r="E117" s="22" t="s">
        <v>6</v>
      </c>
    </row>
    <row r="118" spans="1:5" hidden="1" outlineLevel="2" x14ac:dyDescent="0.25">
      <c r="A118" s="21">
        <v>43119</v>
      </c>
      <c r="B118" s="8" t="s">
        <v>9</v>
      </c>
      <c r="C118" s="8">
        <v>2</v>
      </c>
      <c r="D118" s="16">
        <v>480</v>
      </c>
      <c r="E118" s="22" t="s">
        <v>15</v>
      </c>
    </row>
    <row r="119" spans="1:5" hidden="1" outlineLevel="2" x14ac:dyDescent="0.25">
      <c r="A119" s="21">
        <v>43206</v>
      </c>
      <c r="B119" s="8" t="s">
        <v>9</v>
      </c>
      <c r="C119" s="8">
        <v>1</v>
      </c>
      <c r="D119" s="16">
        <v>240</v>
      </c>
      <c r="E119" s="22" t="s">
        <v>22</v>
      </c>
    </row>
    <row r="120" spans="1:5" hidden="1" outlineLevel="2" x14ac:dyDescent="0.25">
      <c r="A120" s="21">
        <v>43179</v>
      </c>
      <c r="B120" s="8" t="s">
        <v>9</v>
      </c>
      <c r="C120" s="8">
        <v>1</v>
      </c>
      <c r="D120" s="16">
        <v>400</v>
      </c>
      <c r="E120" s="22" t="s">
        <v>24</v>
      </c>
    </row>
    <row r="121" spans="1:5" ht="15.75" hidden="1" outlineLevel="2" thickBot="1" x14ac:dyDescent="0.3">
      <c r="A121" s="23">
        <v>43267</v>
      </c>
      <c r="B121" s="24" t="s">
        <v>9</v>
      </c>
      <c r="C121" s="24">
        <v>2</v>
      </c>
      <c r="D121" s="25">
        <v>590</v>
      </c>
      <c r="E121" s="26" t="s">
        <v>25</v>
      </c>
    </row>
    <row r="122" spans="1:5" outlineLevel="1" collapsed="1" x14ac:dyDescent="0.25">
      <c r="A122" s="32"/>
      <c r="B122" s="48" t="s">
        <v>154</v>
      </c>
      <c r="D122" s="47">
        <f>SUBTOTAL(9,D117:D121)</f>
        <v>2010</v>
      </c>
    </row>
    <row r="123" spans="1:5" x14ac:dyDescent="0.25">
      <c r="A123" s="32"/>
      <c r="B123" s="48" t="s">
        <v>150</v>
      </c>
      <c r="D123" s="47">
        <f>SUBTOTAL(9,D2:D121)</f>
        <v>21751.54</v>
      </c>
    </row>
  </sheetData>
  <sortState xmlns:xlrd2="http://schemas.microsoft.com/office/spreadsheetml/2017/richdata2" ref="A2:E121">
    <sortCondition ref="B2:B1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6CDF7-063C-4B47-A0D7-34B1CEAE83B7}">
  <dimension ref="A1:E188"/>
  <sheetViews>
    <sheetView workbookViewId="0">
      <selection activeCell="N36" sqref="N36"/>
    </sheetView>
  </sheetViews>
  <sheetFormatPr defaultRowHeight="15" outlineLevelRow="2" x14ac:dyDescent="0.25"/>
  <cols>
    <col min="1" max="5" width="16.85546875" customWidth="1"/>
  </cols>
  <sheetData>
    <row r="1" spans="1:5" ht="15.75" x14ac:dyDescent="0.25">
      <c r="A1" s="18" t="s">
        <v>0</v>
      </c>
      <c r="B1" s="19" t="s">
        <v>1</v>
      </c>
      <c r="C1" s="19" t="s">
        <v>2</v>
      </c>
      <c r="D1" s="19" t="s">
        <v>3</v>
      </c>
      <c r="E1" s="20" t="s">
        <v>4</v>
      </c>
    </row>
    <row r="2" spans="1:5" hidden="1" outlineLevel="2" x14ac:dyDescent="0.25">
      <c r="A2" s="21">
        <v>43133</v>
      </c>
      <c r="B2" s="8" t="s">
        <v>5</v>
      </c>
      <c r="C2" s="8">
        <v>2</v>
      </c>
      <c r="D2" s="16">
        <v>120</v>
      </c>
      <c r="E2" s="22" t="s">
        <v>6</v>
      </c>
    </row>
    <row r="3" spans="1:5" hidden="1" outlineLevel="1" x14ac:dyDescent="0.25">
      <c r="A3" s="21"/>
      <c r="B3" s="8"/>
      <c r="C3" s="8"/>
      <c r="D3" s="16">
        <f>SUBTOTAL(9,D2:D2)</f>
        <v>120</v>
      </c>
      <c r="E3" s="46" t="s">
        <v>143</v>
      </c>
    </row>
    <row r="4" spans="1:5" hidden="1" outlineLevel="2" collapsed="1" x14ac:dyDescent="0.25">
      <c r="A4" s="21">
        <v>43152</v>
      </c>
      <c r="B4" s="8" t="s">
        <v>11</v>
      </c>
      <c r="C4" s="8">
        <v>1</v>
      </c>
      <c r="D4" s="16">
        <v>330</v>
      </c>
      <c r="E4" s="22" t="s">
        <v>6</v>
      </c>
    </row>
    <row r="5" spans="1:5" hidden="1" outlineLevel="1" x14ac:dyDescent="0.25">
      <c r="A5" s="21"/>
      <c r="B5" s="8"/>
      <c r="C5" s="8"/>
      <c r="D5" s="16">
        <f>SUBTOTAL(9,D4:D4)</f>
        <v>330</v>
      </c>
      <c r="E5" s="46" t="s">
        <v>143</v>
      </c>
    </row>
    <row r="6" spans="1:5" hidden="1" outlineLevel="2" collapsed="1" x14ac:dyDescent="0.25">
      <c r="A6" s="21">
        <v>43178</v>
      </c>
      <c r="B6" s="8" t="s">
        <v>10</v>
      </c>
      <c r="C6" s="8">
        <v>1</v>
      </c>
      <c r="D6" s="16">
        <v>30</v>
      </c>
      <c r="E6" s="22" t="s">
        <v>6</v>
      </c>
    </row>
    <row r="7" spans="1:5" hidden="1" outlineLevel="1" x14ac:dyDescent="0.25">
      <c r="A7" s="21"/>
      <c r="B7" s="8"/>
      <c r="C7" s="8"/>
      <c r="D7" s="16">
        <f>SUBTOTAL(9,D6:D6)</f>
        <v>30</v>
      </c>
      <c r="E7" s="46" t="s">
        <v>143</v>
      </c>
    </row>
    <row r="8" spans="1:5" hidden="1" outlineLevel="2" collapsed="1" x14ac:dyDescent="0.25">
      <c r="A8" s="21">
        <v>43196</v>
      </c>
      <c r="B8" s="8" t="s">
        <v>9</v>
      </c>
      <c r="C8" s="8">
        <v>1</v>
      </c>
      <c r="D8" s="16">
        <v>300</v>
      </c>
      <c r="E8" s="22" t="s">
        <v>6</v>
      </c>
    </row>
    <row r="9" spans="1:5" hidden="1" outlineLevel="1" x14ac:dyDescent="0.25">
      <c r="A9" s="21"/>
      <c r="B9" s="8"/>
      <c r="C9" s="8"/>
      <c r="D9" s="16">
        <f>SUBTOTAL(9,D8:D8)</f>
        <v>300</v>
      </c>
      <c r="E9" s="46" t="s">
        <v>143</v>
      </c>
    </row>
    <row r="10" spans="1:5" hidden="1" outlineLevel="2" x14ac:dyDescent="0.25">
      <c r="A10" s="21">
        <v>43202</v>
      </c>
      <c r="B10" s="8" t="s">
        <v>8</v>
      </c>
      <c r="C10" s="8">
        <v>1</v>
      </c>
      <c r="D10" s="16">
        <v>16</v>
      </c>
      <c r="E10" s="22" t="s">
        <v>6</v>
      </c>
    </row>
    <row r="11" spans="1:5" hidden="1" outlineLevel="1" x14ac:dyDescent="0.25">
      <c r="A11" s="21"/>
      <c r="B11" s="8"/>
      <c r="C11" s="8"/>
      <c r="D11" s="16">
        <f>SUBTOTAL(9,D10:D10)</f>
        <v>16</v>
      </c>
      <c r="E11" s="46" t="s">
        <v>143</v>
      </c>
    </row>
    <row r="12" spans="1:5" hidden="1" outlineLevel="2" x14ac:dyDescent="0.25">
      <c r="A12" s="21">
        <v>43234</v>
      </c>
      <c r="B12" s="8" t="s">
        <v>13</v>
      </c>
      <c r="C12" s="8"/>
      <c r="D12" s="16">
        <v>120</v>
      </c>
      <c r="E12" s="22" t="s">
        <v>6</v>
      </c>
    </row>
    <row r="13" spans="1:5" hidden="1" outlineLevel="1" x14ac:dyDescent="0.25">
      <c r="A13" s="21"/>
      <c r="B13" s="8"/>
      <c r="C13" s="8"/>
      <c r="D13" s="16">
        <f>SUBTOTAL(9,D12:D12)</f>
        <v>120</v>
      </c>
      <c r="E13" s="46" t="s">
        <v>143</v>
      </c>
    </row>
    <row r="14" spans="1:5" hidden="1" outlineLevel="2" collapsed="1" x14ac:dyDescent="0.25">
      <c r="A14" s="21">
        <v>43238</v>
      </c>
      <c r="B14" s="8" t="s">
        <v>12</v>
      </c>
      <c r="C14" s="8">
        <v>2</v>
      </c>
      <c r="D14" s="16">
        <v>48</v>
      </c>
      <c r="E14" s="22" t="s">
        <v>6</v>
      </c>
    </row>
    <row r="15" spans="1:5" hidden="1" outlineLevel="1" x14ac:dyDescent="0.25">
      <c r="A15" s="21"/>
      <c r="B15" s="8"/>
      <c r="C15" s="8"/>
      <c r="D15" s="16">
        <f>SUBTOTAL(9,D14:D14)</f>
        <v>48</v>
      </c>
      <c r="E15" s="46" t="s">
        <v>143</v>
      </c>
    </row>
    <row r="16" spans="1:5" hidden="1" outlineLevel="2" collapsed="1" x14ac:dyDescent="0.25">
      <c r="A16" s="21">
        <v>43248</v>
      </c>
      <c r="B16" s="8" t="s">
        <v>11</v>
      </c>
      <c r="C16" s="8">
        <v>2</v>
      </c>
      <c r="D16" s="16">
        <v>1110</v>
      </c>
      <c r="E16" s="22" t="s">
        <v>6</v>
      </c>
    </row>
    <row r="17" spans="1:5" hidden="1" outlineLevel="1" x14ac:dyDescent="0.25">
      <c r="A17" s="21"/>
      <c r="B17" s="8"/>
      <c r="C17" s="8"/>
      <c r="D17" s="16">
        <f>SUBTOTAL(9,D16:D16)</f>
        <v>1110</v>
      </c>
      <c r="E17" s="46" t="s">
        <v>143</v>
      </c>
    </row>
    <row r="18" spans="1:5" hidden="1" outlineLevel="2" collapsed="1" x14ac:dyDescent="0.25">
      <c r="A18" s="21">
        <v>43256</v>
      </c>
      <c r="B18" s="8" t="s">
        <v>7</v>
      </c>
      <c r="C18" s="8">
        <v>1</v>
      </c>
      <c r="D18" s="16">
        <v>1000</v>
      </c>
      <c r="E18" s="22" t="s">
        <v>6</v>
      </c>
    </row>
    <row r="19" spans="1:5" hidden="1" outlineLevel="1" x14ac:dyDescent="0.25">
      <c r="A19" s="21"/>
      <c r="B19" s="8"/>
      <c r="C19" s="8"/>
      <c r="D19" s="16">
        <f>SUBTOTAL(9,D18:D18)</f>
        <v>1000</v>
      </c>
      <c r="E19" s="46" t="s">
        <v>143</v>
      </c>
    </row>
    <row r="20" spans="1:5" hidden="1" outlineLevel="2" x14ac:dyDescent="0.25">
      <c r="A20" s="21">
        <v>43267</v>
      </c>
      <c r="B20" s="8" t="s">
        <v>5</v>
      </c>
      <c r="C20" s="8">
        <v>1</v>
      </c>
      <c r="D20" s="16">
        <v>41.3</v>
      </c>
      <c r="E20" s="22" t="s">
        <v>6</v>
      </c>
    </row>
    <row r="21" spans="1:5" hidden="1" outlineLevel="1" x14ac:dyDescent="0.25">
      <c r="A21" s="21"/>
      <c r="B21" s="8"/>
      <c r="C21" s="8"/>
      <c r="D21" s="16">
        <f>SUBTOTAL(9,D20:D20)</f>
        <v>41.3</v>
      </c>
      <c r="E21" s="46" t="s">
        <v>143</v>
      </c>
    </row>
    <row r="22" spans="1:5" hidden="1" outlineLevel="2" x14ac:dyDescent="0.25">
      <c r="A22" s="21">
        <v>43102</v>
      </c>
      <c r="B22" s="8" t="s">
        <v>12</v>
      </c>
      <c r="C22" s="8">
        <v>2</v>
      </c>
      <c r="D22" s="16">
        <v>48</v>
      </c>
      <c r="E22" s="22" t="s">
        <v>15</v>
      </c>
    </row>
    <row r="23" spans="1:5" hidden="1" outlineLevel="1" x14ac:dyDescent="0.25">
      <c r="A23" s="21"/>
      <c r="B23" s="8"/>
      <c r="C23" s="8"/>
      <c r="D23" s="16">
        <f>SUBTOTAL(9,D22:D22)</f>
        <v>48</v>
      </c>
      <c r="E23" s="46" t="s">
        <v>144</v>
      </c>
    </row>
    <row r="24" spans="1:5" hidden="1" outlineLevel="2" x14ac:dyDescent="0.25">
      <c r="A24" s="21">
        <v>43110</v>
      </c>
      <c r="B24" s="8" t="s">
        <v>14</v>
      </c>
      <c r="C24" s="8">
        <v>2</v>
      </c>
      <c r="D24" s="16">
        <v>6.5</v>
      </c>
      <c r="E24" s="22" t="s">
        <v>15</v>
      </c>
    </row>
    <row r="25" spans="1:5" hidden="1" outlineLevel="1" x14ac:dyDescent="0.25">
      <c r="A25" s="21"/>
      <c r="B25" s="8"/>
      <c r="C25" s="8"/>
      <c r="D25" s="16">
        <f>SUBTOTAL(9,D24:D24)</f>
        <v>6.5</v>
      </c>
      <c r="E25" s="46" t="s">
        <v>144</v>
      </c>
    </row>
    <row r="26" spans="1:5" hidden="1" outlineLevel="2" x14ac:dyDescent="0.25">
      <c r="A26" s="21">
        <v>43119</v>
      </c>
      <c r="B26" s="8" t="s">
        <v>9</v>
      </c>
      <c r="C26" s="8">
        <v>2</v>
      </c>
      <c r="D26" s="16">
        <v>480</v>
      </c>
      <c r="E26" s="22" t="s">
        <v>15</v>
      </c>
    </row>
    <row r="27" spans="1:5" hidden="1" outlineLevel="1" x14ac:dyDescent="0.25">
      <c r="A27" s="21"/>
      <c r="B27" s="8"/>
      <c r="C27" s="8"/>
      <c r="D27" s="16">
        <f>SUBTOTAL(9,D26:D26)</f>
        <v>480</v>
      </c>
      <c r="E27" s="46" t="s">
        <v>144</v>
      </c>
    </row>
    <row r="28" spans="1:5" hidden="1" outlineLevel="2" collapsed="1" x14ac:dyDescent="0.25">
      <c r="A28" s="21">
        <v>43125</v>
      </c>
      <c r="B28" s="8" t="s">
        <v>13</v>
      </c>
      <c r="C28" s="8"/>
      <c r="D28" s="16">
        <v>46</v>
      </c>
      <c r="E28" s="22" t="s">
        <v>15</v>
      </c>
    </row>
    <row r="29" spans="1:5" hidden="1" outlineLevel="1" x14ac:dyDescent="0.25">
      <c r="A29" s="21"/>
      <c r="B29" s="8"/>
      <c r="C29" s="8"/>
      <c r="D29" s="16">
        <f>SUBTOTAL(9,D28:D28)</f>
        <v>46</v>
      </c>
      <c r="E29" s="46" t="s">
        <v>144</v>
      </c>
    </row>
    <row r="30" spans="1:5" hidden="1" outlineLevel="2" collapsed="1" x14ac:dyDescent="0.25">
      <c r="A30" s="21">
        <v>43130</v>
      </c>
      <c r="B30" s="8" t="s">
        <v>7</v>
      </c>
      <c r="C30" s="8">
        <v>3</v>
      </c>
      <c r="D30" s="16">
        <v>1200</v>
      </c>
      <c r="E30" s="22" t="s">
        <v>15</v>
      </c>
    </row>
    <row r="31" spans="1:5" hidden="1" outlineLevel="1" x14ac:dyDescent="0.25">
      <c r="A31" s="21"/>
      <c r="B31" s="8"/>
      <c r="C31" s="8"/>
      <c r="D31" s="16">
        <f>SUBTOTAL(9,D30:D30)</f>
        <v>1200</v>
      </c>
      <c r="E31" s="46" t="s">
        <v>144</v>
      </c>
    </row>
    <row r="32" spans="1:5" hidden="1" outlineLevel="2" collapsed="1" x14ac:dyDescent="0.25">
      <c r="A32" s="21">
        <v>43147</v>
      </c>
      <c r="B32" s="8" t="s">
        <v>16</v>
      </c>
      <c r="C32" s="8">
        <v>1</v>
      </c>
      <c r="D32" s="16">
        <v>100</v>
      </c>
      <c r="E32" s="22" t="s">
        <v>15</v>
      </c>
    </row>
    <row r="33" spans="1:5" ht="14.25" hidden="1" customHeight="1" outlineLevel="2" x14ac:dyDescent="0.25">
      <c r="A33" s="21">
        <v>43147</v>
      </c>
      <c r="B33" s="8" t="s">
        <v>5</v>
      </c>
      <c r="C33" s="8">
        <v>1</v>
      </c>
      <c r="D33" s="16">
        <v>170</v>
      </c>
      <c r="E33" s="22" t="s">
        <v>15</v>
      </c>
    </row>
    <row r="34" spans="1:5" ht="14.25" hidden="1" customHeight="1" outlineLevel="1" x14ac:dyDescent="0.25">
      <c r="A34" s="21"/>
      <c r="B34" s="8"/>
      <c r="C34" s="8"/>
      <c r="D34" s="16">
        <f>SUBTOTAL(9,D32:D33)</f>
        <v>270</v>
      </c>
      <c r="E34" s="46" t="s">
        <v>144</v>
      </c>
    </row>
    <row r="35" spans="1:5" s="5" customFormat="1" hidden="1" outlineLevel="2" x14ac:dyDescent="0.25">
      <c r="A35" s="21">
        <v>43151</v>
      </c>
      <c r="B35" s="8" t="s">
        <v>14</v>
      </c>
      <c r="C35" s="8">
        <v>3</v>
      </c>
      <c r="D35" s="16">
        <v>18</v>
      </c>
      <c r="E35" s="22" t="s">
        <v>15</v>
      </c>
    </row>
    <row r="36" spans="1:5" s="5" customFormat="1" hidden="1" outlineLevel="1" x14ac:dyDescent="0.25">
      <c r="A36" s="21"/>
      <c r="B36" s="8"/>
      <c r="C36" s="8"/>
      <c r="D36" s="16">
        <f>SUBTOTAL(9,D35:D35)</f>
        <v>18</v>
      </c>
      <c r="E36" s="46" t="s">
        <v>144</v>
      </c>
    </row>
    <row r="37" spans="1:5" hidden="1" outlineLevel="2" x14ac:dyDescent="0.25">
      <c r="A37" s="21">
        <v>43154</v>
      </c>
      <c r="B37" s="8" t="s">
        <v>13</v>
      </c>
      <c r="C37" s="8"/>
      <c r="D37" s="16">
        <v>6</v>
      </c>
      <c r="E37" s="22" t="s">
        <v>15</v>
      </c>
    </row>
    <row r="38" spans="1:5" hidden="1" outlineLevel="1" x14ac:dyDescent="0.25">
      <c r="A38" s="21"/>
      <c r="B38" s="8"/>
      <c r="C38" s="8"/>
      <c r="D38" s="16">
        <f>SUBTOTAL(9,D37:D37)</f>
        <v>6</v>
      </c>
      <c r="E38" s="46" t="s">
        <v>144</v>
      </c>
    </row>
    <row r="39" spans="1:5" hidden="1" outlineLevel="2" x14ac:dyDescent="0.25">
      <c r="A39" s="21">
        <v>43172</v>
      </c>
      <c r="B39" s="8" t="s">
        <v>14</v>
      </c>
      <c r="C39" s="8">
        <v>1</v>
      </c>
      <c r="D39" s="16">
        <v>4.5</v>
      </c>
      <c r="E39" s="22" t="s">
        <v>15</v>
      </c>
    </row>
    <row r="40" spans="1:5" hidden="1" outlineLevel="2" collapsed="1" x14ac:dyDescent="0.25">
      <c r="A40" s="21">
        <v>43172</v>
      </c>
      <c r="B40" s="8" t="s">
        <v>7</v>
      </c>
      <c r="C40" s="8">
        <v>2</v>
      </c>
      <c r="D40" s="16">
        <v>1100</v>
      </c>
      <c r="E40" s="22" t="s">
        <v>15</v>
      </c>
    </row>
    <row r="41" spans="1:5" hidden="1" outlineLevel="1" x14ac:dyDescent="0.25">
      <c r="A41" s="21"/>
      <c r="B41" s="8"/>
      <c r="C41" s="8"/>
      <c r="D41" s="16">
        <f>SUBTOTAL(9,D39:D40)</f>
        <v>1104.5</v>
      </c>
      <c r="E41" s="46" t="s">
        <v>144</v>
      </c>
    </row>
    <row r="42" spans="1:5" hidden="1" outlineLevel="2" collapsed="1" x14ac:dyDescent="0.25">
      <c r="A42" s="21">
        <v>43175</v>
      </c>
      <c r="B42" s="8" t="s">
        <v>11</v>
      </c>
      <c r="C42" s="8">
        <v>2</v>
      </c>
      <c r="D42" s="16">
        <v>680</v>
      </c>
      <c r="E42" s="22" t="s">
        <v>15</v>
      </c>
    </row>
    <row r="43" spans="1:5" hidden="1" outlineLevel="1" x14ac:dyDescent="0.25">
      <c r="A43" s="21"/>
      <c r="B43" s="8"/>
      <c r="C43" s="8"/>
      <c r="D43" s="16">
        <f>SUBTOTAL(9,D42:D42)</f>
        <v>680</v>
      </c>
      <c r="E43" s="46" t="s">
        <v>144</v>
      </c>
    </row>
    <row r="44" spans="1:5" hidden="1" outlineLevel="2" x14ac:dyDescent="0.25">
      <c r="A44" s="21">
        <v>43182</v>
      </c>
      <c r="B44" s="8" t="s">
        <v>18</v>
      </c>
      <c r="C44" s="8">
        <v>1</v>
      </c>
      <c r="D44" s="16">
        <v>6</v>
      </c>
      <c r="E44" s="22" t="s">
        <v>15</v>
      </c>
    </row>
    <row r="45" spans="1:5" hidden="1" outlineLevel="1" x14ac:dyDescent="0.25">
      <c r="A45" s="21"/>
      <c r="B45" s="8"/>
      <c r="C45" s="8"/>
      <c r="D45" s="16">
        <f>SUBTOTAL(9,D44:D44)</f>
        <v>6</v>
      </c>
      <c r="E45" s="46" t="s">
        <v>144</v>
      </c>
    </row>
    <row r="46" spans="1:5" hidden="1" outlineLevel="2" collapsed="1" x14ac:dyDescent="0.25">
      <c r="A46" s="21">
        <v>43205</v>
      </c>
      <c r="B46" s="8" t="s">
        <v>13</v>
      </c>
      <c r="C46" s="8"/>
      <c r="D46" s="16">
        <v>46</v>
      </c>
      <c r="E46" s="22" t="s">
        <v>15</v>
      </c>
    </row>
    <row r="47" spans="1:5" hidden="1" outlineLevel="1" x14ac:dyDescent="0.25">
      <c r="A47" s="21"/>
      <c r="B47" s="8"/>
      <c r="C47" s="8"/>
      <c r="D47" s="16">
        <f>SUBTOTAL(9,D46:D46)</f>
        <v>46</v>
      </c>
      <c r="E47" s="46" t="s">
        <v>144</v>
      </c>
    </row>
    <row r="48" spans="1:5" hidden="1" outlineLevel="2" collapsed="1" x14ac:dyDescent="0.25">
      <c r="A48" s="21">
        <v>43212</v>
      </c>
      <c r="B48" s="8" t="s">
        <v>5</v>
      </c>
      <c r="C48" s="8">
        <v>2</v>
      </c>
      <c r="D48" s="16">
        <v>120</v>
      </c>
      <c r="E48" s="22" t="s">
        <v>15</v>
      </c>
    </row>
    <row r="49" spans="1:5" hidden="1" outlineLevel="2" x14ac:dyDescent="0.25">
      <c r="A49" s="21">
        <v>43216</v>
      </c>
      <c r="B49" s="8" t="s">
        <v>13</v>
      </c>
      <c r="C49" s="8"/>
      <c r="D49" s="16">
        <v>0.65</v>
      </c>
      <c r="E49" s="22" t="s">
        <v>15</v>
      </c>
    </row>
    <row r="50" spans="1:5" hidden="1" outlineLevel="2" x14ac:dyDescent="0.25">
      <c r="A50" s="21">
        <v>43216</v>
      </c>
      <c r="B50" s="8" t="s">
        <v>13</v>
      </c>
      <c r="C50" s="8"/>
      <c r="D50" s="16">
        <v>0.65</v>
      </c>
      <c r="E50" s="22" t="s">
        <v>15</v>
      </c>
    </row>
    <row r="51" spans="1:5" hidden="1" outlineLevel="1" x14ac:dyDescent="0.25">
      <c r="A51" s="21"/>
      <c r="B51" s="8"/>
      <c r="C51" s="8"/>
      <c r="D51" s="16">
        <f>SUBTOTAL(9,D48:D50)</f>
        <v>121.30000000000001</v>
      </c>
      <c r="E51" s="46" t="s">
        <v>144</v>
      </c>
    </row>
    <row r="52" spans="1:5" hidden="1" outlineLevel="2" x14ac:dyDescent="0.25">
      <c r="A52" s="21">
        <v>43219</v>
      </c>
      <c r="B52" s="8" t="s">
        <v>17</v>
      </c>
      <c r="C52" s="8">
        <v>1</v>
      </c>
      <c r="D52" s="16">
        <v>15</v>
      </c>
      <c r="E52" s="22" t="s">
        <v>15</v>
      </c>
    </row>
    <row r="53" spans="1:5" hidden="1" outlineLevel="2" collapsed="1" x14ac:dyDescent="0.25">
      <c r="A53" s="21">
        <v>43222</v>
      </c>
      <c r="B53" s="8" t="s">
        <v>16</v>
      </c>
      <c r="C53" s="8">
        <v>1</v>
      </c>
      <c r="D53" s="16">
        <v>120</v>
      </c>
      <c r="E53" s="22" t="s">
        <v>15</v>
      </c>
    </row>
    <row r="54" spans="1:5" hidden="1" outlineLevel="1" x14ac:dyDescent="0.25">
      <c r="A54" s="21"/>
      <c r="B54" s="8"/>
      <c r="C54" s="8"/>
      <c r="D54" s="16">
        <f>SUBTOTAL(9,D52:D53)</f>
        <v>135</v>
      </c>
      <c r="E54" s="46" t="s">
        <v>144</v>
      </c>
    </row>
    <row r="55" spans="1:5" hidden="1" outlineLevel="2" collapsed="1" x14ac:dyDescent="0.25">
      <c r="A55" s="21">
        <v>43237</v>
      </c>
      <c r="B55" s="8" t="s">
        <v>20</v>
      </c>
      <c r="C55" s="8">
        <v>2</v>
      </c>
      <c r="D55" s="16">
        <v>24</v>
      </c>
      <c r="E55" s="22" t="s">
        <v>15</v>
      </c>
    </row>
    <row r="56" spans="1:5" hidden="1" outlineLevel="1" x14ac:dyDescent="0.25">
      <c r="A56" s="21"/>
      <c r="B56" s="8"/>
      <c r="C56" s="8"/>
      <c r="D56" s="16">
        <f>SUBTOTAL(9,D55:D55)</f>
        <v>24</v>
      </c>
      <c r="E56" s="46" t="s">
        <v>144</v>
      </c>
    </row>
    <row r="57" spans="1:5" hidden="1" outlineLevel="2" collapsed="1" x14ac:dyDescent="0.25">
      <c r="A57" s="21">
        <v>43240</v>
      </c>
      <c r="B57" s="8" t="s">
        <v>19</v>
      </c>
      <c r="C57" s="8">
        <v>2</v>
      </c>
      <c r="D57" s="16">
        <v>48</v>
      </c>
      <c r="E57" s="22" t="s">
        <v>15</v>
      </c>
    </row>
    <row r="58" spans="1:5" hidden="1" outlineLevel="1" x14ac:dyDescent="0.25">
      <c r="A58" s="21"/>
      <c r="B58" s="8"/>
      <c r="C58" s="8"/>
      <c r="D58" s="16">
        <f>SUBTOTAL(9,D57:D57)</f>
        <v>48</v>
      </c>
      <c r="E58" s="46" t="s">
        <v>144</v>
      </c>
    </row>
    <row r="59" spans="1:5" hidden="1" outlineLevel="2" collapsed="1" x14ac:dyDescent="0.25">
      <c r="A59" s="21">
        <v>43254</v>
      </c>
      <c r="B59" s="8" t="s">
        <v>14</v>
      </c>
      <c r="C59" s="8">
        <v>1</v>
      </c>
      <c r="D59" s="16">
        <v>7</v>
      </c>
      <c r="E59" s="22" t="s">
        <v>15</v>
      </c>
    </row>
    <row r="60" spans="1:5" hidden="1" outlineLevel="1" x14ac:dyDescent="0.25">
      <c r="A60" s="21"/>
      <c r="B60" s="8"/>
      <c r="C60" s="8"/>
      <c r="D60" s="16">
        <f>SUBTOTAL(9,D59:D59)</f>
        <v>7</v>
      </c>
      <c r="E60" s="46" t="s">
        <v>144</v>
      </c>
    </row>
    <row r="61" spans="1:5" hidden="1" outlineLevel="2" collapsed="1" x14ac:dyDescent="0.25">
      <c r="A61" s="21">
        <v>43101</v>
      </c>
      <c r="B61" s="8" t="s">
        <v>7</v>
      </c>
      <c r="C61" s="8">
        <v>1</v>
      </c>
      <c r="D61" s="16">
        <v>500</v>
      </c>
      <c r="E61" s="22" t="s">
        <v>21</v>
      </c>
    </row>
    <row r="62" spans="1:5" hidden="1" outlineLevel="2" x14ac:dyDescent="0.25">
      <c r="A62" s="21">
        <v>43101</v>
      </c>
      <c r="B62" s="8" t="s">
        <v>8</v>
      </c>
      <c r="C62" s="8">
        <v>3</v>
      </c>
      <c r="D62" s="16">
        <v>11</v>
      </c>
      <c r="E62" s="22" t="s">
        <v>21</v>
      </c>
    </row>
    <row r="63" spans="1:5" hidden="1" outlineLevel="1" x14ac:dyDescent="0.25">
      <c r="A63" s="21"/>
      <c r="B63" s="8"/>
      <c r="C63" s="8"/>
      <c r="D63" s="16">
        <f>SUBTOTAL(9,D61:D62)</f>
        <v>511</v>
      </c>
      <c r="E63" s="53" t="s">
        <v>145</v>
      </c>
    </row>
    <row r="64" spans="1:5" hidden="1" outlineLevel="2" x14ac:dyDescent="0.25">
      <c r="A64" s="21">
        <v>43103</v>
      </c>
      <c r="B64" s="8" t="s">
        <v>20</v>
      </c>
      <c r="C64" s="8">
        <v>2</v>
      </c>
      <c r="D64" s="16">
        <v>16</v>
      </c>
      <c r="E64" s="22" t="s">
        <v>21</v>
      </c>
    </row>
    <row r="65" spans="1:5" hidden="1" outlineLevel="2" collapsed="1" x14ac:dyDescent="0.25">
      <c r="A65" s="21">
        <v>43105</v>
      </c>
      <c r="B65" s="8" t="s">
        <v>12</v>
      </c>
      <c r="C65" s="8">
        <v>2</v>
      </c>
      <c r="D65" s="16">
        <v>56</v>
      </c>
      <c r="E65" s="22" t="s">
        <v>21</v>
      </c>
    </row>
    <row r="66" spans="1:5" hidden="1" outlineLevel="1" x14ac:dyDescent="0.25">
      <c r="A66" s="21"/>
      <c r="B66" s="8"/>
      <c r="C66" s="8"/>
      <c r="D66" s="16">
        <f>SUBTOTAL(9,D64:D65)</f>
        <v>72</v>
      </c>
      <c r="E66" s="46" t="s">
        <v>145</v>
      </c>
    </row>
    <row r="67" spans="1:5" hidden="1" outlineLevel="2" collapsed="1" x14ac:dyDescent="0.25">
      <c r="A67" s="21">
        <v>43168</v>
      </c>
      <c r="B67" s="8" t="s">
        <v>5</v>
      </c>
      <c r="C67" s="8">
        <v>2</v>
      </c>
      <c r="D67" s="16">
        <v>110</v>
      </c>
      <c r="E67" s="22" t="s">
        <v>21</v>
      </c>
    </row>
    <row r="68" spans="1:5" hidden="1" outlineLevel="1" x14ac:dyDescent="0.25">
      <c r="A68" s="21"/>
      <c r="B68" s="8"/>
      <c r="C68" s="8"/>
      <c r="D68" s="16">
        <f>SUBTOTAL(9,D67:D67)</f>
        <v>110</v>
      </c>
      <c r="E68" s="46" t="s">
        <v>145</v>
      </c>
    </row>
    <row r="69" spans="1:5" hidden="1" outlineLevel="2" collapsed="1" x14ac:dyDescent="0.25">
      <c r="A69" s="21">
        <v>43239</v>
      </c>
      <c r="B69" s="8" t="s">
        <v>7</v>
      </c>
      <c r="C69" s="8">
        <v>1</v>
      </c>
      <c r="D69" s="16">
        <v>580</v>
      </c>
      <c r="E69" s="22" t="s">
        <v>21</v>
      </c>
    </row>
    <row r="70" spans="1:5" hidden="1" outlineLevel="1" x14ac:dyDescent="0.25">
      <c r="A70" s="21"/>
      <c r="B70" s="8"/>
      <c r="C70" s="8"/>
      <c r="D70" s="16">
        <f>SUBTOTAL(9,D69:D69)</f>
        <v>580</v>
      </c>
      <c r="E70" s="46" t="s">
        <v>145</v>
      </c>
    </row>
    <row r="71" spans="1:5" hidden="1" outlineLevel="2" collapsed="1" x14ac:dyDescent="0.25">
      <c r="A71" s="21">
        <v>43240</v>
      </c>
      <c r="B71" s="8" t="s">
        <v>11</v>
      </c>
      <c r="C71" s="8">
        <v>1</v>
      </c>
      <c r="D71" s="16">
        <v>700</v>
      </c>
      <c r="E71" s="22" t="s">
        <v>21</v>
      </c>
    </row>
    <row r="72" spans="1:5" hidden="1" outlineLevel="2" x14ac:dyDescent="0.25">
      <c r="A72" s="21">
        <v>43240</v>
      </c>
      <c r="B72" s="8" t="s">
        <v>18</v>
      </c>
      <c r="C72" s="8">
        <v>2</v>
      </c>
      <c r="D72" s="16">
        <v>30</v>
      </c>
      <c r="E72" s="22" t="s">
        <v>21</v>
      </c>
    </row>
    <row r="73" spans="1:5" hidden="1" outlineLevel="1" x14ac:dyDescent="0.25">
      <c r="A73" s="21"/>
      <c r="B73" s="8"/>
      <c r="C73" s="8"/>
      <c r="D73" s="16">
        <f>SUBTOTAL(9,D71:D72)</f>
        <v>730</v>
      </c>
      <c r="E73" s="46" t="s">
        <v>145</v>
      </c>
    </row>
    <row r="74" spans="1:5" hidden="1" outlineLevel="2" x14ac:dyDescent="0.25">
      <c r="A74" s="21">
        <v>43243</v>
      </c>
      <c r="B74" s="8" t="s">
        <v>18</v>
      </c>
      <c r="C74" s="8">
        <v>3</v>
      </c>
      <c r="D74" s="16">
        <v>28</v>
      </c>
      <c r="E74" s="22" t="s">
        <v>21</v>
      </c>
    </row>
    <row r="75" spans="1:5" hidden="1" outlineLevel="1" x14ac:dyDescent="0.25">
      <c r="A75" s="21"/>
      <c r="B75" s="8"/>
      <c r="C75" s="8"/>
      <c r="D75" s="16">
        <f>SUBTOTAL(9,D74:D74)</f>
        <v>28</v>
      </c>
      <c r="E75" s="46" t="s">
        <v>145</v>
      </c>
    </row>
    <row r="76" spans="1:5" hidden="1" outlineLevel="2" x14ac:dyDescent="0.25">
      <c r="A76" s="21">
        <v>43258</v>
      </c>
      <c r="B76" s="8" t="s">
        <v>19</v>
      </c>
      <c r="C76" s="8">
        <v>1</v>
      </c>
      <c r="D76" s="16">
        <v>50</v>
      </c>
      <c r="E76" s="22" t="s">
        <v>21</v>
      </c>
    </row>
    <row r="77" spans="1:5" hidden="1" outlineLevel="2" x14ac:dyDescent="0.25">
      <c r="A77" s="21">
        <v>43262</v>
      </c>
      <c r="B77" s="8" t="s">
        <v>16</v>
      </c>
      <c r="C77" s="8">
        <v>1</v>
      </c>
      <c r="D77" s="16">
        <v>99</v>
      </c>
      <c r="E77" s="22" t="s">
        <v>21</v>
      </c>
    </row>
    <row r="78" spans="1:5" hidden="1" outlineLevel="1" x14ac:dyDescent="0.25">
      <c r="A78" s="21"/>
      <c r="B78" s="8"/>
      <c r="C78" s="8"/>
      <c r="D78" s="16">
        <f>SUBTOTAL(9,D76:D77)</f>
        <v>149</v>
      </c>
      <c r="E78" s="46" t="s">
        <v>145</v>
      </c>
    </row>
    <row r="79" spans="1:5" hidden="1" outlineLevel="2" x14ac:dyDescent="0.25">
      <c r="A79" s="21">
        <v>43118</v>
      </c>
      <c r="B79" s="8" t="s">
        <v>13</v>
      </c>
      <c r="C79" s="8"/>
      <c r="D79" s="16">
        <v>0.65</v>
      </c>
      <c r="E79" s="22" t="s">
        <v>22</v>
      </c>
    </row>
    <row r="80" spans="1:5" hidden="1" outlineLevel="2" collapsed="1" x14ac:dyDescent="0.25">
      <c r="A80" s="21">
        <v>43118</v>
      </c>
      <c r="B80" s="8" t="s">
        <v>13</v>
      </c>
      <c r="C80" s="8"/>
      <c r="D80" s="16">
        <v>0.65</v>
      </c>
      <c r="E80" s="22" t="s">
        <v>22</v>
      </c>
    </row>
    <row r="81" spans="1:5" hidden="1" outlineLevel="1" x14ac:dyDescent="0.25">
      <c r="A81" s="21"/>
      <c r="B81" s="8"/>
      <c r="C81" s="8"/>
      <c r="D81" s="16">
        <f>SUBTOTAL(9,D79:D80)</f>
        <v>1.3</v>
      </c>
      <c r="E81" s="46" t="s">
        <v>146</v>
      </c>
    </row>
    <row r="82" spans="1:5" hidden="1" outlineLevel="2" collapsed="1" x14ac:dyDescent="0.25">
      <c r="A82" s="21">
        <v>43134</v>
      </c>
      <c r="B82" s="8" t="s">
        <v>7</v>
      </c>
      <c r="C82" s="8">
        <v>1</v>
      </c>
      <c r="D82" s="16">
        <v>540</v>
      </c>
      <c r="E82" s="22" t="s">
        <v>22</v>
      </c>
    </row>
    <row r="83" spans="1:5" hidden="1" outlineLevel="1" x14ac:dyDescent="0.25">
      <c r="A83" s="21"/>
      <c r="B83" s="8"/>
      <c r="C83" s="8"/>
      <c r="D83" s="16">
        <f>SUBTOTAL(9,D82:D82)</f>
        <v>540</v>
      </c>
      <c r="E83" s="46" t="s">
        <v>146</v>
      </c>
    </row>
    <row r="84" spans="1:5" hidden="1" outlineLevel="2" collapsed="1" x14ac:dyDescent="0.25">
      <c r="A84" s="21">
        <v>43145</v>
      </c>
      <c r="B84" s="8" t="s">
        <v>7</v>
      </c>
      <c r="C84" s="8">
        <v>1</v>
      </c>
      <c r="D84" s="16">
        <v>780</v>
      </c>
      <c r="E84" s="22" t="s">
        <v>22</v>
      </c>
    </row>
    <row r="85" spans="1:5" hidden="1" outlineLevel="1" x14ac:dyDescent="0.25">
      <c r="A85" s="21"/>
      <c r="B85" s="8"/>
      <c r="C85" s="8"/>
      <c r="D85" s="16">
        <f>SUBTOTAL(9,D84:D84)</f>
        <v>780</v>
      </c>
      <c r="E85" s="46" t="s">
        <v>146</v>
      </c>
    </row>
    <row r="86" spans="1:5" hidden="1" outlineLevel="2" collapsed="1" x14ac:dyDescent="0.25">
      <c r="A86" s="21">
        <v>43150</v>
      </c>
      <c r="B86" s="8" t="s">
        <v>14</v>
      </c>
      <c r="C86" s="8">
        <v>2</v>
      </c>
      <c r="D86" s="16">
        <v>12</v>
      </c>
      <c r="E86" s="22" t="s">
        <v>22</v>
      </c>
    </row>
    <row r="87" spans="1:5" hidden="1" outlineLevel="1" x14ac:dyDescent="0.25">
      <c r="A87" s="21"/>
      <c r="B87" s="8"/>
      <c r="C87" s="8"/>
      <c r="D87" s="16">
        <f>SUBTOTAL(9,D86:D86)</f>
        <v>12</v>
      </c>
      <c r="E87" s="46" t="s">
        <v>146</v>
      </c>
    </row>
    <row r="88" spans="1:5" hidden="1" outlineLevel="2" collapsed="1" x14ac:dyDescent="0.25">
      <c r="A88" s="21">
        <v>43157</v>
      </c>
      <c r="B88" s="8" t="s">
        <v>11</v>
      </c>
      <c r="C88" s="8">
        <v>1</v>
      </c>
      <c r="D88" s="16">
        <v>325</v>
      </c>
      <c r="E88" s="22" t="s">
        <v>22</v>
      </c>
    </row>
    <row r="89" spans="1:5" hidden="1" outlineLevel="1" x14ac:dyDescent="0.25">
      <c r="A89" s="21"/>
      <c r="B89" s="8"/>
      <c r="C89" s="8"/>
      <c r="D89" s="16">
        <f>SUBTOTAL(9,D88:D88)</f>
        <v>325</v>
      </c>
      <c r="E89" s="46" t="s">
        <v>146</v>
      </c>
    </row>
    <row r="90" spans="1:5" hidden="1" outlineLevel="2" collapsed="1" x14ac:dyDescent="0.25">
      <c r="A90" s="21">
        <v>43167</v>
      </c>
      <c r="B90" s="8" t="s">
        <v>14</v>
      </c>
      <c r="C90" s="8">
        <v>1</v>
      </c>
      <c r="D90" s="16">
        <v>5</v>
      </c>
      <c r="E90" s="22" t="s">
        <v>22</v>
      </c>
    </row>
    <row r="91" spans="1:5" hidden="1" outlineLevel="1" x14ac:dyDescent="0.25">
      <c r="A91" s="21"/>
      <c r="B91" s="8"/>
      <c r="C91" s="8"/>
      <c r="D91" s="16">
        <f>SUBTOTAL(9,D90:D90)</f>
        <v>5</v>
      </c>
      <c r="E91" s="46" t="s">
        <v>146</v>
      </c>
    </row>
    <row r="92" spans="1:5" hidden="1" outlineLevel="2" collapsed="1" x14ac:dyDescent="0.25">
      <c r="A92" s="21">
        <v>43169</v>
      </c>
      <c r="B92" s="8" t="s">
        <v>18</v>
      </c>
      <c r="C92" s="8">
        <v>1</v>
      </c>
      <c r="D92" s="16">
        <v>8</v>
      </c>
      <c r="E92" s="22" t="s">
        <v>22</v>
      </c>
    </row>
    <row r="93" spans="1:5" hidden="1" outlineLevel="1" x14ac:dyDescent="0.25">
      <c r="A93" s="21"/>
      <c r="B93" s="8"/>
      <c r="C93" s="8"/>
      <c r="D93" s="16">
        <f>SUBTOTAL(9,D92:D92)</f>
        <v>8</v>
      </c>
      <c r="E93" s="46" t="s">
        <v>146</v>
      </c>
    </row>
    <row r="94" spans="1:5" hidden="1" outlineLevel="2" x14ac:dyDescent="0.25">
      <c r="A94" s="21">
        <v>43181</v>
      </c>
      <c r="B94" s="8" t="s">
        <v>7</v>
      </c>
      <c r="C94" s="8">
        <v>2</v>
      </c>
      <c r="D94" s="16">
        <v>800</v>
      </c>
      <c r="E94" s="22" t="s">
        <v>22</v>
      </c>
    </row>
    <row r="95" spans="1:5" hidden="1" outlineLevel="1" x14ac:dyDescent="0.25">
      <c r="A95" s="21"/>
      <c r="B95" s="8"/>
      <c r="C95" s="8"/>
      <c r="D95" s="16">
        <f>SUBTOTAL(9,D94:D94)</f>
        <v>800</v>
      </c>
      <c r="E95" s="46" t="s">
        <v>146</v>
      </c>
    </row>
    <row r="96" spans="1:5" hidden="1" outlineLevel="2" x14ac:dyDescent="0.25">
      <c r="A96" s="21">
        <v>43183</v>
      </c>
      <c r="B96" s="8" t="s">
        <v>11</v>
      </c>
      <c r="C96" s="8">
        <v>1</v>
      </c>
      <c r="D96" s="16">
        <v>900</v>
      </c>
      <c r="E96" s="22" t="s">
        <v>22</v>
      </c>
    </row>
    <row r="97" spans="1:5" hidden="1" outlineLevel="1" x14ac:dyDescent="0.25">
      <c r="A97" s="21"/>
      <c r="B97" s="8"/>
      <c r="C97" s="8"/>
      <c r="D97" s="16">
        <f>SUBTOTAL(9,D96:D96)</f>
        <v>900</v>
      </c>
      <c r="E97" s="46" t="s">
        <v>146</v>
      </c>
    </row>
    <row r="98" spans="1:5" hidden="1" outlineLevel="2" x14ac:dyDescent="0.25">
      <c r="A98" s="21">
        <v>43189</v>
      </c>
      <c r="B98" s="8" t="s">
        <v>14</v>
      </c>
      <c r="C98" s="8">
        <v>2</v>
      </c>
      <c r="D98" s="16">
        <v>4.5</v>
      </c>
      <c r="E98" s="22" t="s">
        <v>22</v>
      </c>
    </row>
    <row r="99" spans="1:5" hidden="1" outlineLevel="2" x14ac:dyDescent="0.25">
      <c r="A99" s="21">
        <v>43193</v>
      </c>
      <c r="B99" s="8" t="s">
        <v>17</v>
      </c>
      <c r="C99" s="8">
        <v>1</v>
      </c>
      <c r="D99" s="16">
        <v>22</v>
      </c>
      <c r="E99" s="22" t="s">
        <v>22</v>
      </c>
    </row>
    <row r="100" spans="1:5" hidden="1" outlineLevel="2" x14ac:dyDescent="0.25">
      <c r="A100" s="21">
        <v>43195</v>
      </c>
      <c r="B100" s="8" t="s">
        <v>16</v>
      </c>
      <c r="C100" s="8">
        <v>3</v>
      </c>
      <c r="D100" s="16">
        <v>400</v>
      </c>
      <c r="E100" s="22" t="s">
        <v>22</v>
      </c>
    </row>
    <row r="101" spans="1:5" hidden="1" outlineLevel="1" x14ac:dyDescent="0.25">
      <c r="A101" s="21"/>
      <c r="B101" s="8"/>
      <c r="C101" s="8"/>
      <c r="D101" s="16">
        <f>SUBTOTAL(9,D98:D100)</f>
        <v>426.5</v>
      </c>
      <c r="E101" s="46" t="s">
        <v>146</v>
      </c>
    </row>
    <row r="102" spans="1:5" hidden="1" outlineLevel="2" x14ac:dyDescent="0.25">
      <c r="A102" s="21">
        <v>43197</v>
      </c>
      <c r="B102" s="8" t="s">
        <v>18</v>
      </c>
      <c r="C102" s="8">
        <v>2</v>
      </c>
      <c r="D102" s="16">
        <v>12</v>
      </c>
      <c r="E102" s="22" t="s">
        <v>22</v>
      </c>
    </row>
    <row r="103" spans="1:5" hidden="1" outlineLevel="1" x14ac:dyDescent="0.25">
      <c r="A103" s="21"/>
      <c r="B103" s="8"/>
      <c r="C103" s="8"/>
      <c r="D103" s="16">
        <f>SUBTOTAL(9,D102:D102)</f>
        <v>12</v>
      </c>
      <c r="E103" s="46" t="s">
        <v>146</v>
      </c>
    </row>
    <row r="104" spans="1:5" hidden="1" outlineLevel="2" x14ac:dyDescent="0.25">
      <c r="A104" s="21">
        <v>43206</v>
      </c>
      <c r="B104" s="8" t="s">
        <v>9</v>
      </c>
      <c r="C104" s="8">
        <v>1</v>
      </c>
      <c r="D104" s="16">
        <v>240</v>
      </c>
      <c r="E104" s="22" t="s">
        <v>22</v>
      </c>
    </row>
    <row r="105" spans="1:5" hidden="1" outlineLevel="1" x14ac:dyDescent="0.25">
      <c r="A105" s="21"/>
      <c r="B105" s="8"/>
      <c r="C105" s="8"/>
      <c r="D105" s="16">
        <f>SUBTOTAL(9,D104:D104)</f>
        <v>240</v>
      </c>
      <c r="E105" s="46" t="s">
        <v>146</v>
      </c>
    </row>
    <row r="106" spans="1:5" hidden="1" outlineLevel="2" x14ac:dyDescent="0.25">
      <c r="A106" s="21">
        <v>43208</v>
      </c>
      <c r="B106" s="8" t="s">
        <v>18</v>
      </c>
      <c r="C106" s="8">
        <v>2</v>
      </c>
      <c r="D106" s="16">
        <v>12</v>
      </c>
      <c r="E106" s="22" t="s">
        <v>22</v>
      </c>
    </row>
    <row r="107" spans="1:5" hidden="1" outlineLevel="1" x14ac:dyDescent="0.25">
      <c r="A107" s="21"/>
      <c r="B107" s="8"/>
      <c r="C107" s="8"/>
      <c r="D107" s="16">
        <f>SUBTOTAL(9,D106:D106)</f>
        <v>12</v>
      </c>
      <c r="E107" s="46" t="s">
        <v>146</v>
      </c>
    </row>
    <row r="108" spans="1:5" hidden="1" outlineLevel="2" collapsed="1" x14ac:dyDescent="0.25">
      <c r="A108" s="21">
        <v>43224</v>
      </c>
      <c r="B108" s="8" t="s">
        <v>11</v>
      </c>
      <c r="C108" s="8">
        <v>1</v>
      </c>
      <c r="D108" s="16">
        <v>1020</v>
      </c>
      <c r="E108" s="22" t="s">
        <v>22</v>
      </c>
    </row>
    <row r="109" spans="1:5" hidden="1" outlineLevel="2" x14ac:dyDescent="0.25">
      <c r="A109" s="21">
        <v>43231</v>
      </c>
      <c r="B109" s="8" t="s">
        <v>16</v>
      </c>
      <c r="C109" s="8">
        <v>2</v>
      </c>
      <c r="D109" s="16">
        <v>1020</v>
      </c>
      <c r="E109" s="22" t="s">
        <v>22</v>
      </c>
    </row>
    <row r="110" spans="1:5" hidden="1" outlineLevel="1" x14ac:dyDescent="0.25">
      <c r="A110" s="21"/>
      <c r="B110" s="8"/>
      <c r="C110" s="8"/>
      <c r="D110" s="16">
        <f>SUBTOTAL(9,D108:D109)</f>
        <v>2040</v>
      </c>
      <c r="E110" s="46" t="s">
        <v>146</v>
      </c>
    </row>
    <row r="111" spans="1:5" hidden="1" outlineLevel="2" x14ac:dyDescent="0.25">
      <c r="A111" s="21">
        <v>43234</v>
      </c>
      <c r="B111" s="8" t="s">
        <v>14</v>
      </c>
      <c r="C111" s="8">
        <v>1</v>
      </c>
      <c r="D111" s="16">
        <v>7</v>
      </c>
      <c r="E111" s="22" t="s">
        <v>22</v>
      </c>
    </row>
    <row r="112" spans="1:5" hidden="1" outlineLevel="2" collapsed="1" x14ac:dyDescent="0.25">
      <c r="A112" s="21">
        <v>43236</v>
      </c>
      <c r="B112" s="8" t="s">
        <v>13</v>
      </c>
      <c r="C112" s="8"/>
      <c r="D112" s="16">
        <v>1.62</v>
      </c>
      <c r="E112" s="22" t="s">
        <v>22</v>
      </c>
    </row>
    <row r="113" spans="1:5" hidden="1" outlineLevel="2" x14ac:dyDescent="0.25">
      <c r="A113" s="21">
        <v>43236</v>
      </c>
      <c r="B113" s="8" t="s">
        <v>13</v>
      </c>
      <c r="C113" s="8"/>
      <c r="D113" s="16">
        <v>1.62</v>
      </c>
      <c r="E113" s="22" t="s">
        <v>22</v>
      </c>
    </row>
    <row r="114" spans="1:5" hidden="1" outlineLevel="1" x14ac:dyDescent="0.25">
      <c r="A114" s="21"/>
      <c r="B114" s="8"/>
      <c r="C114" s="8"/>
      <c r="D114" s="16">
        <f>SUBTOTAL(9,D111:D113)</f>
        <v>10.240000000000002</v>
      </c>
      <c r="E114" s="46" t="s">
        <v>146</v>
      </c>
    </row>
    <row r="115" spans="1:5" hidden="1" outlineLevel="2" x14ac:dyDescent="0.25">
      <c r="A115" s="21">
        <v>43255</v>
      </c>
      <c r="B115" s="8" t="s">
        <v>14</v>
      </c>
      <c r="C115" s="8">
        <v>3</v>
      </c>
      <c r="D115" s="16">
        <v>15</v>
      </c>
      <c r="E115" s="22" t="s">
        <v>22</v>
      </c>
    </row>
    <row r="116" spans="1:5" hidden="1" outlineLevel="1" x14ac:dyDescent="0.25">
      <c r="A116" s="21"/>
      <c r="B116" s="8"/>
      <c r="C116" s="8"/>
      <c r="D116" s="16">
        <f>SUBTOTAL(9,D115:D115)</f>
        <v>15</v>
      </c>
      <c r="E116" s="46" t="s">
        <v>146</v>
      </c>
    </row>
    <row r="117" spans="1:5" hidden="1" outlineLevel="2" x14ac:dyDescent="0.25">
      <c r="A117" s="21">
        <v>43275</v>
      </c>
      <c r="B117" s="8" t="s">
        <v>14</v>
      </c>
      <c r="C117" s="8">
        <v>3</v>
      </c>
      <c r="D117" s="16">
        <v>15</v>
      </c>
      <c r="E117" s="22" t="s">
        <v>22</v>
      </c>
    </row>
    <row r="118" spans="1:5" hidden="1" outlineLevel="2" collapsed="1" x14ac:dyDescent="0.25">
      <c r="A118" s="21">
        <v>43281</v>
      </c>
      <c r="B118" s="8" t="s">
        <v>13</v>
      </c>
      <c r="C118" s="8"/>
      <c r="D118" s="16">
        <v>58</v>
      </c>
      <c r="E118" s="22" t="s">
        <v>22</v>
      </c>
    </row>
    <row r="119" spans="1:5" hidden="1" outlineLevel="1" x14ac:dyDescent="0.25">
      <c r="A119" s="21"/>
      <c r="B119" s="8"/>
      <c r="C119" s="8"/>
      <c r="D119" s="16">
        <f>SUBTOTAL(9,D117:D118)</f>
        <v>73</v>
      </c>
      <c r="E119" s="46" t="s">
        <v>146</v>
      </c>
    </row>
    <row r="120" spans="1:5" hidden="1" outlineLevel="2" collapsed="1" x14ac:dyDescent="0.25">
      <c r="A120" s="21">
        <v>43112</v>
      </c>
      <c r="B120" s="8" t="s">
        <v>8</v>
      </c>
      <c r="C120" s="8">
        <v>1</v>
      </c>
      <c r="D120" s="16">
        <v>16</v>
      </c>
      <c r="E120" s="22" t="s">
        <v>23</v>
      </c>
    </row>
    <row r="121" spans="1:5" hidden="1" outlineLevel="1" x14ac:dyDescent="0.25">
      <c r="A121" s="21"/>
      <c r="B121" s="8"/>
      <c r="C121" s="8"/>
      <c r="D121" s="16">
        <f>SUBTOTAL(9,D120:D120)</f>
        <v>16</v>
      </c>
      <c r="E121" s="46" t="s">
        <v>147</v>
      </c>
    </row>
    <row r="122" spans="1:5" hidden="1" outlineLevel="2" x14ac:dyDescent="0.25">
      <c r="A122" s="21">
        <v>43119</v>
      </c>
      <c r="B122" s="8" t="s">
        <v>13</v>
      </c>
      <c r="C122" s="8"/>
      <c r="D122" s="16">
        <v>120</v>
      </c>
      <c r="E122" s="22" t="s">
        <v>23</v>
      </c>
    </row>
    <row r="123" spans="1:5" hidden="1" outlineLevel="1" x14ac:dyDescent="0.25">
      <c r="A123" s="21"/>
      <c r="B123" s="8"/>
      <c r="C123" s="8"/>
      <c r="D123" s="16">
        <f>SUBTOTAL(9,D122:D122)</f>
        <v>120</v>
      </c>
      <c r="E123" s="46" t="s">
        <v>147</v>
      </c>
    </row>
    <row r="124" spans="1:5" hidden="1" outlineLevel="2" x14ac:dyDescent="0.25">
      <c r="A124" s="21">
        <v>43128</v>
      </c>
      <c r="B124" s="8" t="s">
        <v>8</v>
      </c>
      <c r="C124" s="8">
        <v>1</v>
      </c>
      <c r="D124" s="16">
        <v>47.8</v>
      </c>
      <c r="E124" s="22" t="s">
        <v>23</v>
      </c>
    </row>
    <row r="125" spans="1:5" hidden="1" outlineLevel="1" x14ac:dyDescent="0.25">
      <c r="A125" s="21"/>
      <c r="B125" s="8"/>
      <c r="C125" s="8"/>
      <c r="D125" s="16">
        <f>SUBTOTAL(9,D124:D124)</f>
        <v>47.8</v>
      </c>
      <c r="E125" s="46" t="s">
        <v>147</v>
      </c>
    </row>
    <row r="126" spans="1:5" hidden="1" outlineLevel="2" x14ac:dyDescent="0.25">
      <c r="A126" s="21">
        <v>43135</v>
      </c>
      <c r="B126" s="8" t="s">
        <v>12</v>
      </c>
      <c r="C126" s="8">
        <v>3</v>
      </c>
      <c r="D126" s="16">
        <v>50</v>
      </c>
      <c r="E126" s="22" t="s">
        <v>23</v>
      </c>
    </row>
    <row r="127" spans="1:5" hidden="1" outlineLevel="1" x14ac:dyDescent="0.25">
      <c r="A127" s="21"/>
      <c r="B127" s="8"/>
      <c r="C127" s="8"/>
      <c r="D127" s="16">
        <f>SUBTOTAL(9,D126:D126)</f>
        <v>50</v>
      </c>
      <c r="E127" s="46" t="s">
        <v>147</v>
      </c>
    </row>
    <row r="128" spans="1:5" hidden="1" outlineLevel="2" x14ac:dyDescent="0.25">
      <c r="A128" s="21">
        <v>43174</v>
      </c>
      <c r="B128" s="8" t="s">
        <v>19</v>
      </c>
      <c r="C128" s="8">
        <v>1</v>
      </c>
      <c r="D128" s="16">
        <v>40</v>
      </c>
      <c r="E128" s="22" t="s">
        <v>23</v>
      </c>
    </row>
    <row r="129" spans="1:5" hidden="1" outlineLevel="1" x14ac:dyDescent="0.25">
      <c r="A129" s="21"/>
      <c r="B129" s="8"/>
      <c r="C129" s="8"/>
      <c r="D129" s="16">
        <f>SUBTOTAL(9,D128:D128)</f>
        <v>40</v>
      </c>
      <c r="E129" s="46" t="s">
        <v>147</v>
      </c>
    </row>
    <row r="130" spans="1:5" hidden="1" outlineLevel="2" x14ac:dyDescent="0.25">
      <c r="A130" s="21">
        <v>43188</v>
      </c>
      <c r="B130" s="8" t="s">
        <v>11</v>
      </c>
      <c r="C130" s="8">
        <v>1</v>
      </c>
      <c r="D130" s="16">
        <v>530</v>
      </c>
      <c r="E130" s="22" t="s">
        <v>23</v>
      </c>
    </row>
    <row r="131" spans="1:5" hidden="1" outlineLevel="1" x14ac:dyDescent="0.25">
      <c r="A131" s="21"/>
      <c r="B131" s="8"/>
      <c r="C131" s="8"/>
      <c r="D131" s="16">
        <f>SUBTOTAL(9,D130:D130)</f>
        <v>530</v>
      </c>
      <c r="E131" s="46" t="s">
        <v>147</v>
      </c>
    </row>
    <row r="132" spans="1:5" hidden="1" outlineLevel="2" collapsed="1" x14ac:dyDescent="0.25">
      <c r="A132" s="21">
        <v>43232</v>
      </c>
      <c r="B132" s="8" t="s">
        <v>5</v>
      </c>
      <c r="C132" s="8">
        <v>1</v>
      </c>
      <c r="D132" s="16">
        <v>215</v>
      </c>
      <c r="E132" s="22" t="s">
        <v>23</v>
      </c>
    </row>
    <row r="133" spans="1:5" hidden="1" outlineLevel="1" x14ac:dyDescent="0.25">
      <c r="A133" s="21"/>
      <c r="B133" s="8"/>
      <c r="C133" s="8"/>
      <c r="D133" s="16">
        <f>SUBTOTAL(9,D132:D132)</f>
        <v>215</v>
      </c>
      <c r="E133" s="46" t="s">
        <v>147</v>
      </c>
    </row>
    <row r="134" spans="1:5" hidden="1" outlineLevel="2" x14ac:dyDescent="0.25">
      <c r="A134" s="21">
        <v>43101</v>
      </c>
      <c r="B134" s="8" t="s">
        <v>5</v>
      </c>
      <c r="C134" s="8">
        <v>2</v>
      </c>
      <c r="D134" s="16">
        <v>124</v>
      </c>
      <c r="E134" s="22" t="s">
        <v>24</v>
      </c>
    </row>
    <row r="135" spans="1:5" hidden="1" outlineLevel="1" x14ac:dyDescent="0.25">
      <c r="A135" s="21"/>
      <c r="B135" s="8"/>
      <c r="C135" s="8"/>
      <c r="D135" s="16">
        <f>SUBTOTAL(9,D134:D134)</f>
        <v>124</v>
      </c>
      <c r="E135" s="46" t="s">
        <v>148</v>
      </c>
    </row>
    <row r="136" spans="1:5" hidden="1" outlineLevel="2" x14ac:dyDescent="0.25">
      <c r="A136" s="21">
        <v>43120</v>
      </c>
      <c r="B136" s="8" t="s">
        <v>11</v>
      </c>
      <c r="C136" s="8">
        <v>1</v>
      </c>
      <c r="D136" s="16">
        <v>255</v>
      </c>
      <c r="E136" s="22" t="s">
        <v>24</v>
      </c>
    </row>
    <row r="137" spans="1:5" hidden="1" outlineLevel="2" collapsed="1" x14ac:dyDescent="0.25">
      <c r="A137" s="21">
        <v>43124</v>
      </c>
      <c r="B137" s="8" t="s">
        <v>19</v>
      </c>
      <c r="C137" s="8">
        <v>3</v>
      </c>
      <c r="D137" s="16">
        <v>60</v>
      </c>
      <c r="E137" s="22" t="s">
        <v>24</v>
      </c>
    </row>
    <row r="138" spans="1:5" hidden="1" outlineLevel="1" x14ac:dyDescent="0.25">
      <c r="A138" s="21"/>
      <c r="B138" s="8"/>
      <c r="C138" s="8"/>
      <c r="D138" s="16">
        <f>SUBTOTAL(9,D136:D137)</f>
        <v>315</v>
      </c>
      <c r="E138" s="46" t="s">
        <v>148</v>
      </c>
    </row>
    <row r="139" spans="1:5" hidden="1" outlineLevel="2" collapsed="1" x14ac:dyDescent="0.25">
      <c r="A139" s="21">
        <v>43132</v>
      </c>
      <c r="B139" s="8" t="s">
        <v>8</v>
      </c>
      <c r="C139" s="8">
        <v>1</v>
      </c>
      <c r="D139" s="17">
        <v>46</v>
      </c>
      <c r="E139" s="22" t="s">
        <v>24</v>
      </c>
    </row>
    <row r="140" spans="1:5" hidden="1" outlineLevel="1" x14ac:dyDescent="0.25">
      <c r="A140" s="21"/>
      <c r="B140" s="8"/>
      <c r="C140" s="8"/>
      <c r="D140" s="17">
        <f>SUBTOTAL(9,D139:D139)</f>
        <v>46</v>
      </c>
      <c r="E140" s="46" t="s">
        <v>148</v>
      </c>
    </row>
    <row r="141" spans="1:5" hidden="1" outlineLevel="2" x14ac:dyDescent="0.25">
      <c r="A141" s="21">
        <v>43137</v>
      </c>
      <c r="B141" s="8" t="s">
        <v>13</v>
      </c>
      <c r="C141" s="8"/>
      <c r="D141" s="16">
        <v>42.5</v>
      </c>
      <c r="E141" s="22" t="s">
        <v>24</v>
      </c>
    </row>
    <row r="142" spans="1:5" hidden="1" outlineLevel="2" x14ac:dyDescent="0.25">
      <c r="A142" s="21">
        <v>43138</v>
      </c>
      <c r="B142" s="8" t="s">
        <v>5</v>
      </c>
      <c r="C142" s="8">
        <v>1</v>
      </c>
      <c r="D142" s="16">
        <v>120</v>
      </c>
      <c r="E142" s="22" t="s">
        <v>24</v>
      </c>
    </row>
    <row r="143" spans="1:5" hidden="1" outlineLevel="2" collapsed="1" x14ac:dyDescent="0.25">
      <c r="A143" s="21">
        <v>43140</v>
      </c>
      <c r="B143" s="8" t="s">
        <v>16</v>
      </c>
      <c r="C143" s="8">
        <v>1</v>
      </c>
      <c r="D143" s="16">
        <v>530</v>
      </c>
      <c r="E143" s="22" t="s">
        <v>24</v>
      </c>
    </row>
    <row r="144" spans="1:5" hidden="1" outlineLevel="1" x14ac:dyDescent="0.25">
      <c r="A144" s="21"/>
      <c r="B144" s="8"/>
      <c r="C144" s="8"/>
      <c r="D144" s="16">
        <f>SUBTOTAL(9,D141:D143)</f>
        <v>692.5</v>
      </c>
      <c r="E144" s="46" t="s">
        <v>148</v>
      </c>
    </row>
    <row r="145" spans="1:5" hidden="1" outlineLevel="2" collapsed="1" x14ac:dyDescent="0.25">
      <c r="A145" s="21">
        <v>43150</v>
      </c>
      <c r="B145" s="8" t="s">
        <v>14</v>
      </c>
      <c r="C145" s="8">
        <v>2</v>
      </c>
      <c r="D145" s="16">
        <v>10</v>
      </c>
      <c r="E145" s="22" t="s">
        <v>24</v>
      </c>
    </row>
    <row r="146" spans="1:5" hidden="1" outlineLevel="1" x14ac:dyDescent="0.25">
      <c r="A146" s="21"/>
      <c r="B146" s="8"/>
      <c r="C146" s="8"/>
      <c r="D146" s="16">
        <f>SUBTOTAL(9,D145:D145)</f>
        <v>10</v>
      </c>
      <c r="E146" s="46" t="s">
        <v>148</v>
      </c>
    </row>
    <row r="147" spans="1:5" hidden="1" outlineLevel="2" x14ac:dyDescent="0.25">
      <c r="A147" s="21">
        <v>43151</v>
      </c>
      <c r="B147" s="8" t="s">
        <v>12</v>
      </c>
      <c r="C147" s="8">
        <v>2</v>
      </c>
      <c r="D147" s="16">
        <v>50</v>
      </c>
      <c r="E147" s="22" t="s">
        <v>24</v>
      </c>
    </row>
    <row r="148" spans="1:5" hidden="1" outlineLevel="1" x14ac:dyDescent="0.25">
      <c r="A148" s="21"/>
      <c r="B148" s="8"/>
      <c r="C148" s="8"/>
      <c r="D148" s="16">
        <f>SUBTOTAL(9,D147:D147)</f>
        <v>50</v>
      </c>
      <c r="E148" s="46" t="s">
        <v>148</v>
      </c>
    </row>
    <row r="149" spans="1:5" hidden="1" outlineLevel="2" x14ac:dyDescent="0.25">
      <c r="A149" s="21">
        <v>43157</v>
      </c>
      <c r="B149" s="8" t="s">
        <v>17</v>
      </c>
      <c r="C149" s="8">
        <v>2</v>
      </c>
      <c r="D149" s="16">
        <v>25</v>
      </c>
      <c r="E149" s="22" t="s">
        <v>24</v>
      </c>
    </row>
    <row r="150" spans="1:5" hidden="1" outlineLevel="1" x14ac:dyDescent="0.25">
      <c r="A150" s="21"/>
      <c r="B150" s="8"/>
      <c r="C150" s="8"/>
      <c r="D150" s="16">
        <f>SUBTOTAL(9,D149:D149)</f>
        <v>25</v>
      </c>
      <c r="E150" s="46" t="s">
        <v>148</v>
      </c>
    </row>
    <row r="151" spans="1:5" hidden="1" outlineLevel="2" x14ac:dyDescent="0.25">
      <c r="A151" s="21">
        <v>43179</v>
      </c>
      <c r="B151" s="8" t="s">
        <v>9</v>
      </c>
      <c r="C151" s="8">
        <v>1</v>
      </c>
      <c r="D151" s="16">
        <v>400</v>
      </c>
      <c r="E151" s="22" t="s">
        <v>24</v>
      </c>
    </row>
    <row r="152" spans="1:5" hidden="1" outlineLevel="1" x14ac:dyDescent="0.25">
      <c r="A152" s="21"/>
      <c r="B152" s="8"/>
      <c r="C152" s="8"/>
      <c r="D152" s="16">
        <f>SUBTOTAL(9,D151:D151)</f>
        <v>400</v>
      </c>
      <c r="E152" s="46" t="s">
        <v>148</v>
      </c>
    </row>
    <row r="153" spans="1:5" hidden="1" outlineLevel="2" x14ac:dyDescent="0.25">
      <c r="A153" s="21">
        <v>43237</v>
      </c>
      <c r="B153" s="8" t="s">
        <v>13</v>
      </c>
      <c r="C153" s="8"/>
      <c r="D153" s="16">
        <v>0.4</v>
      </c>
      <c r="E153" s="22" t="s">
        <v>24</v>
      </c>
    </row>
    <row r="154" spans="1:5" hidden="1" outlineLevel="2" collapsed="1" x14ac:dyDescent="0.25">
      <c r="A154" s="21">
        <v>43237</v>
      </c>
      <c r="B154" s="8" t="s">
        <v>13</v>
      </c>
      <c r="C154" s="8"/>
      <c r="D154" s="16">
        <v>0.4</v>
      </c>
      <c r="E154" s="22" t="s">
        <v>24</v>
      </c>
    </row>
    <row r="155" spans="1:5" hidden="1" outlineLevel="1" x14ac:dyDescent="0.25">
      <c r="A155" s="21"/>
      <c r="B155" s="8"/>
      <c r="C155" s="8"/>
      <c r="D155" s="16">
        <f>SUBTOTAL(9,D153:D154)</f>
        <v>0.8</v>
      </c>
      <c r="E155" s="46" t="s">
        <v>148</v>
      </c>
    </row>
    <row r="156" spans="1:5" hidden="1" outlineLevel="2" x14ac:dyDescent="0.25">
      <c r="A156" s="21">
        <v>43241</v>
      </c>
      <c r="B156" s="8" t="s">
        <v>11</v>
      </c>
      <c r="C156" s="8">
        <v>1</v>
      </c>
      <c r="D156" s="16">
        <v>255</v>
      </c>
      <c r="E156" s="22" t="s">
        <v>24</v>
      </c>
    </row>
    <row r="157" spans="1:5" hidden="1" outlineLevel="1" x14ac:dyDescent="0.25">
      <c r="A157" s="21"/>
      <c r="B157" s="8"/>
      <c r="C157" s="8"/>
      <c r="D157" s="16">
        <f>SUBTOTAL(9,D156:D156)</f>
        <v>255</v>
      </c>
      <c r="E157" s="46" t="s">
        <v>148</v>
      </c>
    </row>
    <row r="158" spans="1:5" hidden="1" outlineLevel="2" x14ac:dyDescent="0.25">
      <c r="A158" s="21">
        <v>43256</v>
      </c>
      <c r="B158" s="8" t="s">
        <v>16</v>
      </c>
      <c r="C158" s="8">
        <v>3</v>
      </c>
      <c r="D158" s="16">
        <v>1300</v>
      </c>
      <c r="E158" s="22" t="s">
        <v>24</v>
      </c>
    </row>
    <row r="159" spans="1:5" hidden="1" outlineLevel="2" collapsed="1" x14ac:dyDescent="0.25">
      <c r="A159" s="21">
        <v>43257</v>
      </c>
      <c r="B159" s="8" t="s">
        <v>13</v>
      </c>
      <c r="C159" s="8"/>
      <c r="D159" s="16">
        <v>12</v>
      </c>
      <c r="E159" s="22" t="s">
        <v>24</v>
      </c>
    </row>
    <row r="160" spans="1:5" hidden="1" outlineLevel="1" x14ac:dyDescent="0.25">
      <c r="A160" s="21"/>
      <c r="B160" s="8"/>
      <c r="C160" s="8"/>
      <c r="D160" s="16">
        <f>SUBTOTAL(9,D158:D159)</f>
        <v>1312</v>
      </c>
      <c r="E160" s="46" t="s">
        <v>148</v>
      </c>
    </row>
    <row r="161" spans="1:5" hidden="1" outlineLevel="2" collapsed="1" x14ac:dyDescent="0.25">
      <c r="A161" s="21">
        <v>43105</v>
      </c>
      <c r="B161" s="8" t="s">
        <v>19</v>
      </c>
      <c r="C161" s="8">
        <v>3</v>
      </c>
      <c r="D161" s="16">
        <v>62</v>
      </c>
      <c r="E161" s="22" t="s">
        <v>25</v>
      </c>
    </row>
    <row r="162" spans="1:5" hidden="1" outlineLevel="2" x14ac:dyDescent="0.25">
      <c r="A162" s="21">
        <v>43106</v>
      </c>
      <c r="B162" s="8" t="s">
        <v>8</v>
      </c>
      <c r="C162" s="8">
        <v>1</v>
      </c>
      <c r="D162" s="16">
        <v>16</v>
      </c>
      <c r="E162" s="22" t="s">
        <v>25</v>
      </c>
    </row>
    <row r="163" spans="1:5" hidden="1" outlineLevel="1" x14ac:dyDescent="0.25">
      <c r="A163" s="21"/>
      <c r="B163" s="8"/>
      <c r="C163" s="8"/>
      <c r="D163" s="16">
        <f>SUBTOTAL(9,D161:D162)</f>
        <v>78</v>
      </c>
      <c r="E163" s="46" t="s">
        <v>149</v>
      </c>
    </row>
    <row r="164" spans="1:5" hidden="1" outlineLevel="2" x14ac:dyDescent="0.25">
      <c r="A164" s="21">
        <v>43149</v>
      </c>
      <c r="B164" s="8" t="s">
        <v>13</v>
      </c>
      <c r="C164" s="8"/>
      <c r="D164" s="16">
        <v>315</v>
      </c>
      <c r="E164" s="22" t="s">
        <v>25</v>
      </c>
    </row>
    <row r="165" spans="1:5" hidden="1" outlineLevel="1" x14ac:dyDescent="0.25">
      <c r="A165" s="21"/>
      <c r="B165" s="8"/>
      <c r="C165" s="8"/>
      <c r="D165" s="16">
        <f>SUBTOTAL(9,D164:D164)</f>
        <v>315</v>
      </c>
      <c r="E165" s="46" t="s">
        <v>149</v>
      </c>
    </row>
    <row r="166" spans="1:5" hidden="1" outlineLevel="2" x14ac:dyDescent="0.25">
      <c r="A166" s="21">
        <v>43187</v>
      </c>
      <c r="B166" s="8" t="s">
        <v>13</v>
      </c>
      <c r="C166" s="8"/>
      <c r="D166" s="16">
        <v>3</v>
      </c>
      <c r="E166" s="22" t="s">
        <v>25</v>
      </c>
    </row>
    <row r="167" spans="1:5" hidden="1" outlineLevel="2" collapsed="1" x14ac:dyDescent="0.25">
      <c r="A167" s="21">
        <v>43187</v>
      </c>
      <c r="B167" s="8" t="s">
        <v>13</v>
      </c>
      <c r="C167" s="8"/>
      <c r="D167" s="16">
        <v>3</v>
      </c>
      <c r="E167" s="22" t="s">
        <v>25</v>
      </c>
    </row>
    <row r="168" spans="1:5" hidden="1" outlineLevel="1" x14ac:dyDescent="0.25">
      <c r="A168" s="21"/>
      <c r="B168" s="8"/>
      <c r="C168" s="8"/>
      <c r="D168" s="16">
        <f>SUBTOTAL(9,D166:D167)</f>
        <v>6</v>
      </c>
      <c r="E168" s="46" t="s">
        <v>149</v>
      </c>
    </row>
    <row r="169" spans="1:5" hidden="1" outlineLevel="2" collapsed="1" x14ac:dyDescent="0.25">
      <c r="A169" s="21">
        <v>43197</v>
      </c>
      <c r="B169" s="8" t="s">
        <v>26</v>
      </c>
      <c r="C169" s="8">
        <v>1</v>
      </c>
      <c r="D169" s="16">
        <v>12</v>
      </c>
      <c r="E169" s="22" t="s">
        <v>25</v>
      </c>
    </row>
    <row r="170" spans="1:5" hidden="1" outlineLevel="2" x14ac:dyDescent="0.25">
      <c r="A170" s="21">
        <v>43199</v>
      </c>
      <c r="B170" s="8" t="s">
        <v>10</v>
      </c>
      <c r="C170" s="8">
        <v>1</v>
      </c>
      <c r="D170" s="16">
        <v>30</v>
      </c>
      <c r="E170" s="22" t="s">
        <v>25</v>
      </c>
    </row>
    <row r="171" spans="1:5" hidden="1" outlineLevel="1" x14ac:dyDescent="0.25">
      <c r="A171" s="21"/>
      <c r="B171" s="8"/>
      <c r="C171" s="8"/>
      <c r="D171" s="16">
        <f>SUBTOTAL(9,D169:D170)</f>
        <v>42</v>
      </c>
      <c r="E171" s="46" t="s">
        <v>149</v>
      </c>
    </row>
    <row r="172" spans="1:5" hidden="1" outlineLevel="2" x14ac:dyDescent="0.25">
      <c r="A172" s="21">
        <v>43203</v>
      </c>
      <c r="B172" s="8" t="s">
        <v>16</v>
      </c>
      <c r="C172" s="8">
        <v>2</v>
      </c>
      <c r="D172" s="16">
        <v>250</v>
      </c>
      <c r="E172" s="22" t="s">
        <v>25</v>
      </c>
    </row>
    <row r="173" spans="1:5" hidden="1" outlineLevel="1" x14ac:dyDescent="0.25">
      <c r="A173" s="21"/>
      <c r="B173" s="8"/>
      <c r="C173" s="8"/>
      <c r="D173" s="16">
        <f>SUBTOTAL(9,D172:D172)</f>
        <v>250</v>
      </c>
      <c r="E173" s="46" t="s">
        <v>149</v>
      </c>
    </row>
    <row r="174" spans="1:5" hidden="1" outlineLevel="2" collapsed="1" x14ac:dyDescent="0.25">
      <c r="A174" s="21">
        <v>43206</v>
      </c>
      <c r="B174" s="8" t="s">
        <v>8</v>
      </c>
      <c r="C174" s="8">
        <v>1</v>
      </c>
      <c r="D174" s="16">
        <v>47.8</v>
      </c>
      <c r="E174" s="22" t="s">
        <v>25</v>
      </c>
    </row>
    <row r="175" spans="1:5" hidden="1" outlineLevel="1" x14ac:dyDescent="0.25">
      <c r="A175" s="21"/>
      <c r="B175" s="8"/>
      <c r="C175" s="8"/>
      <c r="D175" s="16">
        <f>SUBTOTAL(9,D174:D174)</f>
        <v>47.8</v>
      </c>
      <c r="E175" s="46" t="s">
        <v>149</v>
      </c>
    </row>
    <row r="176" spans="1:5" hidden="1" outlineLevel="2" x14ac:dyDescent="0.25">
      <c r="A176" s="21">
        <v>43211</v>
      </c>
      <c r="B176" s="8" t="s">
        <v>13</v>
      </c>
      <c r="C176" s="8"/>
      <c r="D176" s="16">
        <v>3.5</v>
      </c>
      <c r="E176" s="22" t="s">
        <v>25</v>
      </c>
    </row>
    <row r="177" spans="1:5" hidden="1" outlineLevel="2" collapsed="1" x14ac:dyDescent="0.25">
      <c r="A177" s="21">
        <v>43211</v>
      </c>
      <c r="B177" s="8" t="s">
        <v>13</v>
      </c>
      <c r="C177" s="8"/>
      <c r="D177" s="16">
        <v>3.5</v>
      </c>
      <c r="E177" s="22" t="s">
        <v>25</v>
      </c>
    </row>
    <row r="178" spans="1:5" hidden="1" outlineLevel="1" x14ac:dyDescent="0.25">
      <c r="A178" s="21"/>
      <c r="B178" s="8"/>
      <c r="C178" s="8"/>
      <c r="D178" s="16">
        <f>SUBTOTAL(9,D176:D177)</f>
        <v>7</v>
      </c>
      <c r="E178" s="46" t="s">
        <v>149</v>
      </c>
    </row>
    <row r="179" spans="1:5" hidden="1" outlineLevel="2" collapsed="1" x14ac:dyDescent="0.25">
      <c r="A179" s="21">
        <v>43216</v>
      </c>
      <c r="B179" s="8" t="s">
        <v>10</v>
      </c>
      <c r="C179" s="8">
        <v>1</v>
      </c>
      <c r="D179" s="16">
        <v>30</v>
      </c>
      <c r="E179" s="22" t="s">
        <v>25</v>
      </c>
    </row>
    <row r="180" spans="1:5" hidden="1" outlineLevel="1" x14ac:dyDescent="0.25">
      <c r="A180" s="21"/>
      <c r="B180" s="8"/>
      <c r="C180" s="8"/>
      <c r="D180" s="16">
        <f>SUBTOTAL(9,D179:D179)</f>
        <v>30</v>
      </c>
      <c r="E180" s="46" t="s">
        <v>149</v>
      </c>
    </row>
    <row r="181" spans="1:5" hidden="1" outlineLevel="2" collapsed="1" x14ac:dyDescent="0.25">
      <c r="A181" s="21">
        <v>43246</v>
      </c>
      <c r="B181" s="8" t="s">
        <v>5</v>
      </c>
      <c r="C181" s="8">
        <v>1</v>
      </c>
      <c r="D181" s="16">
        <v>62</v>
      </c>
      <c r="E181" s="22" t="s">
        <v>25</v>
      </c>
    </row>
    <row r="182" spans="1:5" hidden="1" outlineLevel="1" x14ac:dyDescent="0.25">
      <c r="A182" s="21"/>
      <c r="B182" s="8"/>
      <c r="C182" s="8"/>
      <c r="D182" s="16">
        <f>SUBTOTAL(9,D181:D181)</f>
        <v>62</v>
      </c>
      <c r="E182" s="46" t="s">
        <v>149</v>
      </c>
    </row>
    <row r="183" spans="1:5" hidden="1" outlineLevel="2" x14ac:dyDescent="0.25">
      <c r="A183" s="21">
        <v>43263</v>
      </c>
      <c r="B183" s="8" t="s">
        <v>17</v>
      </c>
      <c r="C183" s="8">
        <v>2</v>
      </c>
      <c r="D183" s="16">
        <v>33</v>
      </c>
      <c r="E183" s="22" t="s">
        <v>25</v>
      </c>
    </row>
    <row r="184" spans="1:5" hidden="1" outlineLevel="1" x14ac:dyDescent="0.25">
      <c r="A184" s="21"/>
      <c r="B184" s="8"/>
      <c r="C184" s="8"/>
      <c r="D184" s="16">
        <f>SUBTOTAL(9,D183:D183)</f>
        <v>33</v>
      </c>
      <c r="E184" s="46" t="s">
        <v>149</v>
      </c>
    </row>
    <row r="185" spans="1:5" hidden="1" outlineLevel="2" x14ac:dyDescent="0.25">
      <c r="A185" s="21">
        <v>43267</v>
      </c>
      <c r="B185" s="8" t="s">
        <v>9</v>
      </c>
      <c r="C185" s="8">
        <v>2</v>
      </c>
      <c r="D185" s="16">
        <v>590</v>
      </c>
      <c r="E185" s="22" t="s">
        <v>25</v>
      </c>
    </row>
    <row r="186" spans="1:5" ht="15.75" hidden="1" outlineLevel="2" thickBot="1" x14ac:dyDescent="0.3">
      <c r="A186" s="23">
        <v>43272</v>
      </c>
      <c r="B186" s="24" t="s">
        <v>16</v>
      </c>
      <c r="C186" s="24">
        <v>1</v>
      </c>
      <c r="D186" s="25">
        <v>300</v>
      </c>
      <c r="E186" s="26" t="s">
        <v>25</v>
      </c>
    </row>
    <row r="187" spans="1:5" hidden="1" outlineLevel="1" x14ac:dyDescent="0.25">
      <c r="A187" s="54"/>
      <c r="B187" s="55"/>
      <c r="C187" s="55"/>
      <c r="D187" s="47">
        <f>SUBTOTAL(9,D185:D186)</f>
        <v>890</v>
      </c>
      <c r="E187" s="56" t="s">
        <v>149</v>
      </c>
    </row>
    <row r="188" spans="1:5" collapsed="1" x14ac:dyDescent="0.25">
      <c r="A188" s="54"/>
      <c r="B188" s="55"/>
      <c r="C188" s="55"/>
      <c r="D188" s="47">
        <f>SUBTOTAL(9,D2:D186)</f>
        <v>21751.54</v>
      </c>
      <c r="E188" s="56" t="s">
        <v>150</v>
      </c>
    </row>
  </sheetData>
  <sortState xmlns:xlrd2="http://schemas.microsoft.com/office/spreadsheetml/2017/richdata2" ref="A2:E187">
    <sortCondition ref="E1:E18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08741-DD43-4334-BDE1-78BEE842C680}">
  <dimension ref="A1:E123"/>
  <sheetViews>
    <sheetView workbookViewId="0">
      <selection activeCell="E36" sqref="E36"/>
    </sheetView>
  </sheetViews>
  <sheetFormatPr defaultRowHeight="15" outlineLevelRow="3" x14ac:dyDescent="0.25"/>
  <cols>
    <col min="1" max="5" width="16.85546875" customWidth="1"/>
  </cols>
  <sheetData>
    <row r="1" spans="1:5" ht="15.75" x14ac:dyDescent="0.25">
      <c r="A1" s="18" t="s">
        <v>0</v>
      </c>
      <c r="B1" s="19" t="s">
        <v>1</v>
      </c>
      <c r="C1" s="19" t="s">
        <v>2</v>
      </c>
      <c r="D1" s="19" t="s">
        <v>3</v>
      </c>
      <c r="E1" s="20" t="s">
        <v>4</v>
      </c>
    </row>
    <row r="2" spans="1:5" hidden="1" outlineLevel="3" x14ac:dyDescent="0.25">
      <c r="A2" s="21">
        <v>43133</v>
      </c>
      <c r="B2" s="8" t="s">
        <v>5</v>
      </c>
      <c r="C2" s="8">
        <v>2</v>
      </c>
      <c r="D2" s="16">
        <v>120</v>
      </c>
      <c r="E2" s="22" t="s">
        <v>6</v>
      </c>
    </row>
    <row r="3" spans="1:5" hidden="1" outlineLevel="3" x14ac:dyDescent="0.25">
      <c r="A3" s="21">
        <v>43152</v>
      </c>
      <c r="B3" s="8" t="s">
        <v>11</v>
      </c>
      <c r="C3" s="8">
        <v>1</v>
      </c>
      <c r="D3" s="16">
        <v>330</v>
      </c>
      <c r="E3" s="22" t="s">
        <v>6</v>
      </c>
    </row>
    <row r="4" spans="1:5" hidden="1" outlineLevel="3" x14ac:dyDescent="0.25">
      <c r="A4" s="21">
        <v>43178</v>
      </c>
      <c r="B4" s="8" t="s">
        <v>10</v>
      </c>
      <c r="C4" s="8">
        <v>1</v>
      </c>
      <c r="D4" s="16">
        <v>30</v>
      </c>
      <c r="E4" s="22" t="s">
        <v>6</v>
      </c>
    </row>
    <row r="5" spans="1:5" hidden="1" outlineLevel="3" x14ac:dyDescent="0.25">
      <c r="A5" s="21">
        <v>43196</v>
      </c>
      <c r="B5" s="8" t="s">
        <v>9</v>
      </c>
      <c r="C5" s="8">
        <v>1</v>
      </c>
      <c r="D5" s="16">
        <v>300</v>
      </c>
      <c r="E5" s="22" t="s">
        <v>6</v>
      </c>
    </row>
    <row r="6" spans="1:5" hidden="1" outlineLevel="3" x14ac:dyDescent="0.25">
      <c r="A6" s="21">
        <v>43202</v>
      </c>
      <c r="B6" s="8" t="s">
        <v>8</v>
      </c>
      <c r="C6" s="8">
        <v>1</v>
      </c>
      <c r="D6" s="16">
        <v>16</v>
      </c>
      <c r="E6" s="22" t="s">
        <v>6</v>
      </c>
    </row>
    <row r="7" spans="1:5" hidden="1" outlineLevel="3" x14ac:dyDescent="0.25">
      <c r="A7" s="21">
        <v>43234</v>
      </c>
      <c r="B7" s="8" t="s">
        <v>13</v>
      </c>
      <c r="C7" s="8"/>
      <c r="D7" s="16">
        <v>120</v>
      </c>
      <c r="E7" s="22" t="s">
        <v>6</v>
      </c>
    </row>
    <row r="8" spans="1:5" hidden="1" outlineLevel="3" x14ac:dyDescent="0.25">
      <c r="A8" s="21">
        <v>43238</v>
      </c>
      <c r="B8" s="8" t="s">
        <v>12</v>
      </c>
      <c r="C8" s="8">
        <v>2</v>
      </c>
      <c r="D8" s="16">
        <v>48</v>
      </c>
      <c r="E8" s="22" t="s">
        <v>6</v>
      </c>
    </row>
    <row r="9" spans="1:5" hidden="1" outlineLevel="3" x14ac:dyDescent="0.25">
      <c r="A9" s="21">
        <v>43248</v>
      </c>
      <c r="B9" s="8" t="s">
        <v>11</v>
      </c>
      <c r="C9" s="8">
        <v>2</v>
      </c>
      <c r="D9" s="16">
        <v>1110</v>
      </c>
      <c r="E9" s="22" t="s">
        <v>6</v>
      </c>
    </row>
    <row r="10" spans="1:5" hidden="1" outlineLevel="3" x14ac:dyDescent="0.25">
      <c r="A10" s="21">
        <v>43256</v>
      </c>
      <c r="B10" s="8" t="s">
        <v>7</v>
      </c>
      <c r="C10" s="8">
        <v>1</v>
      </c>
      <c r="D10" s="16">
        <v>1000</v>
      </c>
      <c r="E10" s="22" t="s">
        <v>6</v>
      </c>
    </row>
    <row r="11" spans="1:5" hidden="1" outlineLevel="3" x14ac:dyDescent="0.25">
      <c r="A11" s="21">
        <v>43267</v>
      </c>
      <c r="B11" s="8" t="s">
        <v>5</v>
      </c>
      <c r="C11" s="8">
        <v>1</v>
      </c>
      <c r="D11" s="16">
        <v>41.3</v>
      </c>
      <c r="E11" s="22" t="s">
        <v>6</v>
      </c>
    </row>
    <row r="12" spans="1:5" hidden="1" outlineLevel="2" collapsed="1" x14ac:dyDescent="0.25">
      <c r="A12" s="21"/>
      <c r="B12" s="8"/>
      <c r="C12" s="8"/>
      <c r="D12" s="16">
        <f>SUBTOTAL(1,D2:D11)</f>
        <v>311.53000000000003</v>
      </c>
      <c r="E12" s="46" t="s">
        <v>166</v>
      </c>
    </row>
    <row r="13" spans="1:5" outlineLevel="1" collapsed="1" x14ac:dyDescent="0.25">
      <c r="A13" s="21"/>
      <c r="B13" s="8"/>
      <c r="C13" s="8"/>
      <c r="D13" s="16">
        <f>SUBTOTAL(9,D2:D11)</f>
        <v>3115.3</v>
      </c>
      <c r="E13" s="46" t="s">
        <v>143</v>
      </c>
    </row>
    <row r="14" spans="1:5" hidden="1" outlineLevel="3" x14ac:dyDescent="0.25">
      <c r="A14" s="21">
        <v>43102</v>
      </c>
      <c r="B14" s="8" t="s">
        <v>12</v>
      </c>
      <c r="C14" s="8">
        <v>2</v>
      </c>
      <c r="D14" s="16">
        <v>48</v>
      </c>
      <c r="E14" s="22" t="s">
        <v>15</v>
      </c>
    </row>
    <row r="15" spans="1:5" hidden="1" outlineLevel="3" x14ac:dyDescent="0.25">
      <c r="A15" s="21">
        <v>43110</v>
      </c>
      <c r="B15" s="8" t="s">
        <v>14</v>
      </c>
      <c r="C15" s="8">
        <v>2</v>
      </c>
      <c r="D15" s="16">
        <v>6.5</v>
      </c>
      <c r="E15" s="22" t="s">
        <v>15</v>
      </c>
    </row>
    <row r="16" spans="1:5" hidden="1" outlineLevel="3" x14ac:dyDescent="0.25">
      <c r="A16" s="21">
        <v>43119</v>
      </c>
      <c r="B16" s="8" t="s">
        <v>9</v>
      </c>
      <c r="C16" s="8">
        <v>2</v>
      </c>
      <c r="D16" s="16">
        <v>480</v>
      </c>
      <c r="E16" s="22" t="s">
        <v>15</v>
      </c>
    </row>
    <row r="17" spans="1:5" hidden="1" outlineLevel="3" x14ac:dyDescent="0.25">
      <c r="A17" s="21">
        <v>43125</v>
      </c>
      <c r="B17" s="8" t="s">
        <v>13</v>
      </c>
      <c r="C17" s="8"/>
      <c r="D17" s="16">
        <v>46</v>
      </c>
      <c r="E17" s="22" t="s">
        <v>15</v>
      </c>
    </row>
    <row r="18" spans="1:5" hidden="1" outlineLevel="3" x14ac:dyDescent="0.25">
      <c r="A18" s="21">
        <v>43130</v>
      </c>
      <c r="B18" s="8" t="s">
        <v>7</v>
      </c>
      <c r="C18" s="8">
        <v>3</v>
      </c>
      <c r="D18" s="16">
        <v>1200</v>
      </c>
      <c r="E18" s="22" t="s">
        <v>15</v>
      </c>
    </row>
    <row r="19" spans="1:5" hidden="1" outlineLevel="3" x14ac:dyDescent="0.25">
      <c r="A19" s="21">
        <v>43147</v>
      </c>
      <c r="B19" s="8" t="s">
        <v>16</v>
      </c>
      <c r="C19" s="8">
        <v>1</v>
      </c>
      <c r="D19" s="16">
        <v>100</v>
      </c>
      <c r="E19" s="22" t="s">
        <v>15</v>
      </c>
    </row>
    <row r="20" spans="1:5" hidden="1" outlineLevel="3" x14ac:dyDescent="0.25">
      <c r="A20" s="21">
        <v>43147</v>
      </c>
      <c r="B20" s="8" t="s">
        <v>5</v>
      </c>
      <c r="C20" s="8">
        <v>1</v>
      </c>
      <c r="D20" s="16">
        <v>170</v>
      </c>
      <c r="E20" s="22" t="s">
        <v>15</v>
      </c>
    </row>
    <row r="21" spans="1:5" hidden="1" outlineLevel="3" x14ac:dyDescent="0.25">
      <c r="A21" s="21">
        <v>43151</v>
      </c>
      <c r="B21" s="8" t="s">
        <v>14</v>
      </c>
      <c r="C21" s="8">
        <v>3</v>
      </c>
      <c r="D21" s="16">
        <v>18</v>
      </c>
      <c r="E21" s="22" t="s">
        <v>15</v>
      </c>
    </row>
    <row r="22" spans="1:5" ht="14.25" hidden="1" customHeight="1" outlineLevel="3" x14ac:dyDescent="0.25">
      <c r="A22" s="21">
        <v>43154</v>
      </c>
      <c r="B22" s="8" t="s">
        <v>13</v>
      </c>
      <c r="C22" s="8"/>
      <c r="D22" s="16">
        <v>6</v>
      </c>
      <c r="E22" s="22" t="s">
        <v>15</v>
      </c>
    </row>
    <row r="23" spans="1:5" s="5" customFormat="1" hidden="1" outlineLevel="3" x14ac:dyDescent="0.25">
      <c r="A23" s="21">
        <v>43172</v>
      </c>
      <c r="B23" s="8" t="s">
        <v>14</v>
      </c>
      <c r="C23" s="8">
        <v>1</v>
      </c>
      <c r="D23" s="16">
        <v>4.5</v>
      </c>
      <c r="E23" s="22" t="s">
        <v>15</v>
      </c>
    </row>
    <row r="24" spans="1:5" hidden="1" outlineLevel="3" x14ac:dyDescent="0.25">
      <c r="A24" s="21">
        <v>43172</v>
      </c>
      <c r="B24" s="8" t="s">
        <v>7</v>
      </c>
      <c r="C24" s="8">
        <v>2</v>
      </c>
      <c r="D24" s="16">
        <v>1100</v>
      </c>
      <c r="E24" s="22" t="s">
        <v>15</v>
      </c>
    </row>
    <row r="25" spans="1:5" hidden="1" outlineLevel="3" x14ac:dyDescent="0.25">
      <c r="A25" s="21">
        <v>43175</v>
      </c>
      <c r="B25" s="8" t="s">
        <v>11</v>
      </c>
      <c r="C25" s="8">
        <v>2</v>
      </c>
      <c r="D25" s="16">
        <v>680</v>
      </c>
      <c r="E25" s="22" t="s">
        <v>15</v>
      </c>
    </row>
    <row r="26" spans="1:5" hidden="1" outlineLevel="3" x14ac:dyDescent="0.25">
      <c r="A26" s="21">
        <v>43182</v>
      </c>
      <c r="B26" s="8" t="s">
        <v>18</v>
      </c>
      <c r="C26" s="8">
        <v>1</v>
      </c>
      <c r="D26" s="16">
        <v>6</v>
      </c>
      <c r="E26" s="22" t="s">
        <v>15</v>
      </c>
    </row>
    <row r="27" spans="1:5" hidden="1" outlineLevel="3" x14ac:dyDescent="0.25">
      <c r="A27" s="21">
        <v>43205</v>
      </c>
      <c r="B27" s="8" t="s">
        <v>13</v>
      </c>
      <c r="C27" s="8"/>
      <c r="D27" s="16">
        <v>46</v>
      </c>
      <c r="E27" s="22" t="s">
        <v>15</v>
      </c>
    </row>
    <row r="28" spans="1:5" hidden="1" outlineLevel="3" x14ac:dyDescent="0.25">
      <c r="A28" s="21">
        <v>43212</v>
      </c>
      <c r="B28" s="8" t="s">
        <v>5</v>
      </c>
      <c r="C28" s="8">
        <v>2</v>
      </c>
      <c r="D28" s="16">
        <v>120</v>
      </c>
      <c r="E28" s="22" t="s">
        <v>15</v>
      </c>
    </row>
    <row r="29" spans="1:5" hidden="1" outlineLevel="3" x14ac:dyDescent="0.25">
      <c r="A29" s="21">
        <v>43216</v>
      </c>
      <c r="B29" s="8" t="s">
        <v>13</v>
      </c>
      <c r="C29" s="8"/>
      <c r="D29" s="16">
        <v>0.65</v>
      </c>
      <c r="E29" s="22" t="s">
        <v>15</v>
      </c>
    </row>
    <row r="30" spans="1:5" hidden="1" outlineLevel="3" x14ac:dyDescent="0.25">
      <c r="A30" s="21">
        <v>43216</v>
      </c>
      <c r="B30" s="8" t="s">
        <v>13</v>
      </c>
      <c r="C30" s="8"/>
      <c r="D30" s="16">
        <v>0.65</v>
      </c>
      <c r="E30" s="22" t="s">
        <v>15</v>
      </c>
    </row>
    <row r="31" spans="1:5" hidden="1" outlineLevel="3" x14ac:dyDescent="0.25">
      <c r="A31" s="21">
        <v>43219</v>
      </c>
      <c r="B31" s="8" t="s">
        <v>17</v>
      </c>
      <c r="C31" s="8">
        <v>1</v>
      </c>
      <c r="D31" s="16">
        <v>15</v>
      </c>
      <c r="E31" s="22" t="s">
        <v>15</v>
      </c>
    </row>
    <row r="32" spans="1:5" hidden="1" outlineLevel="3" x14ac:dyDescent="0.25">
      <c r="A32" s="21">
        <v>43222</v>
      </c>
      <c r="B32" s="8" t="s">
        <v>16</v>
      </c>
      <c r="C32" s="8">
        <v>1</v>
      </c>
      <c r="D32" s="16">
        <v>120</v>
      </c>
      <c r="E32" s="22" t="s">
        <v>15</v>
      </c>
    </row>
    <row r="33" spans="1:5" hidden="1" outlineLevel="3" x14ac:dyDescent="0.25">
      <c r="A33" s="21">
        <v>43237</v>
      </c>
      <c r="B33" s="8" t="s">
        <v>20</v>
      </c>
      <c r="C33" s="8">
        <v>2</v>
      </c>
      <c r="D33" s="16">
        <v>24</v>
      </c>
      <c r="E33" s="22" t="s">
        <v>15</v>
      </c>
    </row>
    <row r="34" spans="1:5" hidden="1" outlineLevel="3" x14ac:dyDescent="0.25">
      <c r="A34" s="21">
        <v>43240</v>
      </c>
      <c r="B34" s="8" t="s">
        <v>19</v>
      </c>
      <c r="C34" s="8">
        <v>2</v>
      </c>
      <c r="D34" s="16">
        <v>48</v>
      </c>
      <c r="E34" s="22" t="s">
        <v>15</v>
      </c>
    </row>
    <row r="35" spans="1:5" hidden="1" outlineLevel="3" x14ac:dyDescent="0.25">
      <c r="A35" s="21">
        <v>43254</v>
      </c>
      <c r="B35" s="8" t="s">
        <v>14</v>
      </c>
      <c r="C35" s="8">
        <v>1</v>
      </c>
      <c r="D35" s="16">
        <v>7</v>
      </c>
      <c r="E35" s="22" t="s">
        <v>15</v>
      </c>
    </row>
    <row r="36" spans="1:5" hidden="1" outlineLevel="2" collapsed="1" x14ac:dyDescent="0.25">
      <c r="A36" s="21"/>
      <c r="B36" s="8"/>
      <c r="C36" s="8"/>
      <c r="D36" s="16">
        <f>SUBTOTAL(1,D14:D35)</f>
        <v>193.01363636363638</v>
      </c>
      <c r="E36" s="46" t="s">
        <v>167</v>
      </c>
    </row>
    <row r="37" spans="1:5" outlineLevel="1" collapsed="1" x14ac:dyDescent="0.25">
      <c r="A37" s="21"/>
      <c r="B37" s="8"/>
      <c r="C37" s="8"/>
      <c r="D37" s="16">
        <f>SUBTOTAL(9,D14:D35)</f>
        <v>4246.3</v>
      </c>
      <c r="E37" s="46" t="s">
        <v>144</v>
      </c>
    </row>
    <row r="38" spans="1:5" hidden="1" outlineLevel="3" x14ac:dyDescent="0.25">
      <c r="A38" s="21">
        <v>43101</v>
      </c>
      <c r="B38" s="8" t="s">
        <v>7</v>
      </c>
      <c r="C38" s="8">
        <v>1</v>
      </c>
      <c r="D38" s="16">
        <v>500</v>
      </c>
      <c r="E38" s="22" t="s">
        <v>21</v>
      </c>
    </row>
    <row r="39" spans="1:5" hidden="1" outlineLevel="3" x14ac:dyDescent="0.25">
      <c r="A39" s="21">
        <v>43101</v>
      </c>
      <c r="B39" s="8" t="s">
        <v>8</v>
      </c>
      <c r="C39" s="8">
        <v>3</v>
      </c>
      <c r="D39" s="16">
        <v>11</v>
      </c>
      <c r="E39" s="22" t="s">
        <v>21</v>
      </c>
    </row>
    <row r="40" spans="1:5" hidden="1" outlineLevel="3" x14ac:dyDescent="0.25">
      <c r="A40" s="21">
        <v>43103</v>
      </c>
      <c r="B40" s="8" t="s">
        <v>20</v>
      </c>
      <c r="C40" s="8">
        <v>2</v>
      </c>
      <c r="D40" s="16">
        <v>16</v>
      </c>
      <c r="E40" s="22" t="s">
        <v>21</v>
      </c>
    </row>
    <row r="41" spans="1:5" hidden="1" outlineLevel="3" x14ac:dyDescent="0.25">
      <c r="A41" s="21">
        <v>43105</v>
      </c>
      <c r="B41" s="8" t="s">
        <v>12</v>
      </c>
      <c r="C41" s="8">
        <v>2</v>
      </c>
      <c r="D41" s="16">
        <v>56</v>
      </c>
      <c r="E41" s="22" t="s">
        <v>21</v>
      </c>
    </row>
    <row r="42" spans="1:5" hidden="1" outlineLevel="3" x14ac:dyDescent="0.25">
      <c r="A42" s="21">
        <v>43168</v>
      </c>
      <c r="B42" s="8" t="s">
        <v>5</v>
      </c>
      <c r="C42" s="8">
        <v>2</v>
      </c>
      <c r="D42" s="16">
        <v>110</v>
      </c>
      <c r="E42" s="22" t="s">
        <v>21</v>
      </c>
    </row>
    <row r="43" spans="1:5" hidden="1" outlineLevel="3" x14ac:dyDescent="0.25">
      <c r="A43" s="21">
        <v>43239</v>
      </c>
      <c r="B43" s="8" t="s">
        <v>7</v>
      </c>
      <c r="C43" s="8">
        <v>1</v>
      </c>
      <c r="D43" s="16">
        <v>580</v>
      </c>
      <c r="E43" s="22" t="s">
        <v>21</v>
      </c>
    </row>
    <row r="44" spans="1:5" hidden="1" outlineLevel="3" x14ac:dyDescent="0.25">
      <c r="A44" s="21">
        <v>43240</v>
      </c>
      <c r="B44" s="8" t="s">
        <v>11</v>
      </c>
      <c r="C44" s="8">
        <v>1</v>
      </c>
      <c r="D44" s="16">
        <v>700</v>
      </c>
      <c r="E44" s="22" t="s">
        <v>21</v>
      </c>
    </row>
    <row r="45" spans="1:5" hidden="1" outlineLevel="3" x14ac:dyDescent="0.25">
      <c r="A45" s="21">
        <v>43240</v>
      </c>
      <c r="B45" s="8" t="s">
        <v>18</v>
      </c>
      <c r="C45" s="8">
        <v>2</v>
      </c>
      <c r="D45" s="16">
        <v>30</v>
      </c>
      <c r="E45" s="22" t="s">
        <v>21</v>
      </c>
    </row>
    <row r="46" spans="1:5" hidden="1" outlineLevel="3" x14ac:dyDescent="0.25">
      <c r="A46" s="21">
        <v>43243</v>
      </c>
      <c r="B46" s="8" t="s">
        <v>18</v>
      </c>
      <c r="C46" s="8">
        <v>3</v>
      </c>
      <c r="D46" s="16">
        <v>28</v>
      </c>
      <c r="E46" s="22" t="s">
        <v>21</v>
      </c>
    </row>
    <row r="47" spans="1:5" hidden="1" outlineLevel="3" x14ac:dyDescent="0.25">
      <c r="A47" s="21">
        <v>43258</v>
      </c>
      <c r="B47" s="8" t="s">
        <v>19</v>
      </c>
      <c r="C47" s="8">
        <v>1</v>
      </c>
      <c r="D47" s="16">
        <v>50</v>
      </c>
      <c r="E47" s="22" t="s">
        <v>21</v>
      </c>
    </row>
    <row r="48" spans="1:5" hidden="1" outlineLevel="3" x14ac:dyDescent="0.25">
      <c r="A48" s="21">
        <v>43262</v>
      </c>
      <c r="B48" s="8" t="s">
        <v>16</v>
      </c>
      <c r="C48" s="8">
        <v>1</v>
      </c>
      <c r="D48" s="16">
        <v>99</v>
      </c>
      <c r="E48" s="22" t="s">
        <v>21</v>
      </c>
    </row>
    <row r="49" spans="1:5" hidden="1" outlineLevel="2" collapsed="1" x14ac:dyDescent="0.25">
      <c r="A49" s="21"/>
      <c r="B49" s="8"/>
      <c r="C49" s="8"/>
      <c r="D49" s="16">
        <f>SUBTOTAL(1,D38:D48)</f>
        <v>198.18181818181819</v>
      </c>
      <c r="E49" s="46" t="s">
        <v>168</v>
      </c>
    </row>
    <row r="50" spans="1:5" outlineLevel="1" collapsed="1" x14ac:dyDescent="0.25">
      <c r="A50" s="21"/>
      <c r="B50" s="8"/>
      <c r="C50" s="8"/>
      <c r="D50" s="16">
        <f>SUBTOTAL(9,D38:D48)</f>
        <v>2180</v>
      </c>
      <c r="E50" s="46" t="s">
        <v>145</v>
      </c>
    </row>
    <row r="51" spans="1:5" hidden="1" outlineLevel="3" x14ac:dyDescent="0.25">
      <c r="A51" s="21">
        <v>43118</v>
      </c>
      <c r="B51" s="8" t="s">
        <v>13</v>
      </c>
      <c r="C51" s="8"/>
      <c r="D51" s="16">
        <v>0.65</v>
      </c>
      <c r="E51" s="22" t="s">
        <v>22</v>
      </c>
    </row>
    <row r="52" spans="1:5" hidden="1" outlineLevel="3" x14ac:dyDescent="0.25">
      <c r="A52" s="21">
        <v>43118</v>
      </c>
      <c r="B52" s="8" t="s">
        <v>13</v>
      </c>
      <c r="C52" s="8"/>
      <c r="D52" s="16">
        <v>0.65</v>
      </c>
      <c r="E52" s="22" t="s">
        <v>22</v>
      </c>
    </row>
    <row r="53" spans="1:5" hidden="1" outlineLevel="3" x14ac:dyDescent="0.25">
      <c r="A53" s="21">
        <v>43134</v>
      </c>
      <c r="B53" s="8" t="s">
        <v>7</v>
      </c>
      <c r="C53" s="8">
        <v>1</v>
      </c>
      <c r="D53" s="16">
        <v>540</v>
      </c>
      <c r="E53" s="22" t="s">
        <v>22</v>
      </c>
    </row>
    <row r="54" spans="1:5" hidden="1" outlineLevel="3" x14ac:dyDescent="0.25">
      <c r="A54" s="21">
        <v>43145</v>
      </c>
      <c r="B54" s="8" t="s">
        <v>7</v>
      </c>
      <c r="C54" s="8">
        <v>1</v>
      </c>
      <c r="D54" s="16">
        <v>780</v>
      </c>
      <c r="E54" s="22" t="s">
        <v>22</v>
      </c>
    </row>
    <row r="55" spans="1:5" hidden="1" outlineLevel="3" x14ac:dyDescent="0.25">
      <c r="A55" s="21">
        <v>43150</v>
      </c>
      <c r="B55" s="8" t="s">
        <v>14</v>
      </c>
      <c r="C55" s="8">
        <v>2</v>
      </c>
      <c r="D55" s="16">
        <v>12</v>
      </c>
      <c r="E55" s="22" t="s">
        <v>22</v>
      </c>
    </row>
    <row r="56" spans="1:5" hidden="1" outlineLevel="3" x14ac:dyDescent="0.25">
      <c r="A56" s="21">
        <v>43157</v>
      </c>
      <c r="B56" s="8" t="s">
        <v>11</v>
      </c>
      <c r="C56" s="8">
        <v>1</v>
      </c>
      <c r="D56" s="16">
        <v>325</v>
      </c>
      <c r="E56" s="22" t="s">
        <v>22</v>
      </c>
    </row>
    <row r="57" spans="1:5" hidden="1" outlineLevel="3" x14ac:dyDescent="0.25">
      <c r="A57" s="21">
        <v>43167</v>
      </c>
      <c r="B57" s="8" t="s">
        <v>14</v>
      </c>
      <c r="C57" s="8">
        <v>1</v>
      </c>
      <c r="D57" s="16">
        <v>5</v>
      </c>
      <c r="E57" s="22" t="s">
        <v>22</v>
      </c>
    </row>
    <row r="58" spans="1:5" hidden="1" outlineLevel="3" x14ac:dyDescent="0.25">
      <c r="A58" s="21">
        <v>43169</v>
      </c>
      <c r="B58" s="8" t="s">
        <v>18</v>
      </c>
      <c r="C58" s="8">
        <v>1</v>
      </c>
      <c r="D58" s="16">
        <v>8</v>
      </c>
      <c r="E58" s="22" t="s">
        <v>22</v>
      </c>
    </row>
    <row r="59" spans="1:5" hidden="1" outlineLevel="3" x14ac:dyDescent="0.25">
      <c r="A59" s="21">
        <v>43181</v>
      </c>
      <c r="B59" s="8" t="s">
        <v>7</v>
      </c>
      <c r="C59" s="8">
        <v>2</v>
      </c>
      <c r="D59" s="16">
        <v>800</v>
      </c>
      <c r="E59" s="22" t="s">
        <v>22</v>
      </c>
    </row>
    <row r="60" spans="1:5" hidden="1" outlineLevel="3" x14ac:dyDescent="0.25">
      <c r="A60" s="21">
        <v>43183</v>
      </c>
      <c r="B60" s="8" t="s">
        <v>11</v>
      </c>
      <c r="C60" s="8">
        <v>1</v>
      </c>
      <c r="D60" s="16">
        <v>900</v>
      </c>
      <c r="E60" s="22" t="s">
        <v>22</v>
      </c>
    </row>
    <row r="61" spans="1:5" hidden="1" outlineLevel="3" x14ac:dyDescent="0.25">
      <c r="A61" s="21">
        <v>43189</v>
      </c>
      <c r="B61" s="8" t="s">
        <v>14</v>
      </c>
      <c r="C61" s="8">
        <v>2</v>
      </c>
      <c r="D61" s="16">
        <v>4.5</v>
      </c>
      <c r="E61" s="22" t="s">
        <v>22</v>
      </c>
    </row>
    <row r="62" spans="1:5" hidden="1" outlineLevel="3" x14ac:dyDescent="0.25">
      <c r="A62" s="21">
        <v>43193</v>
      </c>
      <c r="B62" s="8" t="s">
        <v>17</v>
      </c>
      <c r="C62" s="8">
        <v>1</v>
      </c>
      <c r="D62" s="16">
        <v>22</v>
      </c>
      <c r="E62" s="22" t="s">
        <v>22</v>
      </c>
    </row>
    <row r="63" spans="1:5" hidden="1" outlineLevel="3" x14ac:dyDescent="0.25">
      <c r="A63" s="21">
        <v>43195</v>
      </c>
      <c r="B63" s="8" t="s">
        <v>16</v>
      </c>
      <c r="C63" s="8">
        <v>3</v>
      </c>
      <c r="D63" s="16">
        <v>400</v>
      </c>
      <c r="E63" s="22" t="s">
        <v>22</v>
      </c>
    </row>
    <row r="64" spans="1:5" hidden="1" outlineLevel="3" x14ac:dyDescent="0.25">
      <c r="A64" s="21">
        <v>43197</v>
      </c>
      <c r="B64" s="8" t="s">
        <v>18</v>
      </c>
      <c r="C64" s="8">
        <v>2</v>
      </c>
      <c r="D64" s="16">
        <v>12</v>
      </c>
      <c r="E64" s="22" t="s">
        <v>22</v>
      </c>
    </row>
    <row r="65" spans="1:5" hidden="1" outlineLevel="3" x14ac:dyDescent="0.25">
      <c r="A65" s="21">
        <v>43206</v>
      </c>
      <c r="B65" s="8" t="s">
        <v>9</v>
      </c>
      <c r="C65" s="8">
        <v>1</v>
      </c>
      <c r="D65" s="16">
        <v>240</v>
      </c>
      <c r="E65" s="22" t="s">
        <v>22</v>
      </c>
    </row>
    <row r="66" spans="1:5" hidden="1" outlineLevel="3" x14ac:dyDescent="0.25">
      <c r="A66" s="21">
        <v>43208</v>
      </c>
      <c r="B66" s="8" t="s">
        <v>18</v>
      </c>
      <c r="C66" s="8">
        <v>2</v>
      </c>
      <c r="D66" s="16">
        <v>12</v>
      </c>
      <c r="E66" s="22" t="s">
        <v>22</v>
      </c>
    </row>
    <row r="67" spans="1:5" hidden="1" outlineLevel="3" x14ac:dyDescent="0.25">
      <c r="A67" s="21">
        <v>43224</v>
      </c>
      <c r="B67" s="8" t="s">
        <v>11</v>
      </c>
      <c r="C67" s="8">
        <v>1</v>
      </c>
      <c r="D67" s="16">
        <v>1020</v>
      </c>
      <c r="E67" s="22" t="s">
        <v>22</v>
      </c>
    </row>
    <row r="68" spans="1:5" hidden="1" outlineLevel="3" x14ac:dyDescent="0.25">
      <c r="A68" s="21">
        <v>43231</v>
      </c>
      <c r="B68" s="8" t="s">
        <v>16</v>
      </c>
      <c r="C68" s="8">
        <v>2</v>
      </c>
      <c r="D68" s="16">
        <v>1020</v>
      </c>
      <c r="E68" s="22" t="s">
        <v>22</v>
      </c>
    </row>
    <row r="69" spans="1:5" hidden="1" outlineLevel="3" x14ac:dyDescent="0.25">
      <c r="A69" s="21">
        <v>43234</v>
      </c>
      <c r="B69" s="8" t="s">
        <v>14</v>
      </c>
      <c r="C69" s="8">
        <v>1</v>
      </c>
      <c r="D69" s="16">
        <v>7</v>
      </c>
      <c r="E69" s="22" t="s">
        <v>22</v>
      </c>
    </row>
    <row r="70" spans="1:5" hidden="1" outlineLevel="3" x14ac:dyDescent="0.25">
      <c r="A70" s="21">
        <v>43236</v>
      </c>
      <c r="B70" s="8" t="s">
        <v>13</v>
      </c>
      <c r="C70" s="8"/>
      <c r="D70" s="16">
        <v>1.62</v>
      </c>
      <c r="E70" s="22" t="s">
        <v>22</v>
      </c>
    </row>
    <row r="71" spans="1:5" hidden="1" outlineLevel="3" x14ac:dyDescent="0.25">
      <c r="A71" s="21">
        <v>43236</v>
      </c>
      <c r="B71" s="8" t="s">
        <v>13</v>
      </c>
      <c r="C71" s="8"/>
      <c r="D71" s="16">
        <v>1.62</v>
      </c>
      <c r="E71" s="22" t="s">
        <v>22</v>
      </c>
    </row>
    <row r="72" spans="1:5" hidden="1" outlineLevel="3" x14ac:dyDescent="0.25">
      <c r="A72" s="21">
        <v>43255</v>
      </c>
      <c r="B72" s="8" t="s">
        <v>14</v>
      </c>
      <c r="C72" s="8">
        <v>3</v>
      </c>
      <c r="D72" s="16">
        <v>15</v>
      </c>
      <c r="E72" s="22" t="s">
        <v>22</v>
      </c>
    </row>
    <row r="73" spans="1:5" hidden="1" outlineLevel="3" x14ac:dyDescent="0.25">
      <c r="A73" s="21">
        <v>43275</v>
      </c>
      <c r="B73" s="8" t="s">
        <v>14</v>
      </c>
      <c r="C73" s="8">
        <v>3</v>
      </c>
      <c r="D73" s="16">
        <v>15</v>
      </c>
      <c r="E73" s="22" t="s">
        <v>22</v>
      </c>
    </row>
    <row r="74" spans="1:5" hidden="1" outlineLevel="3" x14ac:dyDescent="0.25">
      <c r="A74" s="21">
        <v>43281</v>
      </c>
      <c r="B74" s="8" t="s">
        <v>13</v>
      </c>
      <c r="C74" s="8"/>
      <c r="D74" s="16">
        <v>58</v>
      </c>
      <c r="E74" s="22" t="s">
        <v>22</v>
      </c>
    </row>
    <row r="75" spans="1:5" hidden="1" outlineLevel="2" collapsed="1" x14ac:dyDescent="0.25">
      <c r="A75" s="21"/>
      <c r="B75" s="8"/>
      <c r="C75" s="8"/>
      <c r="D75" s="16">
        <f>SUBTOTAL(1,D51:D74)</f>
        <v>258.33499999999998</v>
      </c>
      <c r="E75" s="46" t="s">
        <v>169</v>
      </c>
    </row>
    <row r="76" spans="1:5" outlineLevel="1" collapsed="1" x14ac:dyDescent="0.25">
      <c r="A76" s="21"/>
      <c r="B76" s="8"/>
      <c r="C76" s="8"/>
      <c r="D76" s="16">
        <f>SUBTOTAL(9,D51:D74)</f>
        <v>6200.04</v>
      </c>
      <c r="E76" s="46" t="s">
        <v>146</v>
      </c>
    </row>
    <row r="77" spans="1:5" hidden="1" outlineLevel="3" x14ac:dyDescent="0.25">
      <c r="A77" s="21">
        <v>43112</v>
      </c>
      <c r="B77" s="8" t="s">
        <v>8</v>
      </c>
      <c r="C77" s="8">
        <v>1</v>
      </c>
      <c r="D77" s="16">
        <v>16</v>
      </c>
      <c r="E77" s="22" t="s">
        <v>23</v>
      </c>
    </row>
    <row r="78" spans="1:5" hidden="1" outlineLevel="3" x14ac:dyDescent="0.25">
      <c r="A78" s="21">
        <v>43119</v>
      </c>
      <c r="B78" s="8" t="s">
        <v>13</v>
      </c>
      <c r="C78" s="8"/>
      <c r="D78" s="16">
        <v>120</v>
      </c>
      <c r="E78" s="22" t="s">
        <v>23</v>
      </c>
    </row>
    <row r="79" spans="1:5" hidden="1" outlineLevel="3" x14ac:dyDescent="0.25">
      <c r="A79" s="21">
        <v>43128</v>
      </c>
      <c r="B79" s="8" t="s">
        <v>8</v>
      </c>
      <c r="C79" s="8">
        <v>1</v>
      </c>
      <c r="D79" s="16">
        <v>47.8</v>
      </c>
      <c r="E79" s="22" t="s">
        <v>23</v>
      </c>
    </row>
    <row r="80" spans="1:5" hidden="1" outlineLevel="3" x14ac:dyDescent="0.25">
      <c r="A80" s="21">
        <v>43135</v>
      </c>
      <c r="B80" s="8" t="s">
        <v>12</v>
      </c>
      <c r="C80" s="8">
        <v>3</v>
      </c>
      <c r="D80" s="16">
        <v>50</v>
      </c>
      <c r="E80" s="22" t="s">
        <v>23</v>
      </c>
    </row>
    <row r="81" spans="1:5" hidden="1" outlineLevel="3" x14ac:dyDescent="0.25">
      <c r="A81" s="21">
        <v>43174</v>
      </c>
      <c r="B81" s="8" t="s">
        <v>19</v>
      </c>
      <c r="C81" s="8">
        <v>1</v>
      </c>
      <c r="D81" s="16">
        <v>40</v>
      </c>
      <c r="E81" s="22" t="s">
        <v>23</v>
      </c>
    </row>
    <row r="82" spans="1:5" hidden="1" outlineLevel="3" x14ac:dyDescent="0.25">
      <c r="A82" s="21">
        <v>43188</v>
      </c>
      <c r="B82" s="8" t="s">
        <v>11</v>
      </c>
      <c r="C82" s="8">
        <v>1</v>
      </c>
      <c r="D82" s="16">
        <v>530</v>
      </c>
      <c r="E82" s="22" t="s">
        <v>23</v>
      </c>
    </row>
    <row r="83" spans="1:5" hidden="1" outlineLevel="3" x14ac:dyDescent="0.25">
      <c r="A83" s="21">
        <v>43232</v>
      </c>
      <c r="B83" s="8" t="s">
        <v>5</v>
      </c>
      <c r="C83" s="8">
        <v>1</v>
      </c>
      <c r="D83" s="16">
        <v>215</v>
      </c>
      <c r="E83" s="22" t="s">
        <v>23</v>
      </c>
    </row>
    <row r="84" spans="1:5" hidden="1" outlineLevel="2" collapsed="1" x14ac:dyDescent="0.25">
      <c r="A84" s="21"/>
      <c r="B84" s="8"/>
      <c r="C84" s="8"/>
      <c r="D84" s="16">
        <f>SUBTOTAL(1,D77:D83)</f>
        <v>145.54285714285714</v>
      </c>
      <c r="E84" s="46" t="s">
        <v>170</v>
      </c>
    </row>
    <row r="85" spans="1:5" outlineLevel="1" collapsed="1" x14ac:dyDescent="0.25">
      <c r="A85" s="21"/>
      <c r="B85" s="8"/>
      <c r="C85" s="8"/>
      <c r="D85" s="16">
        <f>SUBTOTAL(9,D77:D83)</f>
        <v>1018.8</v>
      </c>
      <c r="E85" s="46" t="s">
        <v>147</v>
      </c>
    </row>
    <row r="86" spans="1:5" hidden="1" outlineLevel="3" x14ac:dyDescent="0.25">
      <c r="A86" s="21">
        <v>43101</v>
      </c>
      <c r="B86" s="8" t="s">
        <v>5</v>
      </c>
      <c r="C86" s="8">
        <v>2</v>
      </c>
      <c r="D86" s="16">
        <v>124</v>
      </c>
      <c r="E86" s="22" t="s">
        <v>24</v>
      </c>
    </row>
    <row r="87" spans="1:5" hidden="1" outlineLevel="3" x14ac:dyDescent="0.25">
      <c r="A87" s="21">
        <v>43120</v>
      </c>
      <c r="B87" s="8" t="s">
        <v>11</v>
      </c>
      <c r="C87" s="8">
        <v>1</v>
      </c>
      <c r="D87" s="16">
        <v>255</v>
      </c>
      <c r="E87" s="22" t="s">
        <v>24</v>
      </c>
    </row>
    <row r="88" spans="1:5" hidden="1" outlineLevel="3" x14ac:dyDescent="0.25">
      <c r="A88" s="21">
        <v>43124</v>
      </c>
      <c r="B88" s="8" t="s">
        <v>19</v>
      </c>
      <c r="C88" s="8">
        <v>3</v>
      </c>
      <c r="D88" s="16">
        <v>60</v>
      </c>
      <c r="E88" s="22" t="s">
        <v>24</v>
      </c>
    </row>
    <row r="89" spans="1:5" hidden="1" outlineLevel="3" x14ac:dyDescent="0.25">
      <c r="A89" s="21">
        <v>43132</v>
      </c>
      <c r="B89" s="8" t="s">
        <v>8</v>
      </c>
      <c r="C89" s="8">
        <v>1</v>
      </c>
      <c r="D89" s="17">
        <v>46</v>
      </c>
      <c r="E89" s="22" t="s">
        <v>24</v>
      </c>
    </row>
    <row r="90" spans="1:5" hidden="1" outlineLevel="3" x14ac:dyDescent="0.25">
      <c r="A90" s="21">
        <v>43137</v>
      </c>
      <c r="B90" s="8" t="s">
        <v>13</v>
      </c>
      <c r="C90" s="8"/>
      <c r="D90" s="16">
        <v>42.5</v>
      </c>
      <c r="E90" s="22" t="s">
        <v>24</v>
      </c>
    </row>
    <row r="91" spans="1:5" hidden="1" outlineLevel="3" x14ac:dyDescent="0.25">
      <c r="A91" s="21">
        <v>43138</v>
      </c>
      <c r="B91" s="8" t="s">
        <v>5</v>
      </c>
      <c r="C91" s="8">
        <v>1</v>
      </c>
      <c r="D91" s="16">
        <v>120</v>
      </c>
      <c r="E91" s="22" t="s">
        <v>24</v>
      </c>
    </row>
    <row r="92" spans="1:5" hidden="1" outlineLevel="3" x14ac:dyDescent="0.25">
      <c r="A92" s="21">
        <v>43140</v>
      </c>
      <c r="B92" s="8" t="s">
        <v>16</v>
      </c>
      <c r="C92" s="8">
        <v>1</v>
      </c>
      <c r="D92" s="16">
        <v>530</v>
      </c>
      <c r="E92" s="22" t="s">
        <v>24</v>
      </c>
    </row>
    <row r="93" spans="1:5" hidden="1" outlineLevel="3" x14ac:dyDescent="0.25">
      <c r="A93" s="21">
        <v>43150</v>
      </c>
      <c r="B93" s="8" t="s">
        <v>14</v>
      </c>
      <c r="C93" s="8">
        <v>2</v>
      </c>
      <c r="D93" s="16">
        <v>10</v>
      </c>
      <c r="E93" s="22" t="s">
        <v>24</v>
      </c>
    </row>
    <row r="94" spans="1:5" hidden="1" outlineLevel="3" x14ac:dyDescent="0.25">
      <c r="A94" s="21">
        <v>43151</v>
      </c>
      <c r="B94" s="8" t="s">
        <v>12</v>
      </c>
      <c r="C94" s="8">
        <v>2</v>
      </c>
      <c r="D94" s="16">
        <v>50</v>
      </c>
      <c r="E94" s="22" t="s">
        <v>24</v>
      </c>
    </row>
    <row r="95" spans="1:5" hidden="1" outlineLevel="3" x14ac:dyDescent="0.25">
      <c r="A95" s="21">
        <v>43157</v>
      </c>
      <c r="B95" s="8" t="s">
        <v>17</v>
      </c>
      <c r="C95" s="8">
        <v>2</v>
      </c>
      <c r="D95" s="16">
        <v>25</v>
      </c>
      <c r="E95" s="22" t="s">
        <v>24</v>
      </c>
    </row>
    <row r="96" spans="1:5" hidden="1" outlineLevel="3" x14ac:dyDescent="0.25">
      <c r="A96" s="21">
        <v>43179</v>
      </c>
      <c r="B96" s="8" t="s">
        <v>9</v>
      </c>
      <c r="C96" s="8">
        <v>1</v>
      </c>
      <c r="D96" s="16">
        <v>400</v>
      </c>
      <c r="E96" s="22" t="s">
        <v>24</v>
      </c>
    </row>
    <row r="97" spans="1:5" hidden="1" outlineLevel="3" x14ac:dyDescent="0.25">
      <c r="A97" s="21">
        <v>43237</v>
      </c>
      <c r="B97" s="8" t="s">
        <v>13</v>
      </c>
      <c r="C97" s="8"/>
      <c r="D97" s="16">
        <v>0.4</v>
      </c>
      <c r="E97" s="22" t="s">
        <v>24</v>
      </c>
    </row>
    <row r="98" spans="1:5" hidden="1" outlineLevel="3" x14ac:dyDescent="0.25">
      <c r="A98" s="21">
        <v>43237</v>
      </c>
      <c r="B98" s="8" t="s">
        <v>13</v>
      </c>
      <c r="C98" s="8"/>
      <c r="D98" s="16">
        <v>0.4</v>
      </c>
      <c r="E98" s="22" t="s">
        <v>24</v>
      </c>
    </row>
    <row r="99" spans="1:5" hidden="1" outlineLevel="3" x14ac:dyDescent="0.25">
      <c r="A99" s="21">
        <v>43241</v>
      </c>
      <c r="B99" s="8" t="s">
        <v>11</v>
      </c>
      <c r="C99" s="8">
        <v>1</v>
      </c>
      <c r="D99" s="16">
        <v>255</v>
      </c>
      <c r="E99" s="22" t="s">
        <v>24</v>
      </c>
    </row>
    <row r="100" spans="1:5" hidden="1" outlineLevel="3" x14ac:dyDescent="0.25">
      <c r="A100" s="21">
        <v>43256</v>
      </c>
      <c r="B100" s="8" t="s">
        <v>16</v>
      </c>
      <c r="C100" s="8">
        <v>3</v>
      </c>
      <c r="D100" s="16">
        <v>1300</v>
      </c>
      <c r="E100" s="22" t="s">
        <v>24</v>
      </c>
    </row>
    <row r="101" spans="1:5" hidden="1" outlineLevel="3" x14ac:dyDescent="0.25">
      <c r="A101" s="21">
        <v>43257</v>
      </c>
      <c r="B101" s="8" t="s">
        <v>13</v>
      </c>
      <c r="C101" s="8"/>
      <c r="D101" s="16">
        <v>12</v>
      </c>
      <c r="E101" s="22" t="s">
        <v>24</v>
      </c>
    </row>
    <row r="102" spans="1:5" hidden="1" outlineLevel="2" collapsed="1" x14ac:dyDescent="0.25">
      <c r="A102" s="21"/>
      <c r="B102" s="8"/>
      <c r="C102" s="8"/>
      <c r="D102" s="16">
        <f>SUBTOTAL(1,D86:D101)</f>
        <v>201.89375000000001</v>
      </c>
      <c r="E102" s="46" t="s">
        <v>171</v>
      </c>
    </row>
    <row r="103" spans="1:5" outlineLevel="1" collapsed="1" x14ac:dyDescent="0.25">
      <c r="A103" s="21"/>
      <c r="B103" s="8"/>
      <c r="C103" s="8"/>
      <c r="D103" s="16">
        <f>SUBTOTAL(9,D86:D101)</f>
        <v>3230.3</v>
      </c>
      <c r="E103" s="46" t="s">
        <v>148</v>
      </c>
    </row>
    <row r="104" spans="1:5" hidden="1" outlineLevel="3" x14ac:dyDescent="0.25">
      <c r="A104" s="21">
        <v>43105</v>
      </c>
      <c r="B104" s="8" t="s">
        <v>19</v>
      </c>
      <c r="C104" s="8">
        <v>3</v>
      </c>
      <c r="D104" s="16">
        <v>62</v>
      </c>
      <c r="E104" s="22" t="s">
        <v>25</v>
      </c>
    </row>
    <row r="105" spans="1:5" hidden="1" outlineLevel="3" x14ac:dyDescent="0.25">
      <c r="A105" s="21">
        <v>43106</v>
      </c>
      <c r="B105" s="8" t="s">
        <v>8</v>
      </c>
      <c r="C105" s="8">
        <v>1</v>
      </c>
      <c r="D105" s="16">
        <v>16</v>
      </c>
      <c r="E105" s="22" t="s">
        <v>25</v>
      </c>
    </row>
    <row r="106" spans="1:5" hidden="1" outlineLevel="3" x14ac:dyDescent="0.25">
      <c r="A106" s="21">
        <v>43149</v>
      </c>
      <c r="B106" s="8" t="s">
        <v>13</v>
      </c>
      <c r="C106" s="8"/>
      <c r="D106" s="16">
        <v>315</v>
      </c>
      <c r="E106" s="22" t="s">
        <v>25</v>
      </c>
    </row>
    <row r="107" spans="1:5" hidden="1" outlineLevel="3" x14ac:dyDescent="0.25">
      <c r="A107" s="21">
        <v>43187</v>
      </c>
      <c r="B107" s="8" t="s">
        <v>13</v>
      </c>
      <c r="C107" s="8"/>
      <c r="D107" s="16">
        <v>3</v>
      </c>
      <c r="E107" s="22" t="s">
        <v>25</v>
      </c>
    </row>
    <row r="108" spans="1:5" hidden="1" outlineLevel="3" x14ac:dyDescent="0.25">
      <c r="A108" s="21">
        <v>43187</v>
      </c>
      <c r="B108" s="8" t="s">
        <v>13</v>
      </c>
      <c r="C108" s="8"/>
      <c r="D108" s="16">
        <v>3</v>
      </c>
      <c r="E108" s="22" t="s">
        <v>25</v>
      </c>
    </row>
    <row r="109" spans="1:5" hidden="1" outlineLevel="3" x14ac:dyDescent="0.25">
      <c r="A109" s="21">
        <v>43197</v>
      </c>
      <c r="B109" s="8" t="s">
        <v>26</v>
      </c>
      <c r="C109" s="8">
        <v>1</v>
      </c>
      <c r="D109" s="16">
        <v>12</v>
      </c>
      <c r="E109" s="22" t="s">
        <v>25</v>
      </c>
    </row>
    <row r="110" spans="1:5" hidden="1" outlineLevel="3" x14ac:dyDescent="0.25">
      <c r="A110" s="21">
        <v>43199</v>
      </c>
      <c r="B110" s="8" t="s">
        <v>10</v>
      </c>
      <c r="C110" s="8">
        <v>1</v>
      </c>
      <c r="D110" s="16">
        <v>30</v>
      </c>
      <c r="E110" s="22" t="s">
        <v>25</v>
      </c>
    </row>
    <row r="111" spans="1:5" hidden="1" outlineLevel="3" x14ac:dyDescent="0.25">
      <c r="A111" s="21">
        <v>43203</v>
      </c>
      <c r="B111" s="8" t="s">
        <v>16</v>
      </c>
      <c r="C111" s="8">
        <v>2</v>
      </c>
      <c r="D111" s="16">
        <v>250</v>
      </c>
      <c r="E111" s="22" t="s">
        <v>25</v>
      </c>
    </row>
    <row r="112" spans="1:5" hidden="1" outlineLevel="3" x14ac:dyDescent="0.25">
      <c r="A112" s="21">
        <v>43206</v>
      </c>
      <c r="B112" s="8" t="s">
        <v>8</v>
      </c>
      <c r="C112" s="8">
        <v>1</v>
      </c>
      <c r="D112" s="16">
        <v>47.8</v>
      </c>
      <c r="E112" s="22" t="s">
        <v>25</v>
      </c>
    </row>
    <row r="113" spans="1:5" hidden="1" outlineLevel="3" x14ac:dyDescent="0.25">
      <c r="A113" s="21">
        <v>43211</v>
      </c>
      <c r="B113" s="8" t="s">
        <v>13</v>
      </c>
      <c r="C113" s="8"/>
      <c r="D113" s="16">
        <v>3.5</v>
      </c>
      <c r="E113" s="22" t="s">
        <v>25</v>
      </c>
    </row>
    <row r="114" spans="1:5" hidden="1" outlineLevel="3" x14ac:dyDescent="0.25">
      <c r="A114" s="21">
        <v>43211</v>
      </c>
      <c r="B114" s="8" t="s">
        <v>13</v>
      </c>
      <c r="C114" s="8"/>
      <c r="D114" s="16">
        <v>3.5</v>
      </c>
      <c r="E114" s="22" t="s">
        <v>25</v>
      </c>
    </row>
    <row r="115" spans="1:5" hidden="1" outlineLevel="3" x14ac:dyDescent="0.25">
      <c r="A115" s="21">
        <v>43216</v>
      </c>
      <c r="B115" s="8" t="s">
        <v>10</v>
      </c>
      <c r="C115" s="8">
        <v>1</v>
      </c>
      <c r="D115" s="16">
        <v>30</v>
      </c>
      <c r="E115" s="22" t="s">
        <v>25</v>
      </c>
    </row>
    <row r="116" spans="1:5" hidden="1" outlineLevel="3" x14ac:dyDescent="0.25">
      <c r="A116" s="21">
        <v>43246</v>
      </c>
      <c r="B116" s="8" t="s">
        <v>5</v>
      </c>
      <c r="C116" s="8">
        <v>1</v>
      </c>
      <c r="D116" s="16">
        <v>62</v>
      </c>
      <c r="E116" s="22" t="s">
        <v>25</v>
      </c>
    </row>
    <row r="117" spans="1:5" hidden="1" outlineLevel="3" x14ac:dyDescent="0.25">
      <c r="A117" s="21">
        <v>43263</v>
      </c>
      <c r="B117" s="8" t="s">
        <v>17</v>
      </c>
      <c r="C117" s="8">
        <v>2</v>
      </c>
      <c r="D117" s="16">
        <v>33</v>
      </c>
      <c r="E117" s="22" t="s">
        <v>25</v>
      </c>
    </row>
    <row r="118" spans="1:5" hidden="1" outlineLevel="3" x14ac:dyDescent="0.25">
      <c r="A118" s="21">
        <v>43267</v>
      </c>
      <c r="B118" s="8" t="s">
        <v>9</v>
      </c>
      <c r="C118" s="8">
        <v>2</v>
      </c>
      <c r="D118" s="16">
        <v>590</v>
      </c>
      <c r="E118" s="22" t="s">
        <v>25</v>
      </c>
    </row>
    <row r="119" spans="1:5" ht="15.75" hidden="1" outlineLevel="3" thickBot="1" x14ac:dyDescent="0.3">
      <c r="A119" s="23">
        <v>43272</v>
      </c>
      <c r="B119" s="24" t="s">
        <v>16</v>
      </c>
      <c r="C119" s="24">
        <v>1</v>
      </c>
      <c r="D119" s="25">
        <v>300</v>
      </c>
      <c r="E119" s="26" t="s">
        <v>25</v>
      </c>
    </row>
    <row r="120" spans="1:5" hidden="1" outlineLevel="2" collapsed="1" x14ac:dyDescent="0.25">
      <c r="A120" s="54"/>
      <c r="B120" s="55"/>
      <c r="C120" s="55"/>
      <c r="D120" s="47">
        <f>SUBTOTAL(1,D104:D119)</f>
        <v>110.05</v>
      </c>
      <c r="E120" s="56" t="s">
        <v>172</v>
      </c>
    </row>
    <row r="121" spans="1:5" outlineLevel="1" collapsed="1" x14ac:dyDescent="0.25">
      <c r="A121" s="54"/>
      <c r="B121" s="55"/>
      <c r="C121" s="55"/>
      <c r="D121" s="47">
        <f>SUBTOTAL(9,D104:D119)</f>
        <v>1760.8</v>
      </c>
      <c r="E121" s="56" t="s">
        <v>149</v>
      </c>
    </row>
    <row r="122" spans="1:5" x14ac:dyDescent="0.25">
      <c r="A122" s="54"/>
      <c r="B122" s="55"/>
      <c r="C122" s="55"/>
      <c r="D122" s="47">
        <f>SUBTOTAL(1,D2:D119)</f>
        <v>205.20320754716982</v>
      </c>
      <c r="E122" s="56" t="s">
        <v>173</v>
      </c>
    </row>
    <row r="123" spans="1:5" x14ac:dyDescent="0.25">
      <c r="A123" s="54"/>
      <c r="B123" s="55"/>
      <c r="C123" s="55"/>
      <c r="D123" s="47">
        <f>SUBTOTAL(9,D2:D119)</f>
        <v>21751.54</v>
      </c>
      <c r="E123" s="56" t="s">
        <v>150</v>
      </c>
    </row>
  </sheetData>
  <sortState xmlns:xlrd2="http://schemas.microsoft.com/office/spreadsheetml/2017/richdata2" ref="A2:E119">
    <sortCondition ref="E2:E11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B6B62-1E45-47D1-B9CA-017D67B47429}">
  <dimension ref="A1:E115"/>
  <sheetViews>
    <sheetView workbookViewId="0">
      <selection activeCell="D6" sqref="D6"/>
    </sheetView>
  </sheetViews>
  <sheetFormatPr defaultRowHeight="15" outlineLevelRow="2" x14ac:dyDescent="0.25"/>
  <cols>
    <col min="1" max="5" width="16.85546875" customWidth="1"/>
  </cols>
  <sheetData>
    <row r="1" spans="1:5" ht="15.75" x14ac:dyDescent="0.25">
      <c r="A1" s="18" t="s">
        <v>0</v>
      </c>
      <c r="B1" s="19" t="s">
        <v>1</v>
      </c>
      <c r="C1" s="19" t="s">
        <v>2</v>
      </c>
      <c r="D1" s="19" t="s">
        <v>3</v>
      </c>
      <c r="E1" s="20" t="s">
        <v>4</v>
      </c>
    </row>
    <row r="2" spans="1:5" hidden="1" outlineLevel="2" x14ac:dyDescent="0.25">
      <c r="A2" s="21">
        <v>43133</v>
      </c>
      <c r="B2" s="8" t="s">
        <v>5</v>
      </c>
      <c r="C2" s="8">
        <v>2</v>
      </c>
      <c r="D2" s="16">
        <v>120</v>
      </c>
      <c r="E2" s="22" t="s">
        <v>6</v>
      </c>
    </row>
    <row r="3" spans="1:5" hidden="1" outlineLevel="2" x14ac:dyDescent="0.25">
      <c r="A3" s="21">
        <v>43152</v>
      </c>
      <c r="B3" s="8" t="s">
        <v>11</v>
      </c>
      <c r="C3" s="8">
        <v>1</v>
      </c>
      <c r="D3" s="16">
        <v>330</v>
      </c>
      <c r="E3" s="22" t="s">
        <v>6</v>
      </c>
    </row>
    <row r="4" spans="1:5" hidden="1" outlineLevel="2" x14ac:dyDescent="0.25">
      <c r="A4" s="21">
        <v>43178</v>
      </c>
      <c r="B4" s="8" t="s">
        <v>10</v>
      </c>
      <c r="C4" s="8">
        <v>1</v>
      </c>
      <c r="D4" s="16">
        <v>30</v>
      </c>
      <c r="E4" s="22" t="s">
        <v>6</v>
      </c>
    </row>
    <row r="5" spans="1:5" hidden="1" outlineLevel="2" x14ac:dyDescent="0.25">
      <c r="A5" s="21">
        <v>43196</v>
      </c>
      <c r="B5" s="8" t="s">
        <v>9</v>
      </c>
      <c r="C5" s="8">
        <v>1</v>
      </c>
      <c r="D5" s="16">
        <v>300</v>
      </c>
      <c r="E5" s="22" t="s">
        <v>6</v>
      </c>
    </row>
    <row r="6" spans="1:5" hidden="1" outlineLevel="2" x14ac:dyDescent="0.25">
      <c r="A6" s="21">
        <v>43202</v>
      </c>
      <c r="B6" s="8" t="s">
        <v>8</v>
      </c>
      <c r="C6" s="8">
        <v>1</v>
      </c>
      <c r="D6" s="16">
        <v>16</v>
      </c>
      <c r="E6" s="22" t="s">
        <v>6</v>
      </c>
    </row>
    <row r="7" spans="1:5" hidden="1" outlineLevel="2" x14ac:dyDescent="0.25">
      <c r="A7" s="21">
        <v>43234</v>
      </c>
      <c r="B7" s="8" t="s">
        <v>13</v>
      </c>
      <c r="C7" s="8"/>
      <c r="D7" s="16">
        <v>120</v>
      </c>
      <c r="E7" s="22" t="s">
        <v>6</v>
      </c>
    </row>
    <row r="8" spans="1:5" hidden="1" outlineLevel="2" x14ac:dyDescent="0.25">
      <c r="A8" s="21">
        <v>43238</v>
      </c>
      <c r="B8" s="8" t="s">
        <v>12</v>
      </c>
      <c r="C8" s="8">
        <v>2</v>
      </c>
      <c r="D8" s="16">
        <v>48</v>
      </c>
      <c r="E8" s="22" t="s">
        <v>6</v>
      </c>
    </row>
    <row r="9" spans="1:5" hidden="1" outlineLevel="2" x14ac:dyDescent="0.25">
      <c r="A9" s="21">
        <v>43248</v>
      </c>
      <c r="B9" s="8" t="s">
        <v>11</v>
      </c>
      <c r="C9" s="8">
        <v>2</v>
      </c>
      <c r="D9" s="16">
        <v>1110</v>
      </c>
      <c r="E9" s="22" t="s">
        <v>6</v>
      </c>
    </row>
    <row r="10" spans="1:5" hidden="1" outlineLevel="2" x14ac:dyDescent="0.25">
      <c r="A10" s="21">
        <v>43256</v>
      </c>
      <c r="B10" s="8" t="s">
        <v>7</v>
      </c>
      <c r="C10" s="8">
        <v>1</v>
      </c>
      <c r="D10" s="16">
        <v>1000</v>
      </c>
      <c r="E10" s="22" t="s">
        <v>6</v>
      </c>
    </row>
    <row r="11" spans="1:5" hidden="1" outlineLevel="2" x14ac:dyDescent="0.25">
      <c r="A11" s="21">
        <v>43267</v>
      </c>
      <c r="B11" s="8" t="s">
        <v>5</v>
      </c>
      <c r="C11" s="8">
        <v>1</v>
      </c>
      <c r="D11" s="16">
        <v>41.3</v>
      </c>
      <c r="E11" s="22" t="s">
        <v>6</v>
      </c>
    </row>
    <row r="12" spans="1:5" outlineLevel="1" collapsed="1" x14ac:dyDescent="0.25">
      <c r="A12" s="21"/>
      <c r="B12" s="8"/>
      <c r="C12" s="8">
        <f>SUBTOTAL(9,C2:C11)</f>
        <v>12</v>
      </c>
      <c r="D12" s="16">
        <f>SUBTOTAL(9,D2:D11)</f>
        <v>3115.3</v>
      </c>
      <c r="E12" s="53" t="s">
        <v>143</v>
      </c>
    </row>
    <row r="13" spans="1:5" hidden="1" outlineLevel="2" x14ac:dyDescent="0.25">
      <c r="A13" s="21">
        <v>43102</v>
      </c>
      <c r="B13" s="8" t="s">
        <v>12</v>
      </c>
      <c r="C13" s="8">
        <v>2</v>
      </c>
      <c r="D13" s="16">
        <v>48</v>
      </c>
      <c r="E13" s="22" t="s">
        <v>15</v>
      </c>
    </row>
    <row r="14" spans="1:5" hidden="1" outlineLevel="2" x14ac:dyDescent="0.25">
      <c r="A14" s="21">
        <v>43110</v>
      </c>
      <c r="B14" s="8" t="s">
        <v>14</v>
      </c>
      <c r="C14" s="8">
        <v>2</v>
      </c>
      <c r="D14" s="16">
        <v>6.5</v>
      </c>
      <c r="E14" s="22" t="s">
        <v>15</v>
      </c>
    </row>
    <row r="15" spans="1:5" hidden="1" outlineLevel="2" x14ac:dyDescent="0.25">
      <c r="A15" s="21">
        <v>43119</v>
      </c>
      <c r="B15" s="8" t="s">
        <v>9</v>
      </c>
      <c r="C15" s="8">
        <v>2</v>
      </c>
      <c r="D15" s="16">
        <v>480</v>
      </c>
      <c r="E15" s="22" t="s">
        <v>15</v>
      </c>
    </row>
    <row r="16" spans="1:5" hidden="1" outlineLevel="2" x14ac:dyDescent="0.25">
      <c r="A16" s="21">
        <v>43125</v>
      </c>
      <c r="B16" s="8" t="s">
        <v>13</v>
      </c>
      <c r="C16" s="8"/>
      <c r="D16" s="16">
        <v>46</v>
      </c>
      <c r="E16" s="22" t="s">
        <v>15</v>
      </c>
    </row>
    <row r="17" spans="1:5" hidden="1" outlineLevel="2" x14ac:dyDescent="0.25">
      <c r="A17" s="21">
        <v>43130</v>
      </c>
      <c r="B17" s="8" t="s">
        <v>7</v>
      </c>
      <c r="C17" s="8">
        <v>3</v>
      </c>
      <c r="D17" s="16">
        <v>1200</v>
      </c>
      <c r="E17" s="22" t="s">
        <v>15</v>
      </c>
    </row>
    <row r="18" spans="1:5" hidden="1" outlineLevel="2" x14ac:dyDescent="0.25">
      <c r="A18" s="21">
        <v>43147</v>
      </c>
      <c r="B18" s="8" t="s">
        <v>16</v>
      </c>
      <c r="C18" s="8">
        <v>1</v>
      </c>
      <c r="D18" s="16">
        <v>100</v>
      </c>
      <c r="E18" s="22" t="s">
        <v>15</v>
      </c>
    </row>
    <row r="19" spans="1:5" hidden="1" outlineLevel="2" x14ac:dyDescent="0.25">
      <c r="A19" s="21">
        <v>43147</v>
      </c>
      <c r="B19" s="8" t="s">
        <v>5</v>
      </c>
      <c r="C19" s="8">
        <v>1</v>
      </c>
      <c r="D19" s="16">
        <v>170</v>
      </c>
      <c r="E19" s="22" t="s">
        <v>15</v>
      </c>
    </row>
    <row r="20" spans="1:5" hidden="1" outlineLevel="2" x14ac:dyDescent="0.25">
      <c r="A20" s="21">
        <v>43151</v>
      </c>
      <c r="B20" s="8" t="s">
        <v>14</v>
      </c>
      <c r="C20" s="8">
        <v>3</v>
      </c>
      <c r="D20" s="16">
        <v>18</v>
      </c>
      <c r="E20" s="22" t="s">
        <v>15</v>
      </c>
    </row>
    <row r="21" spans="1:5" ht="14.25" hidden="1" customHeight="1" outlineLevel="2" x14ac:dyDescent="0.25">
      <c r="A21" s="21">
        <v>43154</v>
      </c>
      <c r="B21" s="8" t="s">
        <v>13</v>
      </c>
      <c r="C21" s="8"/>
      <c r="D21" s="16">
        <v>6</v>
      </c>
      <c r="E21" s="22" t="s">
        <v>15</v>
      </c>
    </row>
    <row r="22" spans="1:5" s="5" customFormat="1" hidden="1" outlineLevel="2" x14ac:dyDescent="0.25">
      <c r="A22" s="21">
        <v>43172</v>
      </c>
      <c r="B22" s="8" t="s">
        <v>14</v>
      </c>
      <c r="C22" s="8">
        <v>1</v>
      </c>
      <c r="D22" s="16">
        <v>4.5</v>
      </c>
      <c r="E22" s="22" t="s">
        <v>15</v>
      </c>
    </row>
    <row r="23" spans="1:5" hidden="1" outlineLevel="2" x14ac:dyDescent="0.25">
      <c r="A23" s="21">
        <v>43172</v>
      </c>
      <c r="B23" s="8" t="s">
        <v>7</v>
      </c>
      <c r="C23" s="8">
        <v>2</v>
      </c>
      <c r="D23" s="16">
        <v>1100</v>
      </c>
      <c r="E23" s="22" t="s">
        <v>15</v>
      </c>
    </row>
    <row r="24" spans="1:5" hidden="1" outlineLevel="2" x14ac:dyDescent="0.25">
      <c r="A24" s="21">
        <v>43175</v>
      </c>
      <c r="B24" s="8" t="s">
        <v>11</v>
      </c>
      <c r="C24" s="8">
        <v>2</v>
      </c>
      <c r="D24" s="16">
        <v>680</v>
      </c>
      <c r="E24" s="22" t="s">
        <v>15</v>
      </c>
    </row>
    <row r="25" spans="1:5" hidden="1" outlineLevel="2" x14ac:dyDescent="0.25">
      <c r="A25" s="21">
        <v>43182</v>
      </c>
      <c r="B25" s="8" t="s">
        <v>18</v>
      </c>
      <c r="C25" s="8">
        <v>1</v>
      </c>
      <c r="D25" s="16">
        <v>6</v>
      </c>
      <c r="E25" s="22" t="s">
        <v>15</v>
      </c>
    </row>
    <row r="26" spans="1:5" hidden="1" outlineLevel="2" x14ac:dyDescent="0.25">
      <c r="A26" s="21">
        <v>43205</v>
      </c>
      <c r="B26" s="8" t="s">
        <v>13</v>
      </c>
      <c r="C26" s="8"/>
      <c r="D26" s="16">
        <v>46</v>
      </c>
      <c r="E26" s="22" t="s">
        <v>15</v>
      </c>
    </row>
    <row r="27" spans="1:5" hidden="1" outlineLevel="2" x14ac:dyDescent="0.25">
      <c r="A27" s="21">
        <v>43212</v>
      </c>
      <c r="B27" s="8" t="s">
        <v>5</v>
      </c>
      <c r="C27" s="8">
        <v>2</v>
      </c>
      <c r="D27" s="16">
        <v>120</v>
      </c>
      <c r="E27" s="22" t="s">
        <v>15</v>
      </c>
    </row>
    <row r="28" spans="1:5" hidden="1" outlineLevel="2" x14ac:dyDescent="0.25">
      <c r="A28" s="21">
        <v>43216</v>
      </c>
      <c r="B28" s="8" t="s">
        <v>13</v>
      </c>
      <c r="C28" s="8"/>
      <c r="D28" s="16">
        <v>0.65</v>
      </c>
      <c r="E28" s="22" t="s">
        <v>15</v>
      </c>
    </row>
    <row r="29" spans="1:5" hidden="1" outlineLevel="2" x14ac:dyDescent="0.25">
      <c r="A29" s="21">
        <v>43216</v>
      </c>
      <c r="B29" s="8" t="s">
        <v>13</v>
      </c>
      <c r="C29" s="8"/>
      <c r="D29" s="16">
        <v>0.65</v>
      </c>
      <c r="E29" s="22" t="s">
        <v>15</v>
      </c>
    </row>
    <row r="30" spans="1:5" hidden="1" outlineLevel="2" x14ac:dyDescent="0.25">
      <c r="A30" s="21">
        <v>43219</v>
      </c>
      <c r="B30" s="8" t="s">
        <v>17</v>
      </c>
      <c r="C30" s="8">
        <v>1</v>
      </c>
      <c r="D30" s="16">
        <v>15</v>
      </c>
      <c r="E30" s="22" t="s">
        <v>15</v>
      </c>
    </row>
    <row r="31" spans="1:5" hidden="1" outlineLevel="2" x14ac:dyDescent="0.25">
      <c r="A31" s="21">
        <v>43222</v>
      </c>
      <c r="B31" s="8" t="s">
        <v>16</v>
      </c>
      <c r="C31" s="8">
        <v>1</v>
      </c>
      <c r="D31" s="16">
        <v>120</v>
      </c>
      <c r="E31" s="22" t="s">
        <v>15</v>
      </c>
    </row>
    <row r="32" spans="1:5" hidden="1" outlineLevel="2" x14ac:dyDescent="0.25">
      <c r="A32" s="21">
        <v>43237</v>
      </c>
      <c r="B32" s="8" t="s">
        <v>20</v>
      </c>
      <c r="C32" s="8">
        <v>2</v>
      </c>
      <c r="D32" s="16">
        <v>24</v>
      </c>
      <c r="E32" s="22" t="s">
        <v>15</v>
      </c>
    </row>
    <row r="33" spans="1:5" hidden="1" outlineLevel="2" x14ac:dyDescent="0.25">
      <c r="A33" s="21">
        <v>43240</v>
      </c>
      <c r="B33" s="8" t="s">
        <v>19</v>
      </c>
      <c r="C33" s="8">
        <v>2</v>
      </c>
      <c r="D33" s="16">
        <v>48</v>
      </c>
      <c r="E33" s="22" t="s">
        <v>15</v>
      </c>
    </row>
    <row r="34" spans="1:5" hidden="1" outlineLevel="2" x14ac:dyDescent="0.25">
      <c r="A34" s="21">
        <v>43254</v>
      </c>
      <c r="B34" s="8" t="s">
        <v>14</v>
      </c>
      <c r="C34" s="8">
        <v>1</v>
      </c>
      <c r="D34" s="16">
        <v>7</v>
      </c>
      <c r="E34" s="22" t="s">
        <v>15</v>
      </c>
    </row>
    <row r="35" spans="1:5" outlineLevel="1" collapsed="1" x14ac:dyDescent="0.25">
      <c r="A35" s="21"/>
      <c r="B35" s="8"/>
      <c r="C35" s="8">
        <f>SUBTOTAL(9,C13:C34)</f>
        <v>29</v>
      </c>
      <c r="D35" s="16">
        <f>SUBTOTAL(9,D13:D34)</f>
        <v>4246.3</v>
      </c>
      <c r="E35" s="46" t="s">
        <v>144</v>
      </c>
    </row>
    <row r="36" spans="1:5" hidden="1" outlineLevel="2" x14ac:dyDescent="0.25">
      <c r="A36" s="21">
        <v>43101</v>
      </c>
      <c r="B36" s="8" t="s">
        <v>7</v>
      </c>
      <c r="C36" s="8">
        <v>1</v>
      </c>
      <c r="D36" s="16">
        <v>500</v>
      </c>
      <c r="E36" s="22" t="s">
        <v>21</v>
      </c>
    </row>
    <row r="37" spans="1:5" hidden="1" outlineLevel="2" x14ac:dyDescent="0.25">
      <c r="A37" s="21">
        <v>43101</v>
      </c>
      <c r="B37" s="8" t="s">
        <v>8</v>
      </c>
      <c r="C37" s="8">
        <v>3</v>
      </c>
      <c r="D37" s="16">
        <v>11</v>
      </c>
      <c r="E37" s="22" t="s">
        <v>21</v>
      </c>
    </row>
    <row r="38" spans="1:5" hidden="1" outlineLevel="2" x14ac:dyDescent="0.25">
      <c r="A38" s="21">
        <v>43103</v>
      </c>
      <c r="B38" s="8" t="s">
        <v>20</v>
      </c>
      <c r="C38" s="8">
        <v>2</v>
      </c>
      <c r="D38" s="16">
        <v>16</v>
      </c>
      <c r="E38" s="22" t="s">
        <v>21</v>
      </c>
    </row>
    <row r="39" spans="1:5" hidden="1" outlineLevel="2" x14ac:dyDescent="0.25">
      <c r="A39" s="21">
        <v>43105</v>
      </c>
      <c r="B39" s="8" t="s">
        <v>12</v>
      </c>
      <c r="C39" s="8">
        <v>2</v>
      </c>
      <c r="D39" s="16">
        <v>56</v>
      </c>
      <c r="E39" s="22" t="s">
        <v>21</v>
      </c>
    </row>
    <row r="40" spans="1:5" hidden="1" outlineLevel="2" x14ac:dyDescent="0.25">
      <c r="A40" s="21">
        <v>43168</v>
      </c>
      <c r="B40" s="8" t="s">
        <v>5</v>
      </c>
      <c r="C40" s="8">
        <v>2</v>
      </c>
      <c r="D40" s="16">
        <v>110</v>
      </c>
      <c r="E40" s="22" t="s">
        <v>21</v>
      </c>
    </row>
    <row r="41" spans="1:5" hidden="1" outlineLevel="2" x14ac:dyDescent="0.25">
      <c r="A41" s="21">
        <v>43239</v>
      </c>
      <c r="B41" s="8" t="s">
        <v>7</v>
      </c>
      <c r="C41" s="8">
        <v>1</v>
      </c>
      <c r="D41" s="16">
        <v>580</v>
      </c>
      <c r="E41" s="22" t="s">
        <v>21</v>
      </c>
    </row>
    <row r="42" spans="1:5" hidden="1" outlineLevel="2" x14ac:dyDescent="0.25">
      <c r="A42" s="21">
        <v>43240</v>
      </c>
      <c r="B42" s="8" t="s">
        <v>11</v>
      </c>
      <c r="C42" s="8">
        <v>1</v>
      </c>
      <c r="D42" s="16">
        <v>700</v>
      </c>
      <c r="E42" s="22" t="s">
        <v>21</v>
      </c>
    </row>
    <row r="43" spans="1:5" hidden="1" outlineLevel="2" x14ac:dyDescent="0.25">
      <c r="A43" s="21">
        <v>43240</v>
      </c>
      <c r="B43" s="8" t="s">
        <v>18</v>
      </c>
      <c r="C43" s="8">
        <v>2</v>
      </c>
      <c r="D43" s="16">
        <v>30</v>
      </c>
      <c r="E43" s="22" t="s">
        <v>21</v>
      </c>
    </row>
    <row r="44" spans="1:5" hidden="1" outlineLevel="2" x14ac:dyDescent="0.25">
      <c r="A44" s="21">
        <v>43243</v>
      </c>
      <c r="B44" s="8" t="s">
        <v>18</v>
      </c>
      <c r="C44" s="8">
        <v>3</v>
      </c>
      <c r="D44" s="16">
        <v>28</v>
      </c>
      <c r="E44" s="22" t="s">
        <v>21</v>
      </c>
    </row>
    <row r="45" spans="1:5" hidden="1" outlineLevel="2" x14ac:dyDescent="0.25">
      <c r="A45" s="21">
        <v>43258</v>
      </c>
      <c r="B45" s="8" t="s">
        <v>19</v>
      </c>
      <c r="C45" s="8">
        <v>1</v>
      </c>
      <c r="D45" s="16">
        <v>50</v>
      </c>
      <c r="E45" s="22" t="s">
        <v>21</v>
      </c>
    </row>
    <row r="46" spans="1:5" hidden="1" outlineLevel="2" x14ac:dyDescent="0.25">
      <c r="A46" s="21">
        <v>43262</v>
      </c>
      <c r="B46" s="8" t="s">
        <v>16</v>
      </c>
      <c r="C46" s="8">
        <v>1</v>
      </c>
      <c r="D46" s="16">
        <v>99</v>
      </c>
      <c r="E46" s="22" t="s">
        <v>21</v>
      </c>
    </row>
    <row r="47" spans="1:5" outlineLevel="1" collapsed="1" x14ac:dyDescent="0.25">
      <c r="A47" s="21"/>
      <c r="B47" s="8"/>
      <c r="C47" s="8">
        <f>SUBTOTAL(9,C36:C46)</f>
        <v>19</v>
      </c>
      <c r="D47" s="16">
        <f>SUBTOTAL(9,D36:D46)</f>
        <v>2180</v>
      </c>
      <c r="E47" s="46" t="s">
        <v>145</v>
      </c>
    </row>
    <row r="48" spans="1:5" hidden="1" outlineLevel="2" x14ac:dyDescent="0.25">
      <c r="A48" s="21">
        <v>43118</v>
      </c>
      <c r="B48" s="8" t="s">
        <v>13</v>
      </c>
      <c r="C48" s="8"/>
      <c r="D48" s="16">
        <v>0.65</v>
      </c>
      <c r="E48" s="22" t="s">
        <v>22</v>
      </c>
    </row>
    <row r="49" spans="1:5" hidden="1" outlineLevel="2" x14ac:dyDescent="0.25">
      <c r="A49" s="21">
        <v>43118</v>
      </c>
      <c r="B49" s="8" t="s">
        <v>13</v>
      </c>
      <c r="C49" s="8"/>
      <c r="D49" s="16">
        <v>0.65</v>
      </c>
      <c r="E49" s="22" t="s">
        <v>22</v>
      </c>
    </row>
    <row r="50" spans="1:5" hidden="1" outlineLevel="2" x14ac:dyDescent="0.25">
      <c r="A50" s="21">
        <v>43134</v>
      </c>
      <c r="B50" s="8" t="s">
        <v>7</v>
      </c>
      <c r="C50" s="8">
        <v>1</v>
      </c>
      <c r="D50" s="16">
        <v>540</v>
      </c>
      <c r="E50" s="22" t="s">
        <v>22</v>
      </c>
    </row>
    <row r="51" spans="1:5" hidden="1" outlineLevel="2" x14ac:dyDescent="0.25">
      <c r="A51" s="21">
        <v>43145</v>
      </c>
      <c r="B51" s="8" t="s">
        <v>7</v>
      </c>
      <c r="C51" s="8">
        <v>1</v>
      </c>
      <c r="D51" s="16">
        <v>780</v>
      </c>
      <c r="E51" s="22" t="s">
        <v>22</v>
      </c>
    </row>
    <row r="52" spans="1:5" hidden="1" outlineLevel="2" x14ac:dyDescent="0.25">
      <c r="A52" s="21">
        <v>43150</v>
      </c>
      <c r="B52" s="8" t="s">
        <v>14</v>
      </c>
      <c r="C52" s="8">
        <v>2</v>
      </c>
      <c r="D52" s="16">
        <v>12</v>
      </c>
      <c r="E52" s="22" t="s">
        <v>22</v>
      </c>
    </row>
    <row r="53" spans="1:5" hidden="1" outlineLevel="2" x14ac:dyDescent="0.25">
      <c r="A53" s="21">
        <v>43157</v>
      </c>
      <c r="B53" s="8" t="s">
        <v>11</v>
      </c>
      <c r="C53" s="8">
        <v>1</v>
      </c>
      <c r="D53" s="16">
        <v>325</v>
      </c>
      <c r="E53" s="22" t="s">
        <v>22</v>
      </c>
    </row>
    <row r="54" spans="1:5" hidden="1" outlineLevel="2" x14ac:dyDescent="0.25">
      <c r="A54" s="21">
        <v>43167</v>
      </c>
      <c r="B54" s="8" t="s">
        <v>14</v>
      </c>
      <c r="C54" s="8">
        <v>1</v>
      </c>
      <c r="D54" s="16">
        <v>5</v>
      </c>
      <c r="E54" s="22" t="s">
        <v>22</v>
      </c>
    </row>
    <row r="55" spans="1:5" hidden="1" outlineLevel="2" x14ac:dyDescent="0.25">
      <c r="A55" s="21">
        <v>43169</v>
      </c>
      <c r="B55" s="8" t="s">
        <v>18</v>
      </c>
      <c r="C55" s="8">
        <v>1</v>
      </c>
      <c r="D55" s="16">
        <v>8</v>
      </c>
      <c r="E55" s="22" t="s">
        <v>22</v>
      </c>
    </row>
    <row r="56" spans="1:5" hidden="1" outlineLevel="2" x14ac:dyDescent="0.25">
      <c r="A56" s="21">
        <v>43181</v>
      </c>
      <c r="B56" s="8" t="s">
        <v>7</v>
      </c>
      <c r="C56" s="8">
        <v>2</v>
      </c>
      <c r="D56" s="16">
        <v>800</v>
      </c>
      <c r="E56" s="22" t="s">
        <v>22</v>
      </c>
    </row>
    <row r="57" spans="1:5" hidden="1" outlineLevel="2" x14ac:dyDescent="0.25">
      <c r="A57" s="21">
        <v>43183</v>
      </c>
      <c r="B57" s="8" t="s">
        <v>11</v>
      </c>
      <c r="C57" s="8">
        <v>1</v>
      </c>
      <c r="D57" s="16">
        <v>900</v>
      </c>
      <c r="E57" s="22" t="s">
        <v>22</v>
      </c>
    </row>
    <row r="58" spans="1:5" hidden="1" outlineLevel="2" x14ac:dyDescent="0.25">
      <c r="A58" s="21">
        <v>43189</v>
      </c>
      <c r="B58" s="8" t="s">
        <v>14</v>
      </c>
      <c r="C58" s="8">
        <v>2</v>
      </c>
      <c r="D58" s="16">
        <v>4.5</v>
      </c>
      <c r="E58" s="22" t="s">
        <v>22</v>
      </c>
    </row>
    <row r="59" spans="1:5" hidden="1" outlineLevel="2" x14ac:dyDescent="0.25">
      <c r="A59" s="21">
        <v>43193</v>
      </c>
      <c r="B59" s="8" t="s">
        <v>17</v>
      </c>
      <c r="C59" s="8">
        <v>1</v>
      </c>
      <c r="D59" s="16">
        <v>22</v>
      </c>
      <c r="E59" s="22" t="s">
        <v>22</v>
      </c>
    </row>
    <row r="60" spans="1:5" hidden="1" outlineLevel="2" x14ac:dyDescent="0.25">
      <c r="A60" s="21">
        <v>43195</v>
      </c>
      <c r="B60" s="8" t="s">
        <v>16</v>
      </c>
      <c r="C60" s="8">
        <v>3</v>
      </c>
      <c r="D60" s="16">
        <v>400</v>
      </c>
      <c r="E60" s="22" t="s">
        <v>22</v>
      </c>
    </row>
    <row r="61" spans="1:5" hidden="1" outlineLevel="2" x14ac:dyDescent="0.25">
      <c r="A61" s="21">
        <v>43197</v>
      </c>
      <c r="B61" s="8" t="s">
        <v>18</v>
      </c>
      <c r="C61" s="8">
        <v>2</v>
      </c>
      <c r="D61" s="16">
        <v>12</v>
      </c>
      <c r="E61" s="22" t="s">
        <v>22</v>
      </c>
    </row>
    <row r="62" spans="1:5" hidden="1" outlineLevel="2" x14ac:dyDescent="0.25">
      <c r="A62" s="21">
        <v>43206</v>
      </c>
      <c r="B62" s="8" t="s">
        <v>9</v>
      </c>
      <c r="C62" s="8">
        <v>1</v>
      </c>
      <c r="D62" s="16">
        <v>240</v>
      </c>
      <c r="E62" s="22" t="s">
        <v>22</v>
      </c>
    </row>
    <row r="63" spans="1:5" hidden="1" outlineLevel="2" x14ac:dyDescent="0.25">
      <c r="A63" s="21">
        <v>43208</v>
      </c>
      <c r="B63" s="8" t="s">
        <v>18</v>
      </c>
      <c r="C63" s="8">
        <v>2</v>
      </c>
      <c r="D63" s="16">
        <v>12</v>
      </c>
      <c r="E63" s="22" t="s">
        <v>22</v>
      </c>
    </row>
    <row r="64" spans="1:5" hidden="1" outlineLevel="2" x14ac:dyDescent="0.25">
      <c r="A64" s="21">
        <v>43224</v>
      </c>
      <c r="B64" s="8" t="s">
        <v>11</v>
      </c>
      <c r="C64" s="8">
        <v>1</v>
      </c>
      <c r="D64" s="16">
        <v>1020</v>
      </c>
      <c r="E64" s="22" t="s">
        <v>22</v>
      </c>
    </row>
    <row r="65" spans="1:5" hidden="1" outlineLevel="2" x14ac:dyDescent="0.25">
      <c r="A65" s="21">
        <v>43231</v>
      </c>
      <c r="B65" s="8" t="s">
        <v>16</v>
      </c>
      <c r="C65" s="8">
        <v>2</v>
      </c>
      <c r="D65" s="16">
        <v>1020</v>
      </c>
      <c r="E65" s="22" t="s">
        <v>22</v>
      </c>
    </row>
    <row r="66" spans="1:5" hidden="1" outlineLevel="2" x14ac:dyDescent="0.25">
      <c r="A66" s="21">
        <v>43234</v>
      </c>
      <c r="B66" s="8" t="s">
        <v>14</v>
      </c>
      <c r="C66" s="8">
        <v>1</v>
      </c>
      <c r="D66" s="16">
        <v>7</v>
      </c>
      <c r="E66" s="22" t="s">
        <v>22</v>
      </c>
    </row>
    <row r="67" spans="1:5" hidden="1" outlineLevel="2" x14ac:dyDescent="0.25">
      <c r="A67" s="21">
        <v>43236</v>
      </c>
      <c r="B67" s="8" t="s">
        <v>13</v>
      </c>
      <c r="C67" s="8"/>
      <c r="D67" s="16">
        <v>1.62</v>
      </c>
      <c r="E67" s="22" t="s">
        <v>22</v>
      </c>
    </row>
    <row r="68" spans="1:5" hidden="1" outlineLevel="2" x14ac:dyDescent="0.25">
      <c r="A68" s="21">
        <v>43236</v>
      </c>
      <c r="B68" s="8" t="s">
        <v>13</v>
      </c>
      <c r="C68" s="8"/>
      <c r="D68" s="16">
        <v>1.62</v>
      </c>
      <c r="E68" s="22" t="s">
        <v>22</v>
      </c>
    </row>
    <row r="69" spans="1:5" hidden="1" outlineLevel="2" x14ac:dyDescent="0.25">
      <c r="A69" s="21">
        <v>43255</v>
      </c>
      <c r="B69" s="8" t="s">
        <v>14</v>
      </c>
      <c r="C69" s="8">
        <v>3</v>
      </c>
      <c r="D69" s="16">
        <v>15</v>
      </c>
      <c r="E69" s="22" t="s">
        <v>22</v>
      </c>
    </row>
    <row r="70" spans="1:5" hidden="1" outlineLevel="2" x14ac:dyDescent="0.25">
      <c r="A70" s="21">
        <v>43275</v>
      </c>
      <c r="B70" s="8" t="s">
        <v>14</v>
      </c>
      <c r="C70" s="8">
        <v>3</v>
      </c>
      <c r="D70" s="16">
        <v>15</v>
      </c>
      <c r="E70" s="22" t="s">
        <v>22</v>
      </c>
    </row>
    <row r="71" spans="1:5" hidden="1" outlineLevel="2" x14ac:dyDescent="0.25">
      <c r="A71" s="21">
        <v>43281</v>
      </c>
      <c r="B71" s="8" t="s">
        <v>13</v>
      </c>
      <c r="C71" s="8"/>
      <c r="D71" s="16">
        <v>58</v>
      </c>
      <c r="E71" s="22" t="s">
        <v>22</v>
      </c>
    </row>
    <row r="72" spans="1:5" outlineLevel="1" collapsed="1" x14ac:dyDescent="0.25">
      <c r="A72" s="21"/>
      <c r="B72" s="8"/>
      <c r="C72" s="8">
        <f>SUBTOTAL(9,C48:C71)</f>
        <v>31</v>
      </c>
      <c r="D72" s="16">
        <f>SUBTOTAL(9,D48:D71)</f>
        <v>6200.04</v>
      </c>
      <c r="E72" s="46" t="s">
        <v>146</v>
      </c>
    </row>
    <row r="73" spans="1:5" hidden="1" outlineLevel="2" x14ac:dyDescent="0.25">
      <c r="A73" s="21">
        <v>43112</v>
      </c>
      <c r="B73" s="8" t="s">
        <v>8</v>
      </c>
      <c r="C73" s="8">
        <v>1</v>
      </c>
      <c r="D73" s="16">
        <v>16</v>
      </c>
      <c r="E73" s="22" t="s">
        <v>23</v>
      </c>
    </row>
    <row r="74" spans="1:5" hidden="1" outlineLevel="2" x14ac:dyDescent="0.25">
      <c r="A74" s="21">
        <v>43119</v>
      </c>
      <c r="B74" s="8" t="s">
        <v>13</v>
      </c>
      <c r="C74" s="8"/>
      <c r="D74" s="16">
        <v>120</v>
      </c>
      <c r="E74" s="22" t="s">
        <v>23</v>
      </c>
    </row>
    <row r="75" spans="1:5" hidden="1" outlineLevel="2" x14ac:dyDescent="0.25">
      <c r="A75" s="21">
        <v>43128</v>
      </c>
      <c r="B75" s="8" t="s">
        <v>8</v>
      </c>
      <c r="C75" s="8">
        <v>1</v>
      </c>
      <c r="D75" s="16">
        <v>47.8</v>
      </c>
      <c r="E75" s="22" t="s">
        <v>23</v>
      </c>
    </row>
    <row r="76" spans="1:5" hidden="1" outlineLevel="2" x14ac:dyDescent="0.25">
      <c r="A76" s="21">
        <v>43135</v>
      </c>
      <c r="B76" s="8" t="s">
        <v>12</v>
      </c>
      <c r="C76" s="8">
        <v>3</v>
      </c>
      <c r="D76" s="16">
        <v>50</v>
      </c>
      <c r="E76" s="22" t="s">
        <v>23</v>
      </c>
    </row>
    <row r="77" spans="1:5" hidden="1" outlineLevel="2" x14ac:dyDescent="0.25">
      <c r="A77" s="21">
        <v>43174</v>
      </c>
      <c r="B77" s="8" t="s">
        <v>19</v>
      </c>
      <c r="C77" s="8">
        <v>1</v>
      </c>
      <c r="D77" s="16">
        <v>40</v>
      </c>
      <c r="E77" s="22" t="s">
        <v>23</v>
      </c>
    </row>
    <row r="78" spans="1:5" hidden="1" outlineLevel="2" x14ac:dyDescent="0.25">
      <c r="A78" s="21">
        <v>43188</v>
      </c>
      <c r="B78" s="8" t="s">
        <v>11</v>
      </c>
      <c r="C78" s="8">
        <v>1</v>
      </c>
      <c r="D78" s="16">
        <v>530</v>
      </c>
      <c r="E78" s="22" t="s">
        <v>23</v>
      </c>
    </row>
    <row r="79" spans="1:5" hidden="1" outlineLevel="2" x14ac:dyDescent="0.25">
      <c r="A79" s="21">
        <v>43232</v>
      </c>
      <c r="B79" s="8" t="s">
        <v>5</v>
      </c>
      <c r="C79" s="8">
        <v>1</v>
      </c>
      <c r="D79" s="16">
        <v>215</v>
      </c>
      <c r="E79" s="22" t="s">
        <v>23</v>
      </c>
    </row>
    <row r="80" spans="1:5" outlineLevel="1" collapsed="1" x14ac:dyDescent="0.25">
      <c r="A80" s="21"/>
      <c r="B80" s="8"/>
      <c r="C80" s="8">
        <f>SUBTOTAL(9,C73:C79)</f>
        <v>8</v>
      </c>
      <c r="D80" s="16">
        <f>SUBTOTAL(9,D73:D79)</f>
        <v>1018.8</v>
      </c>
      <c r="E80" s="46" t="s">
        <v>147</v>
      </c>
    </row>
    <row r="81" spans="1:5" hidden="1" outlineLevel="2" x14ac:dyDescent="0.25">
      <c r="A81" s="21">
        <v>43101</v>
      </c>
      <c r="B81" s="8" t="s">
        <v>5</v>
      </c>
      <c r="C81" s="8">
        <v>2</v>
      </c>
      <c r="D81" s="16">
        <v>124</v>
      </c>
      <c r="E81" s="22" t="s">
        <v>24</v>
      </c>
    </row>
    <row r="82" spans="1:5" hidden="1" outlineLevel="2" x14ac:dyDescent="0.25">
      <c r="A82" s="21">
        <v>43120</v>
      </c>
      <c r="B82" s="8" t="s">
        <v>11</v>
      </c>
      <c r="C82" s="8">
        <v>1</v>
      </c>
      <c r="D82" s="16">
        <v>255</v>
      </c>
      <c r="E82" s="22" t="s">
        <v>24</v>
      </c>
    </row>
    <row r="83" spans="1:5" hidden="1" outlineLevel="2" x14ac:dyDescent="0.25">
      <c r="A83" s="21">
        <v>43124</v>
      </c>
      <c r="B83" s="8" t="s">
        <v>19</v>
      </c>
      <c r="C83" s="8">
        <v>3</v>
      </c>
      <c r="D83" s="16">
        <v>60</v>
      </c>
      <c r="E83" s="22" t="s">
        <v>24</v>
      </c>
    </row>
    <row r="84" spans="1:5" hidden="1" outlineLevel="2" x14ac:dyDescent="0.25">
      <c r="A84" s="21">
        <v>43132</v>
      </c>
      <c r="B84" s="8" t="s">
        <v>8</v>
      </c>
      <c r="C84" s="8">
        <v>1</v>
      </c>
      <c r="D84" s="17">
        <v>46</v>
      </c>
      <c r="E84" s="22" t="s">
        <v>24</v>
      </c>
    </row>
    <row r="85" spans="1:5" hidden="1" outlineLevel="2" x14ac:dyDescent="0.25">
      <c r="A85" s="21">
        <v>43137</v>
      </c>
      <c r="B85" s="8" t="s">
        <v>13</v>
      </c>
      <c r="C85" s="8"/>
      <c r="D85" s="16">
        <v>42.5</v>
      </c>
      <c r="E85" s="22" t="s">
        <v>24</v>
      </c>
    </row>
    <row r="86" spans="1:5" hidden="1" outlineLevel="2" x14ac:dyDescent="0.25">
      <c r="A86" s="21">
        <v>43138</v>
      </c>
      <c r="B86" s="8" t="s">
        <v>5</v>
      </c>
      <c r="C86" s="8">
        <v>1</v>
      </c>
      <c r="D86" s="16">
        <v>120</v>
      </c>
      <c r="E86" s="22" t="s">
        <v>24</v>
      </c>
    </row>
    <row r="87" spans="1:5" hidden="1" outlineLevel="2" x14ac:dyDescent="0.25">
      <c r="A87" s="21">
        <v>43140</v>
      </c>
      <c r="B87" s="8" t="s">
        <v>16</v>
      </c>
      <c r="C87" s="8">
        <v>1</v>
      </c>
      <c r="D87" s="16">
        <v>530</v>
      </c>
      <c r="E87" s="22" t="s">
        <v>24</v>
      </c>
    </row>
    <row r="88" spans="1:5" hidden="1" outlineLevel="2" x14ac:dyDescent="0.25">
      <c r="A88" s="21">
        <v>43150</v>
      </c>
      <c r="B88" s="8" t="s">
        <v>14</v>
      </c>
      <c r="C88" s="8">
        <v>2</v>
      </c>
      <c r="D88" s="16">
        <v>10</v>
      </c>
      <c r="E88" s="22" t="s">
        <v>24</v>
      </c>
    </row>
    <row r="89" spans="1:5" hidden="1" outlineLevel="2" x14ac:dyDescent="0.25">
      <c r="A89" s="21">
        <v>43151</v>
      </c>
      <c r="B89" s="8" t="s">
        <v>12</v>
      </c>
      <c r="C89" s="8">
        <v>2</v>
      </c>
      <c r="D89" s="16">
        <v>50</v>
      </c>
      <c r="E89" s="22" t="s">
        <v>24</v>
      </c>
    </row>
    <row r="90" spans="1:5" hidden="1" outlineLevel="2" x14ac:dyDescent="0.25">
      <c r="A90" s="21">
        <v>43157</v>
      </c>
      <c r="B90" s="8" t="s">
        <v>17</v>
      </c>
      <c r="C90" s="8">
        <v>2</v>
      </c>
      <c r="D90" s="16">
        <v>25</v>
      </c>
      <c r="E90" s="22" t="s">
        <v>24</v>
      </c>
    </row>
    <row r="91" spans="1:5" hidden="1" outlineLevel="2" x14ac:dyDescent="0.25">
      <c r="A91" s="21">
        <v>43179</v>
      </c>
      <c r="B91" s="8" t="s">
        <v>9</v>
      </c>
      <c r="C91" s="8">
        <v>1</v>
      </c>
      <c r="D91" s="16">
        <v>400</v>
      </c>
      <c r="E91" s="22" t="s">
        <v>24</v>
      </c>
    </row>
    <row r="92" spans="1:5" hidden="1" outlineLevel="2" x14ac:dyDescent="0.25">
      <c r="A92" s="21">
        <v>43237</v>
      </c>
      <c r="B92" s="8" t="s">
        <v>13</v>
      </c>
      <c r="C92" s="8"/>
      <c r="D92" s="16">
        <v>0.4</v>
      </c>
      <c r="E92" s="22" t="s">
        <v>24</v>
      </c>
    </row>
    <row r="93" spans="1:5" hidden="1" outlineLevel="2" x14ac:dyDescent="0.25">
      <c r="A93" s="21">
        <v>43237</v>
      </c>
      <c r="B93" s="8" t="s">
        <v>13</v>
      </c>
      <c r="C93" s="8"/>
      <c r="D93" s="16">
        <v>0.4</v>
      </c>
      <c r="E93" s="22" t="s">
        <v>24</v>
      </c>
    </row>
    <row r="94" spans="1:5" hidden="1" outlineLevel="2" x14ac:dyDescent="0.25">
      <c r="A94" s="21">
        <v>43241</v>
      </c>
      <c r="B94" s="8" t="s">
        <v>11</v>
      </c>
      <c r="C94" s="8">
        <v>1</v>
      </c>
      <c r="D94" s="16">
        <v>255</v>
      </c>
      <c r="E94" s="22" t="s">
        <v>24</v>
      </c>
    </row>
    <row r="95" spans="1:5" hidden="1" outlineLevel="2" x14ac:dyDescent="0.25">
      <c r="A95" s="21">
        <v>43256</v>
      </c>
      <c r="B95" s="8" t="s">
        <v>16</v>
      </c>
      <c r="C95" s="8">
        <v>3</v>
      </c>
      <c r="D95" s="16">
        <v>1300</v>
      </c>
      <c r="E95" s="22" t="s">
        <v>24</v>
      </c>
    </row>
    <row r="96" spans="1:5" hidden="1" outlineLevel="2" x14ac:dyDescent="0.25">
      <c r="A96" s="21">
        <v>43257</v>
      </c>
      <c r="B96" s="8" t="s">
        <v>13</v>
      </c>
      <c r="C96" s="8"/>
      <c r="D96" s="16">
        <v>12</v>
      </c>
      <c r="E96" s="22" t="s">
        <v>24</v>
      </c>
    </row>
    <row r="97" spans="1:5" outlineLevel="1" collapsed="1" x14ac:dyDescent="0.25">
      <c r="A97" s="21"/>
      <c r="B97" s="8"/>
      <c r="C97" s="8">
        <f>SUBTOTAL(9,C81:C96)</f>
        <v>20</v>
      </c>
      <c r="D97" s="16">
        <f>SUBTOTAL(9,D81:D96)</f>
        <v>3230.3</v>
      </c>
      <c r="E97" s="46" t="s">
        <v>148</v>
      </c>
    </row>
    <row r="98" spans="1:5" hidden="1" outlineLevel="2" x14ac:dyDescent="0.25">
      <c r="A98" s="21">
        <v>43105</v>
      </c>
      <c r="B98" s="8" t="s">
        <v>19</v>
      </c>
      <c r="C98" s="8">
        <v>3</v>
      </c>
      <c r="D98" s="16">
        <v>62</v>
      </c>
      <c r="E98" s="22" t="s">
        <v>25</v>
      </c>
    </row>
    <row r="99" spans="1:5" hidden="1" outlineLevel="2" x14ac:dyDescent="0.25">
      <c r="A99" s="21">
        <v>43106</v>
      </c>
      <c r="B99" s="8" t="s">
        <v>8</v>
      </c>
      <c r="C99" s="8">
        <v>1</v>
      </c>
      <c r="D99" s="16">
        <v>16</v>
      </c>
      <c r="E99" s="22" t="s">
        <v>25</v>
      </c>
    </row>
    <row r="100" spans="1:5" hidden="1" outlineLevel="2" x14ac:dyDescent="0.25">
      <c r="A100" s="21">
        <v>43149</v>
      </c>
      <c r="B100" s="8" t="s">
        <v>13</v>
      </c>
      <c r="C100" s="8"/>
      <c r="D100" s="16">
        <v>315</v>
      </c>
      <c r="E100" s="22" t="s">
        <v>25</v>
      </c>
    </row>
    <row r="101" spans="1:5" hidden="1" outlineLevel="2" x14ac:dyDescent="0.25">
      <c r="A101" s="21">
        <v>43187</v>
      </c>
      <c r="B101" s="8" t="s">
        <v>13</v>
      </c>
      <c r="C101" s="8"/>
      <c r="D101" s="16">
        <v>3</v>
      </c>
      <c r="E101" s="22" t="s">
        <v>25</v>
      </c>
    </row>
    <row r="102" spans="1:5" hidden="1" outlineLevel="2" x14ac:dyDescent="0.25">
      <c r="A102" s="21">
        <v>43187</v>
      </c>
      <c r="B102" s="8" t="s">
        <v>13</v>
      </c>
      <c r="C102" s="8"/>
      <c r="D102" s="16">
        <v>3</v>
      </c>
      <c r="E102" s="22" t="s">
        <v>25</v>
      </c>
    </row>
    <row r="103" spans="1:5" hidden="1" outlineLevel="2" x14ac:dyDescent="0.25">
      <c r="A103" s="21">
        <v>43197</v>
      </c>
      <c r="B103" s="8" t="s">
        <v>26</v>
      </c>
      <c r="C103" s="8">
        <v>1</v>
      </c>
      <c r="D103" s="16">
        <v>12</v>
      </c>
      <c r="E103" s="22" t="s">
        <v>25</v>
      </c>
    </row>
    <row r="104" spans="1:5" hidden="1" outlineLevel="2" x14ac:dyDescent="0.25">
      <c r="A104" s="21">
        <v>43199</v>
      </c>
      <c r="B104" s="8" t="s">
        <v>10</v>
      </c>
      <c r="C104" s="8">
        <v>1</v>
      </c>
      <c r="D104" s="16">
        <v>30</v>
      </c>
      <c r="E104" s="22" t="s">
        <v>25</v>
      </c>
    </row>
    <row r="105" spans="1:5" hidden="1" outlineLevel="2" x14ac:dyDescent="0.25">
      <c r="A105" s="21">
        <v>43203</v>
      </c>
      <c r="B105" s="8" t="s">
        <v>16</v>
      </c>
      <c r="C105" s="8">
        <v>2</v>
      </c>
      <c r="D105" s="16">
        <v>250</v>
      </c>
      <c r="E105" s="22" t="s">
        <v>25</v>
      </c>
    </row>
    <row r="106" spans="1:5" hidden="1" outlineLevel="2" x14ac:dyDescent="0.25">
      <c r="A106" s="21">
        <v>43206</v>
      </c>
      <c r="B106" s="8" t="s">
        <v>8</v>
      </c>
      <c r="C106" s="8">
        <v>1</v>
      </c>
      <c r="D106" s="16">
        <v>47.8</v>
      </c>
      <c r="E106" s="22" t="s">
        <v>25</v>
      </c>
    </row>
    <row r="107" spans="1:5" hidden="1" outlineLevel="2" x14ac:dyDescent="0.25">
      <c r="A107" s="21">
        <v>43211</v>
      </c>
      <c r="B107" s="8" t="s">
        <v>13</v>
      </c>
      <c r="C107" s="8"/>
      <c r="D107" s="16">
        <v>3.5</v>
      </c>
      <c r="E107" s="22" t="s">
        <v>25</v>
      </c>
    </row>
    <row r="108" spans="1:5" hidden="1" outlineLevel="2" x14ac:dyDescent="0.25">
      <c r="A108" s="21">
        <v>43211</v>
      </c>
      <c r="B108" s="8" t="s">
        <v>13</v>
      </c>
      <c r="C108" s="8"/>
      <c r="D108" s="16">
        <v>3.5</v>
      </c>
      <c r="E108" s="22" t="s">
        <v>25</v>
      </c>
    </row>
    <row r="109" spans="1:5" hidden="1" outlineLevel="2" x14ac:dyDescent="0.25">
      <c r="A109" s="21">
        <v>43216</v>
      </c>
      <c r="B109" s="8" t="s">
        <v>10</v>
      </c>
      <c r="C109" s="8">
        <v>1</v>
      </c>
      <c r="D109" s="16">
        <v>30</v>
      </c>
      <c r="E109" s="22" t="s">
        <v>25</v>
      </c>
    </row>
    <row r="110" spans="1:5" hidden="1" outlineLevel="2" x14ac:dyDescent="0.25">
      <c r="A110" s="21">
        <v>43246</v>
      </c>
      <c r="B110" s="8" t="s">
        <v>5</v>
      </c>
      <c r="C110" s="8">
        <v>1</v>
      </c>
      <c r="D110" s="16">
        <v>62</v>
      </c>
      <c r="E110" s="22" t="s">
        <v>25</v>
      </c>
    </row>
    <row r="111" spans="1:5" hidden="1" outlineLevel="2" x14ac:dyDescent="0.25">
      <c r="A111" s="21">
        <v>43263</v>
      </c>
      <c r="B111" s="8" t="s">
        <v>17</v>
      </c>
      <c r="C111" s="8">
        <v>2</v>
      </c>
      <c r="D111" s="16">
        <v>33</v>
      </c>
      <c r="E111" s="22" t="s">
        <v>25</v>
      </c>
    </row>
    <row r="112" spans="1:5" hidden="1" outlineLevel="2" x14ac:dyDescent="0.25">
      <c r="A112" s="21">
        <v>43267</v>
      </c>
      <c r="B112" s="8" t="s">
        <v>9</v>
      </c>
      <c r="C112" s="8">
        <v>2</v>
      </c>
      <c r="D112" s="16">
        <v>590</v>
      </c>
      <c r="E112" s="22" t="s">
        <v>25</v>
      </c>
    </row>
    <row r="113" spans="1:5" ht="15.75" hidden="1" outlineLevel="2" thickBot="1" x14ac:dyDescent="0.3">
      <c r="A113" s="23">
        <v>43272</v>
      </c>
      <c r="B113" s="24" t="s">
        <v>16</v>
      </c>
      <c r="C113" s="24">
        <v>1</v>
      </c>
      <c r="D113" s="25">
        <v>300</v>
      </c>
      <c r="E113" s="26" t="s">
        <v>25</v>
      </c>
    </row>
    <row r="114" spans="1:5" outlineLevel="1" collapsed="1" x14ac:dyDescent="0.25">
      <c r="A114" s="54"/>
      <c r="B114" s="55"/>
      <c r="C114" s="55">
        <f>SUBTOTAL(9,C98:C113)</f>
        <v>16</v>
      </c>
      <c r="D114" s="47">
        <f>SUBTOTAL(9,D98:D113)</f>
        <v>1760.8</v>
      </c>
      <c r="E114" s="56" t="s">
        <v>149</v>
      </c>
    </row>
    <row r="115" spans="1:5" x14ac:dyDescent="0.25">
      <c r="A115" s="54"/>
      <c r="B115" s="55"/>
      <c r="C115" s="55">
        <f>SUBTOTAL(9,C2:C113)</f>
        <v>135</v>
      </c>
      <c r="D115" s="47">
        <f>SUBTOTAL(9,D2:D113)</f>
        <v>21751.54</v>
      </c>
      <c r="E115" s="56" t="s">
        <v>150</v>
      </c>
    </row>
  </sheetData>
  <sortState xmlns:xlrd2="http://schemas.microsoft.com/office/spreadsheetml/2017/richdata2" ref="A2:E113">
    <sortCondition ref="E2:E11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15BA-1179-405C-9BDE-988B826BBB64}">
  <dimension ref="A1:E177"/>
  <sheetViews>
    <sheetView topLeftCell="A178" workbookViewId="0">
      <selection activeCell="D47" sqref="D47"/>
    </sheetView>
  </sheetViews>
  <sheetFormatPr defaultRowHeight="15" outlineLevelRow="3" x14ac:dyDescent="0.25"/>
  <cols>
    <col min="1" max="5" width="16.85546875" customWidth="1"/>
  </cols>
  <sheetData>
    <row r="1" spans="1:5" ht="15.75" x14ac:dyDescent="0.25">
      <c r="A1" s="18" t="s">
        <v>0</v>
      </c>
      <c r="B1" s="19" t="s">
        <v>1</v>
      </c>
      <c r="C1" s="19" t="s">
        <v>2</v>
      </c>
      <c r="D1" s="19" t="s">
        <v>3</v>
      </c>
      <c r="E1" s="20" t="s">
        <v>4</v>
      </c>
    </row>
    <row r="2" spans="1:5" hidden="1" outlineLevel="3" x14ac:dyDescent="0.25">
      <c r="A2" s="21">
        <v>43202</v>
      </c>
      <c r="B2" s="8" t="s">
        <v>8</v>
      </c>
      <c r="C2" s="8">
        <v>1</v>
      </c>
      <c r="D2" s="16">
        <v>16</v>
      </c>
      <c r="E2" s="22" t="s">
        <v>6</v>
      </c>
    </row>
    <row r="3" spans="1:5" hidden="1" outlineLevel="2" collapsed="1" x14ac:dyDescent="0.25">
      <c r="A3" s="21"/>
      <c r="B3" s="49" t="s">
        <v>155</v>
      </c>
      <c r="C3" s="8"/>
      <c r="D3" s="16">
        <f>SUBTOTAL(9,D2:D2)</f>
        <v>16</v>
      </c>
      <c r="E3" s="22"/>
    </row>
    <row r="4" spans="1:5" hidden="1" outlineLevel="3" x14ac:dyDescent="0.25">
      <c r="A4" s="21">
        <v>43234</v>
      </c>
      <c r="B4" s="8" t="s">
        <v>13</v>
      </c>
      <c r="C4" s="8"/>
      <c r="D4" s="16">
        <v>120</v>
      </c>
      <c r="E4" s="22" t="s">
        <v>6</v>
      </c>
    </row>
    <row r="5" spans="1:5" hidden="1" outlineLevel="2" collapsed="1" x14ac:dyDescent="0.25">
      <c r="A5" s="21"/>
      <c r="B5" s="49" t="s">
        <v>156</v>
      </c>
      <c r="C5" s="8"/>
      <c r="D5" s="16">
        <f>SUBTOTAL(9,D4:D4)</f>
        <v>120</v>
      </c>
      <c r="E5" s="22"/>
    </row>
    <row r="6" spans="1:5" hidden="1" outlineLevel="3" x14ac:dyDescent="0.25">
      <c r="A6" s="21">
        <v>43133</v>
      </c>
      <c r="B6" s="8" t="s">
        <v>5</v>
      </c>
      <c r="C6" s="8">
        <v>2</v>
      </c>
      <c r="D6" s="16">
        <v>120</v>
      </c>
      <c r="E6" s="22" t="s">
        <v>6</v>
      </c>
    </row>
    <row r="7" spans="1:5" hidden="1" outlineLevel="3" x14ac:dyDescent="0.25">
      <c r="A7" s="21">
        <v>43267</v>
      </c>
      <c r="B7" s="8" t="s">
        <v>5</v>
      </c>
      <c r="C7" s="8">
        <v>1</v>
      </c>
      <c r="D7" s="16">
        <v>41.3</v>
      </c>
      <c r="E7" s="22" t="s">
        <v>6</v>
      </c>
    </row>
    <row r="8" spans="1:5" hidden="1" outlineLevel="2" collapsed="1" x14ac:dyDescent="0.25">
      <c r="A8" s="21"/>
      <c r="B8" s="49" t="s">
        <v>151</v>
      </c>
      <c r="C8" s="8"/>
      <c r="D8" s="16">
        <f>SUBTOTAL(9,D6:D7)</f>
        <v>161.30000000000001</v>
      </c>
      <c r="E8" s="22"/>
    </row>
    <row r="9" spans="1:5" hidden="1" outlineLevel="3" x14ac:dyDescent="0.25">
      <c r="A9" s="21">
        <v>43238</v>
      </c>
      <c r="B9" s="8" t="s">
        <v>12</v>
      </c>
      <c r="C9" s="8">
        <v>2</v>
      </c>
      <c r="D9" s="16">
        <v>48</v>
      </c>
      <c r="E9" s="22" t="s">
        <v>6</v>
      </c>
    </row>
    <row r="10" spans="1:5" hidden="1" outlineLevel="2" collapsed="1" x14ac:dyDescent="0.25">
      <c r="A10" s="21"/>
      <c r="B10" s="49" t="s">
        <v>157</v>
      </c>
      <c r="C10" s="8"/>
      <c r="D10" s="16">
        <f>SUBTOTAL(9,D9:D9)</f>
        <v>48</v>
      </c>
      <c r="E10" s="22"/>
    </row>
    <row r="11" spans="1:5" hidden="1" outlineLevel="3" x14ac:dyDescent="0.25">
      <c r="A11" s="21">
        <v>43152</v>
      </c>
      <c r="B11" s="8" t="s">
        <v>11</v>
      </c>
      <c r="C11" s="8">
        <v>1</v>
      </c>
      <c r="D11" s="16">
        <v>330</v>
      </c>
      <c r="E11" s="22" t="s">
        <v>6</v>
      </c>
    </row>
    <row r="12" spans="1:5" hidden="1" outlineLevel="3" x14ac:dyDescent="0.25">
      <c r="A12" s="21">
        <v>43248</v>
      </c>
      <c r="B12" s="8" t="s">
        <v>11</v>
      </c>
      <c r="C12" s="8">
        <v>2</v>
      </c>
      <c r="D12" s="16">
        <v>1110</v>
      </c>
      <c r="E12" s="22" t="s">
        <v>6</v>
      </c>
    </row>
    <row r="13" spans="1:5" hidden="1" outlineLevel="2" collapsed="1" x14ac:dyDescent="0.25">
      <c r="A13" s="21"/>
      <c r="B13" s="49" t="s">
        <v>152</v>
      </c>
      <c r="C13" s="8"/>
      <c r="D13" s="16">
        <f>SUBTOTAL(9,D11:D12)</f>
        <v>1440</v>
      </c>
      <c r="E13" s="22"/>
    </row>
    <row r="14" spans="1:5" hidden="1" outlineLevel="3" x14ac:dyDescent="0.25">
      <c r="A14" s="21">
        <v>43178</v>
      </c>
      <c r="B14" s="8" t="s">
        <v>10</v>
      </c>
      <c r="C14" s="8">
        <v>1</v>
      </c>
      <c r="D14" s="16">
        <v>30</v>
      </c>
      <c r="E14" s="22" t="s">
        <v>6</v>
      </c>
    </row>
    <row r="15" spans="1:5" hidden="1" outlineLevel="2" collapsed="1" x14ac:dyDescent="0.25">
      <c r="A15" s="21"/>
      <c r="B15" s="49" t="s">
        <v>153</v>
      </c>
      <c r="C15" s="8"/>
      <c r="D15" s="16">
        <f>SUBTOTAL(9,D14:D14)</f>
        <v>30</v>
      </c>
      <c r="E15" s="22"/>
    </row>
    <row r="16" spans="1:5" hidden="1" outlineLevel="3" x14ac:dyDescent="0.25">
      <c r="A16" s="21">
        <v>43256</v>
      </c>
      <c r="B16" s="8" t="s">
        <v>7</v>
      </c>
      <c r="C16" s="8">
        <v>1</v>
      </c>
      <c r="D16" s="16">
        <v>1000</v>
      </c>
      <c r="E16" s="22" t="s">
        <v>6</v>
      </c>
    </row>
    <row r="17" spans="1:5" hidden="1" outlineLevel="2" collapsed="1" x14ac:dyDescent="0.25">
      <c r="A17" s="21"/>
      <c r="B17" s="49" t="s">
        <v>158</v>
      </c>
      <c r="C17" s="8"/>
      <c r="D17" s="16">
        <f>SUBTOTAL(9,D16:D16)</f>
        <v>1000</v>
      </c>
      <c r="E17" s="22"/>
    </row>
    <row r="18" spans="1:5" hidden="1" outlineLevel="3" x14ac:dyDescent="0.25">
      <c r="A18" s="21">
        <v>43196</v>
      </c>
      <c r="B18" s="8" t="s">
        <v>9</v>
      </c>
      <c r="C18" s="8">
        <v>1</v>
      </c>
      <c r="D18" s="16">
        <v>300</v>
      </c>
      <c r="E18" s="22" t="s">
        <v>6</v>
      </c>
    </row>
    <row r="19" spans="1:5" hidden="1" outlineLevel="2" collapsed="1" x14ac:dyDescent="0.25">
      <c r="A19" s="21"/>
      <c r="B19" s="49" t="s">
        <v>154</v>
      </c>
      <c r="C19" s="8"/>
      <c r="D19" s="16">
        <f>SUBTOTAL(9,D18:D18)</f>
        <v>300</v>
      </c>
      <c r="E19" s="22"/>
    </row>
    <row r="20" spans="1:5" hidden="1" outlineLevel="1" collapsed="1" x14ac:dyDescent="0.25">
      <c r="A20" s="21"/>
      <c r="B20" s="8"/>
      <c r="C20" s="8"/>
      <c r="D20" s="16">
        <f>SUBTOTAL(9,D2:D18)</f>
        <v>3115.3</v>
      </c>
      <c r="E20" s="46" t="s">
        <v>143</v>
      </c>
    </row>
    <row r="21" spans="1:5" hidden="1" outlineLevel="3" x14ac:dyDescent="0.25">
      <c r="A21" s="21">
        <v>43125</v>
      </c>
      <c r="B21" s="8" t="s">
        <v>13</v>
      </c>
      <c r="C21" s="8"/>
      <c r="D21" s="16">
        <v>46</v>
      </c>
      <c r="E21" s="22" t="s">
        <v>15</v>
      </c>
    </row>
    <row r="22" spans="1:5" hidden="1" outlineLevel="3" x14ac:dyDescent="0.25">
      <c r="A22" s="21">
        <v>43154</v>
      </c>
      <c r="B22" s="8" t="s">
        <v>13</v>
      </c>
      <c r="C22" s="8"/>
      <c r="D22" s="16">
        <v>6</v>
      </c>
      <c r="E22" s="22" t="s">
        <v>15</v>
      </c>
    </row>
    <row r="23" spans="1:5" hidden="1" outlineLevel="3" x14ac:dyDescent="0.25">
      <c r="A23" s="21">
        <v>43205</v>
      </c>
      <c r="B23" s="8" t="s">
        <v>13</v>
      </c>
      <c r="C23" s="8"/>
      <c r="D23" s="16">
        <v>46</v>
      </c>
      <c r="E23" s="22" t="s">
        <v>15</v>
      </c>
    </row>
    <row r="24" spans="1:5" hidden="1" outlineLevel="3" x14ac:dyDescent="0.25">
      <c r="A24" s="21">
        <v>43216</v>
      </c>
      <c r="B24" s="8" t="s">
        <v>13</v>
      </c>
      <c r="C24" s="8"/>
      <c r="D24" s="16">
        <v>0.65</v>
      </c>
      <c r="E24" s="22" t="s">
        <v>15</v>
      </c>
    </row>
    <row r="25" spans="1:5" hidden="1" outlineLevel="3" x14ac:dyDescent="0.25">
      <c r="A25" s="21">
        <v>43216</v>
      </c>
      <c r="B25" s="8" t="s">
        <v>13</v>
      </c>
      <c r="C25" s="8"/>
      <c r="D25" s="16">
        <v>0.65</v>
      </c>
      <c r="E25" s="22" t="s">
        <v>15</v>
      </c>
    </row>
    <row r="26" spans="1:5" hidden="1" outlineLevel="2" collapsed="1" x14ac:dyDescent="0.25">
      <c r="A26" s="21"/>
      <c r="B26" s="49" t="s">
        <v>156</v>
      </c>
      <c r="C26" s="8"/>
      <c r="D26" s="16">
        <f>SUBTOTAL(9,D21:D25)</f>
        <v>99.300000000000011</v>
      </c>
      <c r="E26" s="22"/>
    </row>
    <row r="27" spans="1:5" hidden="1" outlineLevel="3" x14ac:dyDescent="0.25">
      <c r="A27" s="21">
        <v>43240</v>
      </c>
      <c r="B27" s="8" t="s">
        <v>19</v>
      </c>
      <c r="C27" s="8">
        <v>2</v>
      </c>
      <c r="D27" s="16">
        <v>48</v>
      </c>
      <c r="E27" s="22" t="s">
        <v>15</v>
      </c>
    </row>
    <row r="28" spans="1:5" hidden="1" outlineLevel="2" collapsed="1" x14ac:dyDescent="0.25">
      <c r="A28" s="21"/>
      <c r="B28" s="49" t="s">
        <v>164</v>
      </c>
      <c r="C28" s="8"/>
      <c r="D28" s="16">
        <f>SUBTOTAL(9,D27:D27)</f>
        <v>48</v>
      </c>
      <c r="E28" s="22"/>
    </row>
    <row r="29" spans="1:5" hidden="1" outlineLevel="3" x14ac:dyDescent="0.25">
      <c r="A29" s="21">
        <v>43147</v>
      </c>
      <c r="B29" s="8" t="s">
        <v>5</v>
      </c>
      <c r="C29" s="8">
        <v>1</v>
      </c>
      <c r="D29" s="16">
        <v>170</v>
      </c>
      <c r="E29" s="22" t="s">
        <v>15</v>
      </c>
    </row>
    <row r="30" spans="1:5" hidden="1" outlineLevel="3" x14ac:dyDescent="0.25">
      <c r="A30" s="21">
        <v>43212</v>
      </c>
      <c r="B30" s="8" t="s">
        <v>5</v>
      </c>
      <c r="C30" s="8">
        <v>2</v>
      </c>
      <c r="D30" s="16">
        <v>120</v>
      </c>
      <c r="E30" s="22" t="s">
        <v>15</v>
      </c>
    </row>
    <row r="31" spans="1:5" hidden="1" outlineLevel="2" collapsed="1" x14ac:dyDescent="0.25">
      <c r="A31" s="21"/>
      <c r="B31" s="49" t="s">
        <v>151</v>
      </c>
      <c r="C31" s="8"/>
      <c r="D31" s="16">
        <f>SUBTOTAL(9,D29:D30)</f>
        <v>290</v>
      </c>
      <c r="E31" s="22"/>
    </row>
    <row r="32" spans="1:5" ht="14.25" hidden="1" customHeight="1" outlineLevel="3" x14ac:dyDescent="0.25">
      <c r="A32" s="21">
        <v>43219</v>
      </c>
      <c r="B32" s="8" t="s">
        <v>17</v>
      </c>
      <c r="C32" s="8">
        <v>1</v>
      </c>
      <c r="D32" s="16">
        <v>15</v>
      </c>
      <c r="E32" s="22" t="s">
        <v>15</v>
      </c>
    </row>
    <row r="33" spans="1:5" ht="14.25" hidden="1" customHeight="1" outlineLevel="2" collapsed="1" x14ac:dyDescent="0.25">
      <c r="A33" s="21"/>
      <c r="B33" s="49" t="s">
        <v>162</v>
      </c>
      <c r="C33" s="8"/>
      <c r="D33" s="16">
        <f>SUBTOTAL(9,D32:D32)</f>
        <v>15</v>
      </c>
      <c r="E33" s="22"/>
    </row>
    <row r="34" spans="1:5" s="5" customFormat="1" hidden="1" outlineLevel="3" x14ac:dyDescent="0.25">
      <c r="A34" s="21">
        <v>43102</v>
      </c>
      <c r="B34" s="8" t="s">
        <v>12</v>
      </c>
      <c r="C34" s="8">
        <v>2</v>
      </c>
      <c r="D34" s="16">
        <v>48</v>
      </c>
      <c r="E34" s="22" t="s">
        <v>15</v>
      </c>
    </row>
    <row r="35" spans="1:5" s="5" customFormat="1" hidden="1" outlineLevel="2" collapsed="1" x14ac:dyDescent="0.25">
      <c r="A35" s="21"/>
      <c r="B35" s="49" t="s">
        <v>157</v>
      </c>
      <c r="C35" s="8"/>
      <c r="D35" s="16">
        <f>SUBTOTAL(9,D34:D34)</f>
        <v>48</v>
      </c>
      <c r="E35" s="22"/>
    </row>
    <row r="36" spans="1:5" hidden="1" outlineLevel="3" x14ac:dyDescent="0.25">
      <c r="A36" s="21">
        <v>43175</v>
      </c>
      <c r="B36" s="8" t="s">
        <v>11</v>
      </c>
      <c r="C36" s="8">
        <v>2</v>
      </c>
      <c r="D36" s="16">
        <v>680</v>
      </c>
      <c r="E36" s="22" t="s">
        <v>15</v>
      </c>
    </row>
    <row r="37" spans="1:5" hidden="1" outlineLevel="2" collapsed="1" x14ac:dyDescent="0.25">
      <c r="A37" s="21"/>
      <c r="B37" s="49" t="s">
        <v>152</v>
      </c>
      <c r="C37" s="8"/>
      <c r="D37" s="16">
        <f>SUBTOTAL(9,D36:D36)</f>
        <v>680</v>
      </c>
      <c r="E37" s="22"/>
    </row>
    <row r="38" spans="1:5" hidden="1" outlineLevel="3" x14ac:dyDescent="0.25">
      <c r="A38" s="21">
        <v>43110</v>
      </c>
      <c r="B38" s="8" t="s">
        <v>14</v>
      </c>
      <c r="C38" s="8">
        <v>2</v>
      </c>
      <c r="D38" s="16">
        <v>6.5</v>
      </c>
      <c r="E38" s="22" t="s">
        <v>15</v>
      </c>
    </row>
    <row r="39" spans="1:5" hidden="1" outlineLevel="3" x14ac:dyDescent="0.25">
      <c r="A39" s="21">
        <v>43151</v>
      </c>
      <c r="B39" s="8" t="s">
        <v>14</v>
      </c>
      <c r="C39" s="8">
        <v>3</v>
      </c>
      <c r="D39" s="16">
        <v>18</v>
      </c>
      <c r="E39" s="22" t="s">
        <v>15</v>
      </c>
    </row>
    <row r="40" spans="1:5" hidden="1" outlineLevel="3" x14ac:dyDescent="0.25">
      <c r="A40" s="21">
        <v>43172</v>
      </c>
      <c r="B40" s="8" t="s">
        <v>14</v>
      </c>
      <c r="C40" s="8">
        <v>1</v>
      </c>
      <c r="D40" s="16">
        <v>4.5</v>
      </c>
      <c r="E40" s="22" t="s">
        <v>15</v>
      </c>
    </row>
    <row r="41" spans="1:5" hidden="1" outlineLevel="3" x14ac:dyDescent="0.25">
      <c r="A41" s="21">
        <v>43254</v>
      </c>
      <c r="B41" s="8" t="s">
        <v>14</v>
      </c>
      <c r="C41" s="8">
        <v>1</v>
      </c>
      <c r="D41" s="16">
        <v>7</v>
      </c>
      <c r="E41" s="22" t="s">
        <v>15</v>
      </c>
    </row>
    <row r="42" spans="1:5" hidden="1" outlineLevel="2" collapsed="1" x14ac:dyDescent="0.25">
      <c r="A42" s="21"/>
      <c r="B42" s="49" t="s">
        <v>159</v>
      </c>
      <c r="C42" s="8"/>
      <c r="D42" s="16">
        <f>SUBTOTAL(9,D38:D41)</f>
        <v>36</v>
      </c>
      <c r="E42" s="22"/>
    </row>
    <row r="43" spans="1:5" hidden="1" outlineLevel="3" x14ac:dyDescent="0.25">
      <c r="A43" s="21">
        <v>43237</v>
      </c>
      <c r="B43" s="8" t="s">
        <v>20</v>
      </c>
      <c r="C43" s="8">
        <v>2</v>
      </c>
      <c r="D43" s="16">
        <v>24</v>
      </c>
      <c r="E43" s="22" t="s">
        <v>15</v>
      </c>
    </row>
    <row r="44" spans="1:5" hidden="1" outlineLevel="2" collapsed="1" x14ac:dyDescent="0.25">
      <c r="A44" s="21"/>
      <c r="B44" s="49" t="s">
        <v>163</v>
      </c>
      <c r="C44" s="8"/>
      <c r="D44" s="16">
        <f>SUBTOTAL(9,D43:D43)</f>
        <v>24</v>
      </c>
      <c r="E44" s="22"/>
    </row>
    <row r="45" spans="1:5" hidden="1" outlineLevel="3" x14ac:dyDescent="0.25">
      <c r="A45" s="21">
        <v>43130</v>
      </c>
      <c r="B45" s="8" t="s">
        <v>7</v>
      </c>
      <c r="C45" s="8">
        <v>3</v>
      </c>
      <c r="D45" s="16">
        <v>1200</v>
      </c>
      <c r="E45" s="22" t="s">
        <v>15</v>
      </c>
    </row>
    <row r="46" spans="1:5" hidden="1" outlineLevel="3" x14ac:dyDescent="0.25">
      <c r="A46" s="21">
        <v>43172</v>
      </c>
      <c r="B46" s="8" t="s">
        <v>7</v>
      </c>
      <c r="C46" s="8">
        <v>2</v>
      </c>
      <c r="D46" s="16">
        <v>1100</v>
      </c>
      <c r="E46" s="22" t="s">
        <v>15</v>
      </c>
    </row>
    <row r="47" spans="1:5" hidden="1" outlineLevel="2" collapsed="1" x14ac:dyDescent="0.25">
      <c r="A47" s="21"/>
      <c r="B47" s="49" t="s">
        <v>158</v>
      </c>
      <c r="C47" s="8"/>
      <c r="D47" s="16">
        <f>SUBTOTAL(9,D45:D46)</f>
        <v>2300</v>
      </c>
      <c r="E47" s="22"/>
    </row>
    <row r="48" spans="1:5" hidden="1" outlineLevel="3" x14ac:dyDescent="0.25">
      <c r="A48" s="21">
        <v>43182</v>
      </c>
      <c r="B48" s="8" t="s">
        <v>18</v>
      </c>
      <c r="C48" s="8">
        <v>1</v>
      </c>
      <c r="D48" s="16">
        <v>6</v>
      </c>
      <c r="E48" s="22" t="s">
        <v>15</v>
      </c>
    </row>
    <row r="49" spans="1:5" hidden="1" outlineLevel="2" collapsed="1" x14ac:dyDescent="0.25">
      <c r="A49" s="21"/>
      <c r="B49" s="49" t="s">
        <v>161</v>
      </c>
      <c r="C49" s="8"/>
      <c r="D49" s="16">
        <f>SUBTOTAL(9,D48:D48)</f>
        <v>6</v>
      </c>
      <c r="E49" s="22"/>
    </row>
    <row r="50" spans="1:5" hidden="1" outlineLevel="3" x14ac:dyDescent="0.25">
      <c r="A50" s="21">
        <v>43147</v>
      </c>
      <c r="B50" s="8" t="s">
        <v>16</v>
      </c>
      <c r="C50" s="8">
        <v>1</v>
      </c>
      <c r="D50" s="16">
        <v>100</v>
      </c>
      <c r="E50" s="22" t="s">
        <v>15</v>
      </c>
    </row>
    <row r="51" spans="1:5" hidden="1" outlineLevel="3" x14ac:dyDescent="0.25">
      <c r="A51" s="21">
        <v>43222</v>
      </c>
      <c r="B51" s="8" t="s">
        <v>16</v>
      </c>
      <c r="C51" s="8">
        <v>1</v>
      </c>
      <c r="D51" s="16">
        <v>120</v>
      </c>
      <c r="E51" s="22" t="s">
        <v>15</v>
      </c>
    </row>
    <row r="52" spans="1:5" hidden="1" outlineLevel="2" collapsed="1" x14ac:dyDescent="0.25">
      <c r="A52" s="21"/>
      <c r="B52" s="49" t="s">
        <v>160</v>
      </c>
      <c r="C52" s="8"/>
      <c r="D52" s="16">
        <f>SUBTOTAL(9,D50:D51)</f>
        <v>220</v>
      </c>
      <c r="E52" s="22"/>
    </row>
    <row r="53" spans="1:5" hidden="1" outlineLevel="3" x14ac:dyDescent="0.25">
      <c r="A53" s="21">
        <v>43119</v>
      </c>
      <c r="B53" s="8" t="s">
        <v>9</v>
      </c>
      <c r="C53" s="8">
        <v>2</v>
      </c>
      <c r="D53" s="16">
        <v>480</v>
      </c>
      <c r="E53" s="22" t="s">
        <v>15</v>
      </c>
    </row>
    <row r="54" spans="1:5" hidden="1" outlineLevel="2" collapsed="1" x14ac:dyDescent="0.25">
      <c r="A54" s="21"/>
      <c r="B54" s="49" t="s">
        <v>154</v>
      </c>
      <c r="C54" s="8"/>
      <c r="D54" s="16">
        <f>SUBTOTAL(9,D53:D53)</f>
        <v>480</v>
      </c>
      <c r="E54" s="22"/>
    </row>
    <row r="55" spans="1:5" hidden="1" outlineLevel="1" collapsed="1" x14ac:dyDescent="0.25">
      <c r="A55" s="21"/>
      <c r="B55" s="8"/>
      <c r="C55" s="8"/>
      <c r="D55" s="16">
        <f>SUBTOTAL(9,D21:D53)</f>
        <v>4246.3</v>
      </c>
      <c r="E55" s="46" t="s">
        <v>144</v>
      </c>
    </row>
    <row r="56" spans="1:5" hidden="1" outlineLevel="3" x14ac:dyDescent="0.25">
      <c r="A56" s="21">
        <v>43101</v>
      </c>
      <c r="B56" s="8" t="s">
        <v>8</v>
      </c>
      <c r="C56" s="8">
        <v>3</v>
      </c>
      <c r="D56" s="16">
        <v>11</v>
      </c>
      <c r="E56" s="22" t="s">
        <v>21</v>
      </c>
    </row>
    <row r="57" spans="1:5" hidden="1" outlineLevel="2" collapsed="1" x14ac:dyDescent="0.25">
      <c r="A57" s="21"/>
      <c r="B57" s="49" t="s">
        <v>155</v>
      </c>
      <c r="C57" s="8"/>
      <c r="D57" s="16">
        <f>SUBTOTAL(9,D56:D56)</f>
        <v>11</v>
      </c>
      <c r="E57" s="22"/>
    </row>
    <row r="58" spans="1:5" hidden="1" outlineLevel="3" x14ac:dyDescent="0.25">
      <c r="A58" s="21">
        <v>43258</v>
      </c>
      <c r="B58" s="8" t="s">
        <v>19</v>
      </c>
      <c r="C58" s="8">
        <v>1</v>
      </c>
      <c r="D58" s="16">
        <v>50</v>
      </c>
      <c r="E58" s="22" t="s">
        <v>21</v>
      </c>
    </row>
    <row r="59" spans="1:5" hidden="1" outlineLevel="2" collapsed="1" x14ac:dyDescent="0.25">
      <c r="A59" s="21"/>
      <c r="B59" s="49" t="s">
        <v>164</v>
      </c>
      <c r="C59" s="8"/>
      <c r="D59" s="16">
        <f>SUBTOTAL(9,D58:D58)</f>
        <v>50</v>
      </c>
      <c r="E59" s="22"/>
    </row>
    <row r="60" spans="1:5" hidden="1" outlineLevel="3" x14ac:dyDescent="0.25">
      <c r="A60" s="21">
        <v>43168</v>
      </c>
      <c r="B60" s="8" t="s">
        <v>5</v>
      </c>
      <c r="C60" s="8">
        <v>2</v>
      </c>
      <c r="D60" s="16">
        <v>110</v>
      </c>
      <c r="E60" s="22" t="s">
        <v>21</v>
      </c>
    </row>
    <row r="61" spans="1:5" hidden="1" outlineLevel="2" collapsed="1" x14ac:dyDescent="0.25">
      <c r="A61" s="21"/>
      <c r="B61" s="49" t="s">
        <v>151</v>
      </c>
      <c r="C61" s="8"/>
      <c r="D61" s="16">
        <f>SUBTOTAL(9,D60:D60)</f>
        <v>110</v>
      </c>
      <c r="E61" s="22"/>
    </row>
    <row r="62" spans="1:5" hidden="1" outlineLevel="3" x14ac:dyDescent="0.25">
      <c r="A62" s="21">
        <v>43105</v>
      </c>
      <c r="B62" s="8" t="s">
        <v>12</v>
      </c>
      <c r="C62" s="8">
        <v>2</v>
      </c>
      <c r="D62" s="16">
        <v>56</v>
      </c>
      <c r="E62" s="22" t="s">
        <v>21</v>
      </c>
    </row>
    <row r="63" spans="1:5" hidden="1" outlineLevel="2" collapsed="1" x14ac:dyDescent="0.25">
      <c r="A63" s="21"/>
      <c r="B63" s="49" t="s">
        <v>157</v>
      </c>
      <c r="C63" s="8"/>
      <c r="D63" s="16">
        <f>SUBTOTAL(9,D62:D62)</f>
        <v>56</v>
      </c>
      <c r="E63" s="22"/>
    </row>
    <row r="64" spans="1:5" hidden="1" outlineLevel="3" x14ac:dyDescent="0.25">
      <c r="A64" s="21">
        <v>43240</v>
      </c>
      <c r="B64" s="8" t="s">
        <v>11</v>
      </c>
      <c r="C64" s="8">
        <v>1</v>
      </c>
      <c r="D64" s="16">
        <v>700</v>
      </c>
      <c r="E64" s="22" t="s">
        <v>21</v>
      </c>
    </row>
    <row r="65" spans="1:5" hidden="1" outlineLevel="2" collapsed="1" x14ac:dyDescent="0.25">
      <c r="A65" s="21"/>
      <c r="B65" s="49" t="s">
        <v>152</v>
      </c>
      <c r="C65" s="8"/>
      <c r="D65" s="16">
        <f>SUBTOTAL(9,D64:D64)</f>
        <v>700</v>
      </c>
      <c r="E65" s="22"/>
    </row>
    <row r="66" spans="1:5" hidden="1" outlineLevel="3" x14ac:dyDescent="0.25">
      <c r="A66" s="21">
        <v>43103</v>
      </c>
      <c r="B66" s="8" t="s">
        <v>20</v>
      </c>
      <c r="C66" s="8">
        <v>2</v>
      </c>
      <c r="D66" s="16">
        <v>16</v>
      </c>
      <c r="E66" s="22" t="s">
        <v>21</v>
      </c>
    </row>
    <row r="67" spans="1:5" hidden="1" outlineLevel="2" collapsed="1" x14ac:dyDescent="0.25">
      <c r="A67" s="21"/>
      <c r="B67" s="49" t="s">
        <v>163</v>
      </c>
      <c r="C67" s="8"/>
      <c r="D67" s="16">
        <f>SUBTOTAL(9,D66:D66)</f>
        <v>16</v>
      </c>
      <c r="E67" s="22"/>
    </row>
    <row r="68" spans="1:5" hidden="1" outlineLevel="3" x14ac:dyDescent="0.25">
      <c r="A68" s="21">
        <v>43101</v>
      </c>
      <c r="B68" s="8" t="s">
        <v>7</v>
      </c>
      <c r="C68" s="8">
        <v>1</v>
      </c>
      <c r="D68" s="16">
        <v>500</v>
      </c>
      <c r="E68" s="22" t="s">
        <v>21</v>
      </c>
    </row>
    <row r="69" spans="1:5" hidden="1" outlineLevel="3" x14ac:dyDescent="0.25">
      <c r="A69" s="21">
        <v>43239</v>
      </c>
      <c r="B69" s="8" t="s">
        <v>7</v>
      </c>
      <c r="C69" s="8">
        <v>1</v>
      </c>
      <c r="D69" s="16">
        <v>580</v>
      </c>
      <c r="E69" s="22" t="s">
        <v>21</v>
      </c>
    </row>
    <row r="70" spans="1:5" hidden="1" outlineLevel="2" collapsed="1" x14ac:dyDescent="0.25">
      <c r="A70" s="21"/>
      <c r="B70" s="49" t="s">
        <v>158</v>
      </c>
      <c r="C70" s="8"/>
      <c r="D70" s="16">
        <f>SUBTOTAL(9,D68:D69)</f>
        <v>1080</v>
      </c>
      <c r="E70" s="22"/>
    </row>
    <row r="71" spans="1:5" hidden="1" outlineLevel="3" x14ac:dyDescent="0.25">
      <c r="A71" s="21">
        <v>43240</v>
      </c>
      <c r="B71" s="8" t="s">
        <v>18</v>
      </c>
      <c r="C71" s="8">
        <v>2</v>
      </c>
      <c r="D71" s="16">
        <v>30</v>
      </c>
      <c r="E71" s="22" t="s">
        <v>21</v>
      </c>
    </row>
    <row r="72" spans="1:5" hidden="1" outlineLevel="3" x14ac:dyDescent="0.25">
      <c r="A72" s="21">
        <v>43243</v>
      </c>
      <c r="B72" s="8" t="s">
        <v>18</v>
      </c>
      <c r="C72" s="8">
        <v>3</v>
      </c>
      <c r="D72" s="16">
        <v>28</v>
      </c>
      <c r="E72" s="22" t="s">
        <v>21</v>
      </c>
    </row>
    <row r="73" spans="1:5" hidden="1" outlineLevel="2" collapsed="1" x14ac:dyDescent="0.25">
      <c r="A73" s="21"/>
      <c r="B73" s="49" t="s">
        <v>161</v>
      </c>
      <c r="C73" s="8"/>
      <c r="D73" s="16">
        <f>SUBTOTAL(9,D71:D72)</f>
        <v>58</v>
      </c>
      <c r="E73" s="22"/>
    </row>
    <row r="74" spans="1:5" hidden="1" outlineLevel="3" x14ac:dyDescent="0.25">
      <c r="A74" s="21">
        <v>43262</v>
      </c>
      <c r="B74" s="8" t="s">
        <v>16</v>
      </c>
      <c r="C74" s="8">
        <v>1</v>
      </c>
      <c r="D74" s="16">
        <v>99</v>
      </c>
      <c r="E74" s="22" t="s">
        <v>21</v>
      </c>
    </row>
    <row r="75" spans="1:5" hidden="1" outlineLevel="2" collapsed="1" x14ac:dyDescent="0.25">
      <c r="A75" s="21"/>
      <c r="B75" s="49" t="s">
        <v>160</v>
      </c>
      <c r="C75" s="8"/>
      <c r="D75" s="16">
        <f>SUBTOTAL(9,D74:D74)</f>
        <v>99</v>
      </c>
      <c r="E75" s="22"/>
    </row>
    <row r="76" spans="1:5" hidden="1" outlineLevel="1" collapsed="1" x14ac:dyDescent="0.25">
      <c r="A76" s="21"/>
      <c r="B76" s="8"/>
      <c r="C76" s="8"/>
      <c r="D76" s="16">
        <f>SUBTOTAL(9,D56:D74)</f>
        <v>2180</v>
      </c>
      <c r="E76" s="46" t="s">
        <v>145</v>
      </c>
    </row>
    <row r="77" spans="1:5" hidden="1" outlineLevel="3" x14ac:dyDescent="0.25">
      <c r="A77" s="21">
        <v>43118</v>
      </c>
      <c r="B77" s="8" t="s">
        <v>13</v>
      </c>
      <c r="C77" s="8"/>
      <c r="D77" s="16">
        <v>0.65</v>
      </c>
      <c r="E77" s="22" t="s">
        <v>22</v>
      </c>
    </row>
    <row r="78" spans="1:5" hidden="1" outlineLevel="3" x14ac:dyDescent="0.25">
      <c r="A78" s="21">
        <v>43118</v>
      </c>
      <c r="B78" s="8" t="s">
        <v>13</v>
      </c>
      <c r="C78" s="8"/>
      <c r="D78" s="16">
        <v>0.65</v>
      </c>
      <c r="E78" s="22" t="s">
        <v>22</v>
      </c>
    </row>
    <row r="79" spans="1:5" hidden="1" outlineLevel="3" x14ac:dyDescent="0.25">
      <c r="A79" s="21">
        <v>43236</v>
      </c>
      <c r="B79" s="8" t="s">
        <v>13</v>
      </c>
      <c r="C79" s="8"/>
      <c r="D79" s="16">
        <v>1.62</v>
      </c>
      <c r="E79" s="22" t="s">
        <v>22</v>
      </c>
    </row>
    <row r="80" spans="1:5" hidden="1" outlineLevel="3" x14ac:dyDescent="0.25">
      <c r="A80" s="21">
        <v>43236</v>
      </c>
      <c r="B80" s="8" t="s">
        <v>13</v>
      </c>
      <c r="C80" s="8"/>
      <c r="D80" s="16">
        <v>1.62</v>
      </c>
      <c r="E80" s="22" t="s">
        <v>22</v>
      </c>
    </row>
    <row r="81" spans="1:5" hidden="1" outlineLevel="3" x14ac:dyDescent="0.25">
      <c r="A81" s="21">
        <v>43281</v>
      </c>
      <c r="B81" s="8" t="s">
        <v>13</v>
      </c>
      <c r="C81" s="8"/>
      <c r="D81" s="16">
        <v>58</v>
      </c>
      <c r="E81" s="22" t="s">
        <v>22</v>
      </c>
    </row>
    <row r="82" spans="1:5" hidden="1" outlineLevel="2" collapsed="1" x14ac:dyDescent="0.25">
      <c r="A82" s="21"/>
      <c r="B82" s="49" t="s">
        <v>156</v>
      </c>
      <c r="C82" s="8"/>
      <c r="D82" s="16">
        <f>SUBTOTAL(9,D77:D81)</f>
        <v>62.54</v>
      </c>
      <c r="E82" s="22"/>
    </row>
    <row r="83" spans="1:5" hidden="1" outlineLevel="3" x14ac:dyDescent="0.25">
      <c r="A83" s="21">
        <v>43193</v>
      </c>
      <c r="B83" s="8" t="s">
        <v>17</v>
      </c>
      <c r="C83" s="8">
        <v>1</v>
      </c>
      <c r="D83" s="16">
        <v>22</v>
      </c>
      <c r="E83" s="22" t="s">
        <v>22</v>
      </c>
    </row>
    <row r="84" spans="1:5" hidden="1" outlineLevel="2" collapsed="1" x14ac:dyDescent="0.25">
      <c r="A84" s="21"/>
      <c r="B84" s="49" t="s">
        <v>162</v>
      </c>
      <c r="C84" s="8"/>
      <c r="D84" s="16">
        <f>SUBTOTAL(9,D83:D83)</f>
        <v>22</v>
      </c>
      <c r="E84" s="22"/>
    </row>
    <row r="85" spans="1:5" hidden="1" outlineLevel="3" x14ac:dyDescent="0.25">
      <c r="A85" s="21">
        <v>43157</v>
      </c>
      <c r="B85" s="8" t="s">
        <v>11</v>
      </c>
      <c r="C85" s="8">
        <v>1</v>
      </c>
      <c r="D85" s="16">
        <v>325</v>
      </c>
      <c r="E85" s="22" t="s">
        <v>22</v>
      </c>
    </row>
    <row r="86" spans="1:5" hidden="1" outlineLevel="3" x14ac:dyDescent="0.25">
      <c r="A86" s="21">
        <v>43183</v>
      </c>
      <c r="B86" s="8" t="s">
        <v>11</v>
      </c>
      <c r="C86" s="8">
        <v>1</v>
      </c>
      <c r="D86" s="16">
        <v>900</v>
      </c>
      <c r="E86" s="22" t="s">
        <v>22</v>
      </c>
    </row>
    <row r="87" spans="1:5" hidden="1" outlineLevel="3" x14ac:dyDescent="0.25">
      <c r="A87" s="21">
        <v>43224</v>
      </c>
      <c r="B87" s="8" t="s">
        <v>11</v>
      </c>
      <c r="C87" s="8">
        <v>1</v>
      </c>
      <c r="D87" s="16">
        <v>1020</v>
      </c>
      <c r="E87" s="22" t="s">
        <v>22</v>
      </c>
    </row>
    <row r="88" spans="1:5" hidden="1" outlineLevel="2" collapsed="1" x14ac:dyDescent="0.25">
      <c r="A88" s="21"/>
      <c r="B88" s="49" t="s">
        <v>152</v>
      </c>
      <c r="C88" s="8"/>
      <c r="D88" s="16">
        <f>SUBTOTAL(9,D85:D87)</f>
        <v>2245</v>
      </c>
      <c r="E88" s="22"/>
    </row>
    <row r="89" spans="1:5" hidden="1" outlineLevel="3" x14ac:dyDescent="0.25">
      <c r="A89" s="21">
        <v>43150</v>
      </c>
      <c r="B89" s="8" t="s">
        <v>14</v>
      </c>
      <c r="C89" s="8">
        <v>2</v>
      </c>
      <c r="D89" s="16">
        <v>12</v>
      </c>
      <c r="E89" s="22" t="s">
        <v>22</v>
      </c>
    </row>
    <row r="90" spans="1:5" hidden="1" outlineLevel="3" x14ac:dyDescent="0.25">
      <c r="A90" s="21">
        <v>43167</v>
      </c>
      <c r="B90" s="8" t="s">
        <v>14</v>
      </c>
      <c r="C90" s="8">
        <v>1</v>
      </c>
      <c r="D90" s="16">
        <v>5</v>
      </c>
      <c r="E90" s="22" t="s">
        <v>22</v>
      </c>
    </row>
    <row r="91" spans="1:5" hidden="1" outlineLevel="3" x14ac:dyDescent="0.25">
      <c r="A91" s="21">
        <v>43189</v>
      </c>
      <c r="B91" s="8" t="s">
        <v>14</v>
      </c>
      <c r="C91" s="8">
        <v>2</v>
      </c>
      <c r="D91" s="16">
        <v>4.5</v>
      </c>
      <c r="E91" s="22" t="s">
        <v>22</v>
      </c>
    </row>
    <row r="92" spans="1:5" hidden="1" outlineLevel="3" x14ac:dyDescent="0.25">
      <c r="A92" s="21">
        <v>43234</v>
      </c>
      <c r="B92" s="8" t="s">
        <v>14</v>
      </c>
      <c r="C92" s="8">
        <v>1</v>
      </c>
      <c r="D92" s="16">
        <v>7</v>
      </c>
      <c r="E92" s="22" t="s">
        <v>22</v>
      </c>
    </row>
    <row r="93" spans="1:5" hidden="1" outlineLevel="3" x14ac:dyDescent="0.25">
      <c r="A93" s="21">
        <v>43255</v>
      </c>
      <c r="B93" s="8" t="s">
        <v>14</v>
      </c>
      <c r="C93" s="8">
        <v>3</v>
      </c>
      <c r="D93" s="16">
        <v>15</v>
      </c>
      <c r="E93" s="22" t="s">
        <v>22</v>
      </c>
    </row>
    <row r="94" spans="1:5" hidden="1" outlineLevel="3" x14ac:dyDescent="0.25">
      <c r="A94" s="21">
        <v>43275</v>
      </c>
      <c r="B94" s="8" t="s">
        <v>14</v>
      </c>
      <c r="C94" s="8">
        <v>3</v>
      </c>
      <c r="D94" s="16">
        <v>15</v>
      </c>
      <c r="E94" s="22" t="s">
        <v>22</v>
      </c>
    </row>
    <row r="95" spans="1:5" hidden="1" outlineLevel="2" collapsed="1" x14ac:dyDescent="0.25">
      <c r="A95" s="21"/>
      <c r="B95" s="49" t="s">
        <v>159</v>
      </c>
      <c r="C95" s="8"/>
      <c r="D95" s="16">
        <f>SUBTOTAL(9,D89:D94)</f>
        <v>58.5</v>
      </c>
      <c r="E95" s="22"/>
    </row>
    <row r="96" spans="1:5" hidden="1" outlineLevel="3" x14ac:dyDescent="0.25">
      <c r="A96" s="21">
        <v>43134</v>
      </c>
      <c r="B96" s="8" t="s">
        <v>7</v>
      </c>
      <c r="C96" s="8">
        <v>1</v>
      </c>
      <c r="D96" s="16">
        <v>540</v>
      </c>
      <c r="E96" s="22" t="s">
        <v>22</v>
      </c>
    </row>
    <row r="97" spans="1:5" hidden="1" outlineLevel="3" x14ac:dyDescent="0.25">
      <c r="A97" s="21">
        <v>43145</v>
      </c>
      <c r="B97" s="8" t="s">
        <v>7</v>
      </c>
      <c r="C97" s="8">
        <v>1</v>
      </c>
      <c r="D97" s="16">
        <v>780</v>
      </c>
      <c r="E97" s="22" t="s">
        <v>22</v>
      </c>
    </row>
    <row r="98" spans="1:5" hidden="1" outlineLevel="3" x14ac:dyDescent="0.25">
      <c r="A98" s="21">
        <v>43181</v>
      </c>
      <c r="B98" s="8" t="s">
        <v>7</v>
      </c>
      <c r="C98" s="8">
        <v>2</v>
      </c>
      <c r="D98" s="16">
        <v>800</v>
      </c>
      <c r="E98" s="22" t="s">
        <v>22</v>
      </c>
    </row>
    <row r="99" spans="1:5" hidden="1" outlineLevel="2" collapsed="1" x14ac:dyDescent="0.25">
      <c r="A99" s="21"/>
      <c r="B99" s="49" t="s">
        <v>158</v>
      </c>
      <c r="C99" s="8"/>
      <c r="D99" s="16">
        <f>SUBTOTAL(9,D96:D98)</f>
        <v>2120</v>
      </c>
      <c r="E99" s="22"/>
    </row>
    <row r="100" spans="1:5" hidden="1" outlineLevel="3" x14ac:dyDescent="0.25">
      <c r="A100" s="21">
        <v>43169</v>
      </c>
      <c r="B100" s="8" t="s">
        <v>18</v>
      </c>
      <c r="C100" s="8">
        <v>1</v>
      </c>
      <c r="D100" s="16">
        <v>8</v>
      </c>
      <c r="E100" s="22" t="s">
        <v>22</v>
      </c>
    </row>
    <row r="101" spans="1:5" hidden="1" outlineLevel="3" x14ac:dyDescent="0.25">
      <c r="A101" s="21">
        <v>43197</v>
      </c>
      <c r="B101" s="8" t="s">
        <v>18</v>
      </c>
      <c r="C101" s="8">
        <v>2</v>
      </c>
      <c r="D101" s="16">
        <v>12</v>
      </c>
      <c r="E101" s="22" t="s">
        <v>22</v>
      </c>
    </row>
    <row r="102" spans="1:5" hidden="1" outlineLevel="3" x14ac:dyDescent="0.25">
      <c r="A102" s="21">
        <v>43208</v>
      </c>
      <c r="B102" s="8" t="s">
        <v>18</v>
      </c>
      <c r="C102" s="8">
        <v>2</v>
      </c>
      <c r="D102" s="16">
        <v>12</v>
      </c>
      <c r="E102" s="22" t="s">
        <v>22</v>
      </c>
    </row>
    <row r="103" spans="1:5" hidden="1" outlineLevel="2" collapsed="1" x14ac:dyDescent="0.25">
      <c r="A103" s="21"/>
      <c r="B103" s="49" t="s">
        <v>161</v>
      </c>
      <c r="C103" s="8"/>
      <c r="D103" s="16">
        <f>SUBTOTAL(9,D100:D102)</f>
        <v>32</v>
      </c>
      <c r="E103" s="22"/>
    </row>
    <row r="104" spans="1:5" hidden="1" outlineLevel="3" x14ac:dyDescent="0.25">
      <c r="A104" s="21">
        <v>43195</v>
      </c>
      <c r="B104" s="8" t="s">
        <v>16</v>
      </c>
      <c r="C104" s="8">
        <v>3</v>
      </c>
      <c r="D104" s="16">
        <v>400</v>
      </c>
      <c r="E104" s="22" t="s">
        <v>22</v>
      </c>
    </row>
    <row r="105" spans="1:5" hidden="1" outlineLevel="3" x14ac:dyDescent="0.25">
      <c r="A105" s="21">
        <v>43231</v>
      </c>
      <c r="B105" s="8" t="s">
        <v>16</v>
      </c>
      <c r="C105" s="8">
        <v>2</v>
      </c>
      <c r="D105" s="16">
        <v>1020</v>
      </c>
      <c r="E105" s="22" t="s">
        <v>22</v>
      </c>
    </row>
    <row r="106" spans="1:5" hidden="1" outlineLevel="2" collapsed="1" x14ac:dyDescent="0.25">
      <c r="A106" s="21"/>
      <c r="B106" s="49" t="s">
        <v>160</v>
      </c>
      <c r="C106" s="8"/>
      <c r="D106" s="16">
        <f>SUBTOTAL(9,D104:D105)</f>
        <v>1420</v>
      </c>
      <c r="E106" s="22"/>
    </row>
    <row r="107" spans="1:5" hidden="1" outlineLevel="3" x14ac:dyDescent="0.25">
      <c r="A107" s="21">
        <v>43206</v>
      </c>
      <c r="B107" s="8" t="s">
        <v>9</v>
      </c>
      <c r="C107" s="8">
        <v>1</v>
      </c>
      <c r="D107" s="16">
        <v>240</v>
      </c>
      <c r="E107" s="22" t="s">
        <v>22</v>
      </c>
    </row>
    <row r="108" spans="1:5" hidden="1" outlineLevel="2" collapsed="1" x14ac:dyDescent="0.25">
      <c r="A108" s="21"/>
      <c r="B108" s="49" t="s">
        <v>154</v>
      </c>
      <c r="C108" s="8"/>
      <c r="D108" s="16">
        <f>SUBTOTAL(9,D107:D107)</f>
        <v>240</v>
      </c>
      <c r="E108" s="22"/>
    </row>
    <row r="109" spans="1:5" hidden="1" outlineLevel="1" collapsed="1" x14ac:dyDescent="0.25">
      <c r="A109" s="21"/>
      <c r="B109" s="8"/>
      <c r="C109" s="8"/>
      <c r="D109" s="16">
        <f>SUBTOTAL(9,D77:D107)</f>
        <v>6200.04</v>
      </c>
      <c r="E109" s="46" t="s">
        <v>146</v>
      </c>
    </row>
    <row r="110" spans="1:5" hidden="1" outlineLevel="3" x14ac:dyDescent="0.25">
      <c r="A110" s="21">
        <v>43112</v>
      </c>
      <c r="B110" s="8" t="s">
        <v>8</v>
      </c>
      <c r="C110" s="8">
        <v>1</v>
      </c>
      <c r="D110" s="16">
        <v>16</v>
      </c>
      <c r="E110" s="22" t="s">
        <v>23</v>
      </c>
    </row>
    <row r="111" spans="1:5" hidden="1" outlineLevel="3" x14ac:dyDescent="0.25">
      <c r="A111" s="21">
        <v>43128</v>
      </c>
      <c r="B111" s="8" t="s">
        <v>8</v>
      </c>
      <c r="C111" s="8">
        <v>1</v>
      </c>
      <c r="D111" s="16">
        <v>47.8</v>
      </c>
      <c r="E111" s="22" t="s">
        <v>23</v>
      </c>
    </row>
    <row r="112" spans="1:5" hidden="1" outlineLevel="2" collapsed="1" x14ac:dyDescent="0.25">
      <c r="A112" s="21"/>
      <c r="B112" s="49" t="s">
        <v>155</v>
      </c>
      <c r="C112" s="8"/>
      <c r="D112" s="16">
        <f>SUBTOTAL(9,D110:D111)</f>
        <v>63.8</v>
      </c>
      <c r="E112" s="22"/>
    </row>
    <row r="113" spans="1:5" hidden="1" outlineLevel="3" x14ac:dyDescent="0.25">
      <c r="A113" s="21">
        <v>43119</v>
      </c>
      <c r="B113" s="8" t="s">
        <v>13</v>
      </c>
      <c r="C113" s="8"/>
      <c r="D113" s="16">
        <v>120</v>
      </c>
      <c r="E113" s="22" t="s">
        <v>23</v>
      </c>
    </row>
    <row r="114" spans="1:5" hidden="1" outlineLevel="2" collapsed="1" x14ac:dyDescent="0.25">
      <c r="A114" s="21"/>
      <c r="B114" s="49" t="s">
        <v>156</v>
      </c>
      <c r="C114" s="8"/>
      <c r="D114" s="16">
        <f>SUBTOTAL(9,D113:D113)</f>
        <v>120</v>
      </c>
      <c r="E114" s="22"/>
    </row>
    <row r="115" spans="1:5" hidden="1" outlineLevel="3" x14ac:dyDescent="0.25">
      <c r="A115" s="21">
        <v>43174</v>
      </c>
      <c r="B115" s="8" t="s">
        <v>19</v>
      </c>
      <c r="C115" s="8">
        <v>1</v>
      </c>
      <c r="D115" s="16">
        <v>40</v>
      </c>
      <c r="E115" s="22" t="s">
        <v>23</v>
      </c>
    </row>
    <row r="116" spans="1:5" hidden="1" outlineLevel="2" collapsed="1" x14ac:dyDescent="0.25">
      <c r="A116" s="21"/>
      <c r="B116" s="49" t="s">
        <v>164</v>
      </c>
      <c r="C116" s="8"/>
      <c r="D116" s="16">
        <f>SUBTOTAL(9,D115:D115)</f>
        <v>40</v>
      </c>
      <c r="E116" s="22"/>
    </row>
    <row r="117" spans="1:5" hidden="1" outlineLevel="3" x14ac:dyDescent="0.25">
      <c r="A117" s="21">
        <v>43232</v>
      </c>
      <c r="B117" s="8" t="s">
        <v>5</v>
      </c>
      <c r="C117" s="8">
        <v>1</v>
      </c>
      <c r="D117" s="16">
        <v>215</v>
      </c>
      <c r="E117" s="22" t="s">
        <v>23</v>
      </c>
    </row>
    <row r="118" spans="1:5" hidden="1" outlineLevel="2" collapsed="1" x14ac:dyDescent="0.25">
      <c r="A118" s="21"/>
      <c r="B118" s="49" t="s">
        <v>151</v>
      </c>
      <c r="C118" s="8"/>
      <c r="D118" s="16">
        <f>SUBTOTAL(9,D117:D117)</f>
        <v>215</v>
      </c>
      <c r="E118" s="22"/>
    </row>
    <row r="119" spans="1:5" hidden="1" outlineLevel="3" x14ac:dyDescent="0.25">
      <c r="A119" s="21">
        <v>43135</v>
      </c>
      <c r="B119" s="8" t="s">
        <v>12</v>
      </c>
      <c r="C119" s="8">
        <v>3</v>
      </c>
      <c r="D119" s="16">
        <v>50</v>
      </c>
      <c r="E119" s="22" t="s">
        <v>23</v>
      </c>
    </row>
    <row r="120" spans="1:5" hidden="1" outlineLevel="2" collapsed="1" x14ac:dyDescent="0.25">
      <c r="A120" s="21"/>
      <c r="B120" s="49" t="s">
        <v>157</v>
      </c>
      <c r="C120" s="8"/>
      <c r="D120" s="16">
        <f>SUBTOTAL(9,D119:D119)</f>
        <v>50</v>
      </c>
      <c r="E120" s="22"/>
    </row>
    <row r="121" spans="1:5" hidden="1" outlineLevel="3" x14ac:dyDescent="0.25">
      <c r="A121" s="21">
        <v>43188</v>
      </c>
      <c r="B121" s="8" t="s">
        <v>11</v>
      </c>
      <c r="C121" s="8">
        <v>1</v>
      </c>
      <c r="D121" s="16">
        <v>530</v>
      </c>
      <c r="E121" s="22" t="s">
        <v>23</v>
      </c>
    </row>
    <row r="122" spans="1:5" hidden="1" outlineLevel="2" collapsed="1" x14ac:dyDescent="0.25">
      <c r="A122" s="21"/>
      <c r="B122" s="49" t="s">
        <v>152</v>
      </c>
      <c r="C122" s="8"/>
      <c r="D122" s="16">
        <f>SUBTOTAL(9,D121:D121)</f>
        <v>530</v>
      </c>
      <c r="E122" s="22"/>
    </row>
    <row r="123" spans="1:5" hidden="1" outlineLevel="1" collapsed="1" x14ac:dyDescent="0.25">
      <c r="A123" s="21"/>
      <c r="B123" s="8"/>
      <c r="C123" s="8"/>
      <c r="D123" s="16">
        <f>SUBTOTAL(9,D110:D121)</f>
        <v>1018.8</v>
      </c>
      <c r="E123" s="46" t="s">
        <v>147</v>
      </c>
    </row>
    <row r="124" spans="1:5" hidden="1" outlineLevel="3" x14ac:dyDescent="0.25">
      <c r="A124" s="21">
        <v>43132</v>
      </c>
      <c r="B124" s="8" t="s">
        <v>8</v>
      </c>
      <c r="C124" s="8">
        <v>1</v>
      </c>
      <c r="D124" s="17">
        <v>46</v>
      </c>
      <c r="E124" s="22" t="s">
        <v>24</v>
      </c>
    </row>
    <row r="125" spans="1:5" hidden="1" outlineLevel="2" collapsed="1" x14ac:dyDescent="0.25">
      <c r="A125" s="21"/>
      <c r="B125" s="49" t="s">
        <v>155</v>
      </c>
      <c r="C125" s="8"/>
      <c r="D125" s="17">
        <f>SUBTOTAL(9,D124:D124)</f>
        <v>46</v>
      </c>
      <c r="E125" s="22"/>
    </row>
    <row r="126" spans="1:5" hidden="1" outlineLevel="3" x14ac:dyDescent="0.25">
      <c r="A126" s="21">
        <v>43137</v>
      </c>
      <c r="B126" s="8" t="s">
        <v>13</v>
      </c>
      <c r="C126" s="8"/>
      <c r="D126" s="16">
        <v>42.5</v>
      </c>
      <c r="E126" s="22" t="s">
        <v>24</v>
      </c>
    </row>
    <row r="127" spans="1:5" hidden="1" outlineLevel="3" x14ac:dyDescent="0.25">
      <c r="A127" s="21">
        <v>43237</v>
      </c>
      <c r="B127" s="8" t="s">
        <v>13</v>
      </c>
      <c r="C127" s="8"/>
      <c r="D127" s="16">
        <v>0.4</v>
      </c>
      <c r="E127" s="22" t="s">
        <v>24</v>
      </c>
    </row>
    <row r="128" spans="1:5" hidden="1" outlineLevel="3" x14ac:dyDescent="0.25">
      <c r="A128" s="21">
        <v>43237</v>
      </c>
      <c r="B128" s="8" t="s">
        <v>13</v>
      </c>
      <c r="C128" s="8"/>
      <c r="D128" s="16">
        <v>0.4</v>
      </c>
      <c r="E128" s="22" t="s">
        <v>24</v>
      </c>
    </row>
    <row r="129" spans="1:5" hidden="1" outlineLevel="3" x14ac:dyDescent="0.25">
      <c r="A129" s="21">
        <v>43257</v>
      </c>
      <c r="B129" s="8" t="s">
        <v>13</v>
      </c>
      <c r="C129" s="8"/>
      <c r="D129" s="16">
        <v>12</v>
      </c>
      <c r="E129" s="22" t="s">
        <v>24</v>
      </c>
    </row>
    <row r="130" spans="1:5" hidden="1" outlineLevel="2" collapsed="1" x14ac:dyDescent="0.25">
      <c r="A130" s="21"/>
      <c r="B130" s="49" t="s">
        <v>156</v>
      </c>
      <c r="C130" s="8"/>
      <c r="D130" s="16">
        <f>SUBTOTAL(9,D126:D129)</f>
        <v>55.3</v>
      </c>
      <c r="E130" s="22"/>
    </row>
    <row r="131" spans="1:5" hidden="1" outlineLevel="3" x14ac:dyDescent="0.25">
      <c r="A131" s="21">
        <v>43124</v>
      </c>
      <c r="B131" s="8" t="s">
        <v>19</v>
      </c>
      <c r="C131" s="8">
        <v>3</v>
      </c>
      <c r="D131" s="16">
        <v>60</v>
      </c>
      <c r="E131" s="22" t="s">
        <v>24</v>
      </c>
    </row>
    <row r="132" spans="1:5" hidden="1" outlineLevel="2" collapsed="1" x14ac:dyDescent="0.25">
      <c r="A132" s="21"/>
      <c r="B132" s="49" t="s">
        <v>164</v>
      </c>
      <c r="C132" s="8"/>
      <c r="D132" s="16">
        <f>SUBTOTAL(9,D131:D131)</f>
        <v>60</v>
      </c>
      <c r="E132" s="22"/>
    </row>
    <row r="133" spans="1:5" hidden="1" outlineLevel="3" x14ac:dyDescent="0.25">
      <c r="A133" s="21">
        <v>43101</v>
      </c>
      <c r="B133" s="8" t="s">
        <v>5</v>
      </c>
      <c r="C133" s="8">
        <v>2</v>
      </c>
      <c r="D133" s="16">
        <v>124</v>
      </c>
      <c r="E133" s="22" t="s">
        <v>24</v>
      </c>
    </row>
    <row r="134" spans="1:5" hidden="1" outlineLevel="3" x14ac:dyDescent="0.25">
      <c r="A134" s="21">
        <v>43138</v>
      </c>
      <c r="B134" s="8" t="s">
        <v>5</v>
      </c>
      <c r="C134" s="8">
        <v>1</v>
      </c>
      <c r="D134" s="16">
        <v>120</v>
      </c>
      <c r="E134" s="22" t="s">
        <v>24</v>
      </c>
    </row>
    <row r="135" spans="1:5" hidden="1" outlineLevel="2" collapsed="1" x14ac:dyDescent="0.25">
      <c r="A135" s="21"/>
      <c r="B135" s="49" t="s">
        <v>151</v>
      </c>
      <c r="C135" s="8"/>
      <c r="D135" s="16">
        <f>SUBTOTAL(9,D133:D134)</f>
        <v>244</v>
      </c>
      <c r="E135" s="22"/>
    </row>
    <row r="136" spans="1:5" hidden="1" outlineLevel="3" x14ac:dyDescent="0.25">
      <c r="A136" s="21">
        <v>43157</v>
      </c>
      <c r="B136" s="8" t="s">
        <v>17</v>
      </c>
      <c r="C136" s="8">
        <v>2</v>
      </c>
      <c r="D136" s="16">
        <v>25</v>
      </c>
      <c r="E136" s="22" t="s">
        <v>24</v>
      </c>
    </row>
    <row r="137" spans="1:5" hidden="1" outlineLevel="2" collapsed="1" x14ac:dyDescent="0.25">
      <c r="A137" s="21"/>
      <c r="B137" s="49" t="s">
        <v>162</v>
      </c>
      <c r="C137" s="8"/>
      <c r="D137" s="16">
        <f>SUBTOTAL(9,D136:D136)</f>
        <v>25</v>
      </c>
      <c r="E137" s="22"/>
    </row>
    <row r="138" spans="1:5" hidden="1" outlineLevel="3" x14ac:dyDescent="0.25">
      <c r="A138" s="21">
        <v>43151</v>
      </c>
      <c r="B138" s="8" t="s">
        <v>12</v>
      </c>
      <c r="C138" s="8">
        <v>2</v>
      </c>
      <c r="D138" s="16">
        <v>50</v>
      </c>
      <c r="E138" s="22" t="s">
        <v>24</v>
      </c>
    </row>
    <row r="139" spans="1:5" hidden="1" outlineLevel="2" collapsed="1" x14ac:dyDescent="0.25">
      <c r="A139" s="21"/>
      <c r="B139" s="49" t="s">
        <v>157</v>
      </c>
      <c r="C139" s="8"/>
      <c r="D139" s="16">
        <f>SUBTOTAL(9,D138:D138)</f>
        <v>50</v>
      </c>
      <c r="E139" s="22"/>
    </row>
    <row r="140" spans="1:5" hidden="1" outlineLevel="3" x14ac:dyDescent="0.25">
      <c r="A140" s="21">
        <v>43120</v>
      </c>
      <c r="B140" s="8" t="s">
        <v>11</v>
      </c>
      <c r="C140" s="8">
        <v>1</v>
      </c>
      <c r="D140" s="16">
        <v>255</v>
      </c>
      <c r="E140" s="22" t="s">
        <v>24</v>
      </c>
    </row>
    <row r="141" spans="1:5" hidden="1" outlineLevel="3" x14ac:dyDescent="0.25">
      <c r="A141" s="21">
        <v>43241</v>
      </c>
      <c r="B141" s="8" t="s">
        <v>11</v>
      </c>
      <c r="C141" s="8">
        <v>1</v>
      </c>
      <c r="D141" s="16">
        <v>255</v>
      </c>
      <c r="E141" s="22" t="s">
        <v>24</v>
      </c>
    </row>
    <row r="142" spans="1:5" hidden="1" outlineLevel="2" collapsed="1" x14ac:dyDescent="0.25">
      <c r="A142" s="21"/>
      <c r="B142" s="49" t="s">
        <v>152</v>
      </c>
      <c r="C142" s="8"/>
      <c r="D142" s="16">
        <f>SUBTOTAL(9,D140:D141)</f>
        <v>510</v>
      </c>
      <c r="E142" s="22"/>
    </row>
    <row r="143" spans="1:5" hidden="1" outlineLevel="3" x14ac:dyDescent="0.25">
      <c r="A143" s="21">
        <v>43150</v>
      </c>
      <c r="B143" s="8" t="s">
        <v>14</v>
      </c>
      <c r="C143" s="8">
        <v>2</v>
      </c>
      <c r="D143" s="16">
        <v>10</v>
      </c>
      <c r="E143" s="22" t="s">
        <v>24</v>
      </c>
    </row>
    <row r="144" spans="1:5" hidden="1" outlineLevel="2" collapsed="1" x14ac:dyDescent="0.25">
      <c r="A144" s="21"/>
      <c r="B144" s="49" t="s">
        <v>159</v>
      </c>
      <c r="C144" s="8"/>
      <c r="D144" s="16">
        <f>SUBTOTAL(9,D143:D143)</f>
        <v>10</v>
      </c>
      <c r="E144" s="22"/>
    </row>
    <row r="145" spans="1:5" hidden="1" outlineLevel="3" x14ac:dyDescent="0.25">
      <c r="A145" s="21">
        <v>43140</v>
      </c>
      <c r="B145" s="8" t="s">
        <v>16</v>
      </c>
      <c r="C145" s="8">
        <v>1</v>
      </c>
      <c r="D145" s="16">
        <v>530</v>
      </c>
      <c r="E145" s="22" t="s">
        <v>24</v>
      </c>
    </row>
    <row r="146" spans="1:5" hidden="1" outlineLevel="3" x14ac:dyDescent="0.25">
      <c r="A146" s="21">
        <v>43256</v>
      </c>
      <c r="B146" s="8" t="s">
        <v>16</v>
      </c>
      <c r="C146" s="8">
        <v>3</v>
      </c>
      <c r="D146" s="16">
        <v>1300</v>
      </c>
      <c r="E146" s="22" t="s">
        <v>24</v>
      </c>
    </row>
    <row r="147" spans="1:5" hidden="1" outlineLevel="2" collapsed="1" x14ac:dyDescent="0.25">
      <c r="A147" s="21"/>
      <c r="B147" s="49" t="s">
        <v>160</v>
      </c>
      <c r="C147" s="8"/>
      <c r="D147" s="16">
        <f>SUBTOTAL(9,D145:D146)</f>
        <v>1830</v>
      </c>
      <c r="E147" s="22"/>
    </row>
    <row r="148" spans="1:5" hidden="1" outlineLevel="3" x14ac:dyDescent="0.25">
      <c r="A148" s="21">
        <v>43179</v>
      </c>
      <c r="B148" s="8" t="s">
        <v>9</v>
      </c>
      <c r="C148" s="8">
        <v>1</v>
      </c>
      <c r="D148" s="16">
        <v>400</v>
      </c>
      <c r="E148" s="22" t="s">
        <v>24</v>
      </c>
    </row>
    <row r="149" spans="1:5" hidden="1" outlineLevel="2" collapsed="1" x14ac:dyDescent="0.25">
      <c r="A149" s="21"/>
      <c r="B149" s="49" t="s">
        <v>154</v>
      </c>
      <c r="C149" s="8"/>
      <c r="D149" s="16">
        <f>SUBTOTAL(9,D148:D148)</f>
        <v>400</v>
      </c>
      <c r="E149" s="22"/>
    </row>
    <row r="150" spans="1:5" hidden="1" outlineLevel="1" collapsed="1" x14ac:dyDescent="0.25">
      <c r="A150" s="21"/>
      <c r="B150" s="8"/>
      <c r="C150" s="8"/>
      <c r="D150" s="16">
        <f>SUBTOTAL(9,D124:D148)</f>
        <v>3230.3</v>
      </c>
      <c r="E150" s="46" t="s">
        <v>148</v>
      </c>
    </row>
    <row r="151" spans="1:5" hidden="1" outlineLevel="3" x14ac:dyDescent="0.25">
      <c r="A151" s="21">
        <v>43106</v>
      </c>
      <c r="B151" s="8" t="s">
        <v>8</v>
      </c>
      <c r="C151" s="8">
        <v>1</v>
      </c>
      <c r="D151" s="16">
        <v>16</v>
      </c>
      <c r="E151" s="22" t="s">
        <v>25</v>
      </c>
    </row>
    <row r="152" spans="1:5" hidden="1" outlineLevel="3" x14ac:dyDescent="0.25">
      <c r="A152" s="21">
        <v>43206</v>
      </c>
      <c r="B152" s="8" t="s">
        <v>8</v>
      </c>
      <c r="C152" s="8">
        <v>1</v>
      </c>
      <c r="D152" s="16">
        <v>47.8</v>
      </c>
      <c r="E152" s="22" t="s">
        <v>25</v>
      </c>
    </row>
    <row r="153" spans="1:5" hidden="1" outlineLevel="2" collapsed="1" x14ac:dyDescent="0.25">
      <c r="A153" s="21"/>
      <c r="B153" s="49" t="s">
        <v>155</v>
      </c>
      <c r="C153" s="8"/>
      <c r="D153" s="16">
        <f>SUBTOTAL(9,D151:D152)</f>
        <v>63.8</v>
      </c>
      <c r="E153" s="22"/>
    </row>
    <row r="154" spans="1:5" hidden="1" outlineLevel="3" x14ac:dyDescent="0.25">
      <c r="A154" s="21">
        <v>43149</v>
      </c>
      <c r="B154" s="8" t="s">
        <v>13</v>
      </c>
      <c r="C154" s="8"/>
      <c r="D154" s="16">
        <v>315</v>
      </c>
      <c r="E154" s="22" t="s">
        <v>25</v>
      </c>
    </row>
    <row r="155" spans="1:5" hidden="1" outlineLevel="3" x14ac:dyDescent="0.25">
      <c r="A155" s="21">
        <v>43187</v>
      </c>
      <c r="B155" s="8" t="s">
        <v>13</v>
      </c>
      <c r="C155" s="8"/>
      <c r="D155" s="16">
        <v>3</v>
      </c>
      <c r="E155" s="22" t="s">
        <v>25</v>
      </c>
    </row>
    <row r="156" spans="1:5" hidden="1" outlineLevel="3" x14ac:dyDescent="0.25">
      <c r="A156" s="21">
        <v>43187</v>
      </c>
      <c r="B156" s="8" t="s">
        <v>13</v>
      </c>
      <c r="C156" s="8"/>
      <c r="D156" s="16">
        <v>3</v>
      </c>
      <c r="E156" s="22" t="s">
        <v>25</v>
      </c>
    </row>
    <row r="157" spans="1:5" hidden="1" outlineLevel="3" x14ac:dyDescent="0.25">
      <c r="A157" s="21">
        <v>43211</v>
      </c>
      <c r="B157" s="8" t="s">
        <v>13</v>
      </c>
      <c r="C157" s="8"/>
      <c r="D157" s="16">
        <v>3.5</v>
      </c>
      <c r="E157" s="22" t="s">
        <v>25</v>
      </c>
    </row>
    <row r="158" spans="1:5" hidden="1" outlineLevel="3" x14ac:dyDescent="0.25">
      <c r="A158" s="21">
        <v>43211</v>
      </c>
      <c r="B158" s="8" t="s">
        <v>13</v>
      </c>
      <c r="C158" s="8"/>
      <c r="D158" s="16">
        <v>3.5</v>
      </c>
      <c r="E158" s="22" t="s">
        <v>25</v>
      </c>
    </row>
    <row r="159" spans="1:5" hidden="1" outlineLevel="2" collapsed="1" x14ac:dyDescent="0.25">
      <c r="A159" s="21"/>
      <c r="B159" s="49" t="s">
        <v>156</v>
      </c>
      <c r="C159" s="8"/>
      <c r="D159" s="16">
        <f>SUBTOTAL(9,D154:D158)</f>
        <v>328</v>
      </c>
      <c r="E159" s="22"/>
    </row>
    <row r="160" spans="1:5" hidden="1" outlineLevel="3" x14ac:dyDescent="0.25">
      <c r="A160" s="21">
        <v>43105</v>
      </c>
      <c r="B160" s="8" t="s">
        <v>19</v>
      </c>
      <c r="C160" s="8">
        <v>3</v>
      </c>
      <c r="D160" s="16">
        <v>62</v>
      </c>
      <c r="E160" s="22" t="s">
        <v>25</v>
      </c>
    </row>
    <row r="161" spans="1:5" hidden="1" outlineLevel="2" collapsed="1" x14ac:dyDescent="0.25">
      <c r="A161" s="21"/>
      <c r="B161" s="49" t="s">
        <v>164</v>
      </c>
      <c r="C161" s="8"/>
      <c r="D161" s="16">
        <f>SUBTOTAL(9,D160:D160)</f>
        <v>62</v>
      </c>
      <c r="E161" s="22"/>
    </row>
    <row r="162" spans="1:5" hidden="1" outlineLevel="3" x14ac:dyDescent="0.25">
      <c r="A162" s="21">
        <v>43246</v>
      </c>
      <c r="B162" s="8" t="s">
        <v>5</v>
      </c>
      <c r="C162" s="8">
        <v>1</v>
      </c>
      <c r="D162" s="16">
        <v>62</v>
      </c>
      <c r="E162" s="22" t="s">
        <v>25</v>
      </c>
    </row>
    <row r="163" spans="1:5" hidden="1" outlineLevel="2" collapsed="1" x14ac:dyDescent="0.25">
      <c r="A163" s="21"/>
      <c r="B163" s="49" t="s">
        <v>151</v>
      </c>
      <c r="C163" s="8"/>
      <c r="D163" s="16">
        <f>SUBTOTAL(9,D162:D162)</f>
        <v>62</v>
      </c>
      <c r="E163" s="22"/>
    </row>
    <row r="164" spans="1:5" hidden="1" outlineLevel="3" x14ac:dyDescent="0.25">
      <c r="A164" s="21">
        <v>43263</v>
      </c>
      <c r="B164" s="8" t="s">
        <v>17</v>
      </c>
      <c r="C164" s="8">
        <v>2</v>
      </c>
      <c r="D164" s="16">
        <v>33</v>
      </c>
      <c r="E164" s="22" t="s">
        <v>25</v>
      </c>
    </row>
    <row r="165" spans="1:5" hidden="1" outlineLevel="2" collapsed="1" x14ac:dyDescent="0.25">
      <c r="A165" s="21"/>
      <c r="B165" s="49" t="s">
        <v>162</v>
      </c>
      <c r="C165" s="8"/>
      <c r="D165" s="16">
        <f>SUBTOTAL(9,D164:D164)</f>
        <v>33</v>
      </c>
      <c r="E165" s="22"/>
    </row>
    <row r="166" spans="1:5" hidden="1" outlineLevel="3" x14ac:dyDescent="0.25">
      <c r="A166" s="21">
        <v>43199</v>
      </c>
      <c r="B166" s="8" t="s">
        <v>10</v>
      </c>
      <c r="C166" s="8">
        <v>1</v>
      </c>
      <c r="D166" s="16">
        <v>30</v>
      </c>
      <c r="E166" s="22" t="s">
        <v>25</v>
      </c>
    </row>
    <row r="167" spans="1:5" hidden="1" outlineLevel="3" x14ac:dyDescent="0.25">
      <c r="A167" s="21">
        <v>43216</v>
      </c>
      <c r="B167" s="8" t="s">
        <v>10</v>
      </c>
      <c r="C167" s="8">
        <v>1</v>
      </c>
      <c r="D167" s="16">
        <v>30</v>
      </c>
      <c r="E167" s="22" t="s">
        <v>25</v>
      </c>
    </row>
    <row r="168" spans="1:5" hidden="1" outlineLevel="2" collapsed="1" x14ac:dyDescent="0.25">
      <c r="A168" s="21"/>
      <c r="B168" s="49" t="s">
        <v>153</v>
      </c>
      <c r="C168" s="8"/>
      <c r="D168" s="16">
        <f>SUBTOTAL(9,D166:D167)</f>
        <v>60</v>
      </c>
      <c r="E168" s="22"/>
    </row>
    <row r="169" spans="1:5" hidden="1" outlineLevel="3" x14ac:dyDescent="0.25">
      <c r="A169" s="21">
        <v>43197</v>
      </c>
      <c r="B169" s="8" t="s">
        <v>26</v>
      </c>
      <c r="C169" s="8">
        <v>1</v>
      </c>
      <c r="D169" s="16">
        <v>12</v>
      </c>
      <c r="E169" s="22" t="s">
        <v>25</v>
      </c>
    </row>
    <row r="170" spans="1:5" hidden="1" outlineLevel="2" collapsed="1" x14ac:dyDescent="0.25">
      <c r="A170" s="21"/>
      <c r="B170" s="49" t="s">
        <v>165</v>
      </c>
      <c r="C170" s="8"/>
      <c r="D170" s="16">
        <f>SUBTOTAL(9,D169:D169)</f>
        <v>12</v>
      </c>
      <c r="E170" s="22"/>
    </row>
    <row r="171" spans="1:5" hidden="1" outlineLevel="3" x14ac:dyDescent="0.25">
      <c r="A171" s="21">
        <v>43203</v>
      </c>
      <c r="B171" s="8" t="s">
        <v>16</v>
      </c>
      <c r="C171" s="8">
        <v>2</v>
      </c>
      <c r="D171" s="16">
        <v>250</v>
      </c>
      <c r="E171" s="22" t="s">
        <v>25</v>
      </c>
    </row>
    <row r="172" spans="1:5" hidden="1" outlineLevel="3" x14ac:dyDescent="0.25">
      <c r="A172" s="21">
        <v>43272</v>
      </c>
      <c r="B172" s="8" t="s">
        <v>16</v>
      </c>
      <c r="C172" s="8">
        <v>1</v>
      </c>
      <c r="D172" s="16">
        <v>300</v>
      </c>
      <c r="E172" s="22" t="s">
        <v>25</v>
      </c>
    </row>
    <row r="173" spans="1:5" hidden="1" outlineLevel="2" collapsed="1" x14ac:dyDescent="0.25">
      <c r="A173" s="57"/>
      <c r="B173" s="61" t="s">
        <v>160</v>
      </c>
      <c r="C173" s="58"/>
      <c r="D173" s="59">
        <f>SUBTOTAL(9,D171:D172)</f>
        <v>550</v>
      </c>
      <c r="E173" s="60"/>
    </row>
    <row r="174" spans="1:5" ht="15.75" hidden="1" outlineLevel="3" thickBot="1" x14ac:dyDescent="0.3">
      <c r="A174" s="23">
        <v>43267</v>
      </c>
      <c r="B174" s="24" t="s">
        <v>9</v>
      </c>
      <c r="C174" s="24">
        <v>2</v>
      </c>
      <c r="D174" s="25">
        <v>590</v>
      </c>
      <c r="E174" s="26" t="s">
        <v>25</v>
      </c>
    </row>
    <row r="175" spans="1:5" hidden="1" outlineLevel="2" collapsed="1" x14ac:dyDescent="0.25">
      <c r="A175" s="54"/>
      <c r="B175" s="56" t="s">
        <v>154</v>
      </c>
      <c r="C175" s="55"/>
      <c r="D175" s="47">
        <f>SUBTOTAL(9,D174:D174)</f>
        <v>590</v>
      </c>
      <c r="E175" s="55"/>
    </row>
    <row r="176" spans="1:5" hidden="1" outlineLevel="1" collapsed="1" x14ac:dyDescent="0.25">
      <c r="A176" s="54"/>
      <c r="B176" s="55"/>
      <c r="C176" s="55"/>
      <c r="D176" s="47">
        <f>SUBTOTAL(9,D151:D174)</f>
        <v>1760.8</v>
      </c>
      <c r="E176" s="56" t="s">
        <v>149</v>
      </c>
    </row>
    <row r="177" spans="1:5" collapsed="1" x14ac:dyDescent="0.25">
      <c r="A177" s="54"/>
      <c r="B177" s="55"/>
      <c r="C177" s="55"/>
      <c r="D177" s="47">
        <f>SUBTOTAL(9,D2:D174)</f>
        <v>21751.540000000005</v>
      </c>
      <c r="E177" s="56" t="s">
        <v>150</v>
      </c>
    </row>
  </sheetData>
  <sortState xmlns:xlrd2="http://schemas.microsoft.com/office/spreadsheetml/2017/richdata2" ref="A2:E174">
    <sortCondition ref="E2:E174"/>
    <sortCondition ref="B2:B17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D8C54-178F-42C9-A191-083D926BC499}">
  <dimension ref="A1:W108"/>
  <sheetViews>
    <sheetView workbookViewId="0">
      <selection activeCell="G14" sqref="G14"/>
    </sheetView>
  </sheetViews>
  <sheetFormatPr defaultRowHeight="15" x14ac:dyDescent="0.25"/>
  <cols>
    <col min="1" max="4" width="16.85546875" customWidth="1"/>
    <col min="5" max="5" width="18" bestFit="1" customWidth="1"/>
    <col min="6" max="6" width="10.85546875" bestFit="1" customWidth="1"/>
    <col min="7" max="7" width="16.5703125" customWidth="1"/>
    <col min="10" max="10" width="13.7109375" customWidth="1"/>
    <col min="12" max="12" width="12.85546875" bestFit="1" customWidth="1"/>
  </cols>
  <sheetData>
    <row r="1" spans="1:21" ht="16.5" thickBot="1" x14ac:dyDescent="0.3">
      <c r="A1" s="18" t="s">
        <v>0</v>
      </c>
      <c r="B1" s="19" t="s">
        <v>1</v>
      </c>
      <c r="C1" s="19" t="s">
        <v>2</v>
      </c>
      <c r="D1" s="19" t="s">
        <v>3</v>
      </c>
      <c r="E1" s="20" t="s">
        <v>4</v>
      </c>
      <c r="L1" s="19" t="s">
        <v>4</v>
      </c>
    </row>
    <row r="2" spans="1:21" ht="16.5" thickTop="1" x14ac:dyDescent="0.25">
      <c r="A2" s="21">
        <v>43101</v>
      </c>
      <c r="B2" s="8" t="s">
        <v>7</v>
      </c>
      <c r="C2" s="8">
        <v>1</v>
      </c>
      <c r="D2" s="16">
        <v>500</v>
      </c>
      <c r="E2" s="22" t="s">
        <v>21</v>
      </c>
      <c r="G2" s="69" t="s">
        <v>4</v>
      </c>
      <c r="L2" s="8" t="s">
        <v>6</v>
      </c>
      <c r="N2" s="65" t="s">
        <v>182</v>
      </c>
      <c r="O2" s="73" t="s">
        <v>178</v>
      </c>
      <c r="P2" s="73"/>
      <c r="Q2" s="73"/>
    </row>
    <row r="3" spans="1:21" ht="15.75" thickBot="1" x14ac:dyDescent="0.3">
      <c r="A3" s="21">
        <v>43101</v>
      </c>
      <c r="B3" s="8" t="s">
        <v>8</v>
      </c>
      <c r="C3" s="8">
        <v>3</v>
      </c>
      <c r="D3" s="16">
        <v>11</v>
      </c>
      <c r="E3" s="22" t="s">
        <v>21</v>
      </c>
      <c r="G3" s="70" t="s">
        <v>24</v>
      </c>
      <c r="L3" s="8" t="s">
        <v>15</v>
      </c>
      <c r="N3" s="65" t="s">
        <v>182</v>
      </c>
      <c r="O3" s="64" t="s">
        <v>179</v>
      </c>
      <c r="P3" s="64"/>
      <c r="Q3" s="64"/>
    </row>
    <row r="4" spans="1:21" ht="16.5" thickTop="1" thickBot="1" x14ac:dyDescent="0.3">
      <c r="A4" s="21">
        <v>43101</v>
      </c>
      <c r="B4" s="8" t="s">
        <v>5</v>
      </c>
      <c r="C4" s="8">
        <v>2</v>
      </c>
      <c r="D4" s="16">
        <v>124</v>
      </c>
      <c r="E4" s="22" t="s">
        <v>24</v>
      </c>
      <c r="L4" s="8" t="s">
        <v>21</v>
      </c>
      <c r="O4" s="65" t="s">
        <v>182</v>
      </c>
      <c r="P4" s="64" t="s">
        <v>180</v>
      </c>
      <c r="Q4" s="64"/>
      <c r="R4" s="64"/>
    </row>
    <row r="5" spans="1:21" ht="17.25" thickTop="1" thickBot="1" x14ac:dyDescent="0.3">
      <c r="A5" s="21">
        <v>43102</v>
      </c>
      <c r="B5" s="8" t="s">
        <v>12</v>
      </c>
      <c r="C5" s="8">
        <v>2</v>
      </c>
      <c r="D5" s="16">
        <v>48</v>
      </c>
      <c r="E5" s="22" t="s">
        <v>15</v>
      </c>
      <c r="G5" s="66" t="s">
        <v>183</v>
      </c>
      <c r="H5" s="67"/>
      <c r="I5" s="68"/>
      <c r="J5" s="71">
        <f>SUMIF(E:E,G3,D:D)</f>
        <v>3230.3</v>
      </c>
      <c r="L5" s="8" t="s">
        <v>22</v>
      </c>
      <c r="P5" s="65" t="s">
        <v>182</v>
      </c>
      <c r="Q5" s="64" t="s">
        <v>181</v>
      </c>
      <c r="R5" s="64"/>
    </row>
    <row r="6" spans="1:21" ht="15.75" thickTop="1" x14ac:dyDescent="0.25">
      <c r="A6" s="21">
        <v>43103</v>
      </c>
      <c r="B6" s="8" t="s">
        <v>20</v>
      </c>
      <c r="C6" s="8">
        <v>2</v>
      </c>
      <c r="D6" s="16">
        <v>16</v>
      </c>
      <c r="E6" s="22" t="s">
        <v>21</v>
      </c>
      <c r="J6" s="72" t="s">
        <v>184</v>
      </c>
      <c r="L6" s="8" t="s">
        <v>23</v>
      </c>
      <c r="P6" s="65" t="s">
        <v>182</v>
      </c>
      <c r="Q6" s="64" t="s">
        <v>180</v>
      </c>
      <c r="R6" s="64"/>
      <c r="S6" s="64"/>
    </row>
    <row r="7" spans="1:21" x14ac:dyDescent="0.25">
      <c r="A7" s="21">
        <v>43105</v>
      </c>
      <c r="B7" s="8" t="s">
        <v>12</v>
      </c>
      <c r="C7" s="8">
        <v>2</v>
      </c>
      <c r="D7" s="16">
        <v>56</v>
      </c>
      <c r="E7" s="22" t="s">
        <v>21</v>
      </c>
      <c r="L7" s="8" t="s">
        <v>24</v>
      </c>
    </row>
    <row r="8" spans="1:21" x14ac:dyDescent="0.25">
      <c r="A8" s="21">
        <v>43105</v>
      </c>
      <c r="B8" s="8" t="s">
        <v>19</v>
      </c>
      <c r="C8" s="8">
        <v>3</v>
      </c>
      <c r="D8" s="16">
        <v>62</v>
      </c>
      <c r="E8" s="22" t="s">
        <v>25</v>
      </c>
      <c r="L8" s="8" t="s">
        <v>25</v>
      </c>
    </row>
    <row r="9" spans="1:21" x14ac:dyDescent="0.25">
      <c r="A9" s="21">
        <v>43106</v>
      </c>
      <c r="B9" s="8" t="s">
        <v>8</v>
      </c>
      <c r="C9" s="8">
        <v>1</v>
      </c>
      <c r="D9" s="16">
        <v>16</v>
      </c>
      <c r="E9" s="22" t="s">
        <v>25</v>
      </c>
      <c r="N9" s="65" t="s">
        <v>182</v>
      </c>
      <c r="O9" s="73" t="s">
        <v>178</v>
      </c>
      <c r="P9" s="73"/>
      <c r="Q9" s="73"/>
    </row>
    <row r="10" spans="1:21" x14ac:dyDescent="0.25">
      <c r="A10" s="21">
        <v>43110</v>
      </c>
      <c r="B10" s="8" t="s">
        <v>14</v>
      </c>
      <c r="C10" s="8">
        <v>2</v>
      </c>
      <c r="D10" s="16">
        <v>6.5</v>
      </c>
      <c r="E10" s="22" t="s">
        <v>15</v>
      </c>
      <c r="O10" s="65" t="s">
        <v>182</v>
      </c>
      <c r="P10" s="64" t="s">
        <v>185</v>
      </c>
      <c r="Q10" s="64"/>
      <c r="R10" s="64"/>
      <c r="S10" s="64"/>
    </row>
    <row r="11" spans="1:21" x14ac:dyDescent="0.25">
      <c r="A11" s="21">
        <v>43112</v>
      </c>
      <c r="B11" s="8" t="s">
        <v>8</v>
      </c>
      <c r="C11" s="8">
        <v>1</v>
      </c>
      <c r="D11" s="16">
        <v>16</v>
      </c>
      <c r="E11" s="22" t="s">
        <v>23</v>
      </c>
      <c r="F11" s="30"/>
      <c r="O11" s="65" t="s">
        <v>182</v>
      </c>
      <c r="P11" s="64" t="s">
        <v>186</v>
      </c>
      <c r="Q11" s="64"/>
      <c r="R11" s="64"/>
      <c r="S11" s="64"/>
    </row>
    <row r="12" spans="1:21" x14ac:dyDescent="0.25">
      <c r="A12" s="21">
        <v>43118</v>
      </c>
      <c r="B12" s="8" t="s">
        <v>13</v>
      </c>
      <c r="C12" s="8"/>
      <c r="D12" s="16">
        <v>0.65</v>
      </c>
      <c r="E12" s="22" t="s">
        <v>22</v>
      </c>
      <c r="O12" s="65" t="s">
        <v>182</v>
      </c>
      <c r="P12" s="64" t="s">
        <v>187</v>
      </c>
      <c r="Q12" s="64"/>
      <c r="R12" s="64"/>
      <c r="S12" s="64"/>
    </row>
    <row r="13" spans="1:21" x14ac:dyDescent="0.25">
      <c r="A13" s="21">
        <v>43118</v>
      </c>
      <c r="B13" s="8" t="s">
        <v>13</v>
      </c>
      <c r="C13" s="8"/>
      <c r="D13" s="16">
        <v>0.65</v>
      </c>
      <c r="E13" s="22" t="s">
        <v>22</v>
      </c>
      <c r="O13" s="65" t="s">
        <v>182</v>
      </c>
      <c r="P13" s="64" t="s">
        <v>188</v>
      </c>
      <c r="Q13" s="64"/>
      <c r="R13" s="64"/>
      <c r="S13" s="64"/>
      <c r="T13" s="64"/>
      <c r="U13" s="64"/>
    </row>
    <row r="14" spans="1:21" x14ac:dyDescent="0.25">
      <c r="A14" s="21">
        <v>43119</v>
      </c>
      <c r="B14" s="8" t="s">
        <v>9</v>
      </c>
      <c r="C14" s="8">
        <v>2</v>
      </c>
      <c r="D14" s="16">
        <v>480</v>
      </c>
      <c r="E14" s="22" t="s">
        <v>15</v>
      </c>
      <c r="O14" s="65" t="s">
        <v>182</v>
      </c>
      <c r="P14" s="64" t="s">
        <v>189</v>
      </c>
      <c r="Q14" s="64"/>
      <c r="R14" s="64"/>
      <c r="S14" s="64"/>
      <c r="T14" s="64"/>
    </row>
    <row r="15" spans="1:21" x14ac:dyDescent="0.25">
      <c r="A15" s="21">
        <v>43119</v>
      </c>
      <c r="B15" s="8" t="s">
        <v>13</v>
      </c>
      <c r="C15" s="8"/>
      <c r="D15" s="16">
        <v>120</v>
      </c>
      <c r="E15" s="22" t="s">
        <v>23</v>
      </c>
    </row>
    <row r="16" spans="1:21" x14ac:dyDescent="0.25">
      <c r="A16" s="21">
        <v>43120</v>
      </c>
      <c r="B16" s="8" t="s">
        <v>11</v>
      </c>
      <c r="C16" s="8">
        <v>1</v>
      </c>
      <c r="D16" s="16">
        <v>255</v>
      </c>
      <c r="E16" s="22" t="s">
        <v>24</v>
      </c>
      <c r="N16" s="65" t="s">
        <v>182</v>
      </c>
      <c r="O16" s="73" t="s">
        <v>190</v>
      </c>
      <c r="P16" s="73"/>
      <c r="Q16" s="73"/>
      <c r="R16" s="73"/>
      <c r="S16" s="73"/>
      <c r="T16" s="63"/>
    </row>
    <row r="17" spans="1:23" x14ac:dyDescent="0.25">
      <c r="A17" s="21">
        <v>43124</v>
      </c>
      <c r="B17" s="8" t="s">
        <v>19</v>
      </c>
      <c r="C17" s="8">
        <v>3</v>
      </c>
      <c r="D17" s="16">
        <v>60</v>
      </c>
      <c r="E17" s="22" t="s">
        <v>24</v>
      </c>
      <c r="O17" s="65" t="s">
        <v>182</v>
      </c>
      <c r="P17" s="64" t="s">
        <v>194</v>
      </c>
      <c r="Q17" s="64"/>
      <c r="R17" s="64"/>
    </row>
    <row r="18" spans="1:23" x14ac:dyDescent="0.25">
      <c r="A18" s="21">
        <v>43125</v>
      </c>
      <c r="B18" s="8" t="s">
        <v>13</v>
      </c>
      <c r="C18" s="8"/>
      <c r="D18" s="16">
        <v>46</v>
      </c>
      <c r="E18" s="22" t="s">
        <v>15</v>
      </c>
      <c r="O18" s="65" t="s">
        <v>182</v>
      </c>
      <c r="P18" s="64" t="s">
        <v>191</v>
      </c>
      <c r="Q18" s="64"/>
      <c r="R18" s="64"/>
      <c r="S18" s="64"/>
      <c r="T18" s="64"/>
      <c r="U18" s="64"/>
      <c r="V18" s="64"/>
    </row>
    <row r="19" spans="1:23" x14ac:dyDescent="0.25">
      <c r="A19" s="21">
        <v>43128</v>
      </c>
      <c r="B19" s="8" t="s">
        <v>8</v>
      </c>
      <c r="C19" s="8">
        <v>1</v>
      </c>
      <c r="D19" s="16">
        <v>47.8</v>
      </c>
      <c r="E19" s="22" t="s">
        <v>23</v>
      </c>
      <c r="O19" s="65" t="s">
        <v>182</v>
      </c>
      <c r="P19" s="64" t="s">
        <v>192</v>
      </c>
      <c r="Q19" s="64"/>
      <c r="R19" s="64"/>
      <c r="S19" s="64"/>
      <c r="T19" s="64"/>
      <c r="U19" s="64"/>
      <c r="V19" s="64"/>
      <c r="W19" s="64"/>
    </row>
    <row r="20" spans="1:23" ht="14.25" customHeight="1" x14ac:dyDescent="0.25">
      <c r="A20" s="21">
        <v>43130</v>
      </c>
      <c r="B20" s="8" t="s">
        <v>7</v>
      </c>
      <c r="C20" s="8">
        <v>3</v>
      </c>
      <c r="D20" s="16">
        <v>1200</v>
      </c>
      <c r="E20" s="22" t="s">
        <v>15</v>
      </c>
      <c r="O20" s="65" t="s">
        <v>182</v>
      </c>
      <c r="P20" s="64" t="s">
        <v>193</v>
      </c>
      <c r="Q20" s="64"/>
      <c r="R20" s="64"/>
      <c r="S20" s="64"/>
      <c r="T20" s="64"/>
      <c r="U20" s="64"/>
      <c r="V20" s="64"/>
    </row>
    <row r="21" spans="1:23" s="5" customFormat="1" x14ac:dyDescent="0.25">
      <c r="A21" s="21">
        <v>43132</v>
      </c>
      <c r="B21" s="8" t="s">
        <v>8</v>
      </c>
      <c r="C21" s="8">
        <v>1</v>
      </c>
      <c r="D21" s="17">
        <v>46</v>
      </c>
      <c r="E21" s="22" t="s">
        <v>24</v>
      </c>
      <c r="L21"/>
    </row>
    <row r="22" spans="1:23" x14ac:dyDescent="0.25">
      <c r="A22" s="21">
        <v>43133</v>
      </c>
      <c r="B22" s="8" t="s">
        <v>5</v>
      </c>
      <c r="C22" s="8">
        <v>2</v>
      </c>
      <c r="D22" s="16">
        <v>120</v>
      </c>
      <c r="E22" s="22" t="s">
        <v>6</v>
      </c>
    </row>
    <row r="23" spans="1:23" x14ac:dyDescent="0.25">
      <c r="A23" s="21">
        <v>43134</v>
      </c>
      <c r="B23" s="8" t="s">
        <v>7</v>
      </c>
      <c r="C23" s="8">
        <v>1</v>
      </c>
      <c r="D23" s="16">
        <v>540</v>
      </c>
      <c r="E23" s="22" t="s">
        <v>22</v>
      </c>
    </row>
    <row r="24" spans="1:23" x14ac:dyDescent="0.25">
      <c r="A24" s="21">
        <v>43135</v>
      </c>
      <c r="B24" s="8" t="s">
        <v>12</v>
      </c>
      <c r="C24" s="8">
        <v>3</v>
      </c>
      <c r="D24" s="16">
        <v>50</v>
      </c>
      <c r="E24" s="22" t="s">
        <v>23</v>
      </c>
    </row>
    <row r="25" spans="1:23" x14ac:dyDescent="0.25">
      <c r="A25" s="21">
        <v>43137</v>
      </c>
      <c r="B25" s="8" t="s">
        <v>13</v>
      </c>
      <c r="C25" s="8"/>
      <c r="D25" s="16">
        <v>42.5</v>
      </c>
      <c r="E25" s="22" t="s">
        <v>24</v>
      </c>
    </row>
    <row r="26" spans="1:23" x14ac:dyDescent="0.25">
      <c r="A26" s="21">
        <v>43138</v>
      </c>
      <c r="B26" s="8" t="s">
        <v>5</v>
      </c>
      <c r="C26" s="8">
        <v>1</v>
      </c>
      <c r="D26" s="16">
        <v>120</v>
      </c>
      <c r="E26" s="22" t="s">
        <v>24</v>
      </c>
    </row>
    <row r="27" spans="1:23" x14ac:dyDescent="0.25">
      <c r="A27" s="21">
        <v>43140</v>
      </c>
      <c r="B27" s="8" t="s">
        <v>16</v>
      </c>
      <c r="C27" s="8">
        <v>1</v>
      </c>
      <c r="D27" s="16">
        <v>530</v>
      </c>
      <c r="E27" s="22" t="s">
        <v>24</v>
      </c>
    </row>
    <row r="28" spans="1:23" x14ac:dyDescent="0.25">
      <c r="A28" s="21">
        <v>43145</v>
      </c>
      <c r="B28" s="8" t="s">
        <v>7</v>
      </c>
      <c r="C28" s="8">
        <v>1</v>
      </c>
      <c r="D28" s="16">
        <v>780</v>
      </c>
      <c r="E28" s="22" t="s">
        <v>22</v>
      </c>
    </row>
    <row r="29" spans="1:23" x14ac:dyDescent="0.25">
      <c r="A29" s="21">
        <v>43147</v>
      </c>
      <c r="B29" s="8" t="s">
        <v>16</v>
      </c>
      <c r="C29" s="8">
        <v>1</v>
      </c>
      <c r="D29" s="16">
        <v>100</v>
      </c>
      <c r="E29" s="22" t="s">
        <v>15</v>
      </c>
    </row>
    <row r="30" spans="1:23" x14ac:dyDescent="0.25">
      <c r="A30" s="21">
        <v>43147</v>
      </c>
      <c r="B30" s="8" t="s">
        <v>5</v>
      </c>
      <c r="C30" s="8">
        <v>1</v>
      </c>
      <c r="D30" s="16">
        <v>170</v>
      </c>
      <c r="E30" s="22" t="s">
        <v>15</v>
      </c>
    </row>
    <row r="31" spans="1:23" x14ac:dyDescent="0.25">
      <c r="A31" s="21">
        <v>43149</v>
      </c>
      <c r="B31" s="8" t="s">
        <v>13</v>
      </c>
      <c r="C31" s="8"/>
      <c r="D31" s="16">
        <v>315</v>
      </c>
      <c r="E31" s="22" t="s">
        <v>25</v>
      </c>
    </row>
    <row r="32" spans="1:23" x14ac:dyDescent="0.25">
      <c r="A32" s="21">
        <v>43150</v>
      </c>
      <c r="B32" s="8" t="s">
        <v>14</v>
      </c>
      <c r="C32" s="8">
        <v>2</v>
      </c>
      <c r="D32" s="16">
        <v>12</v>
      </c>
      <c r="E32" s="22" t="s">
        <v>22</v>
      </c>
    </row>
    <row r="33" spans="1:5" x14ac:dyDescent="0.25">
      <c r="A33" s="21">
        <v>43150</v>
      </c>
      <c r="B33" s="8" t="s">
        <v>14</v>
      </c>
      <c r="C33" s="8">
        <v>2</v>
      </c>
      <c r="D33" s="16">
        <v>10</v>
      </c>
      <c r="E33" s="22" t="s">
        <v>24</v>
      </c>
    </row>
    <row r="34" spans="1:5" x14ac:dyDescent="0.25">
      <c r="A34" s="21">
        <v>43151</v>
      </c>
      <c r="B34" s="8" t="s">
        <v>14</v>
      </c>
      <c r="C34" s="8">
        <v>3</v>
      </c>
      <c r="D34" s="16">
        <v>18</v>
      </c>
      <c r="E34" s="22" t="s">
        <v>15</v>
      </c>
    </row>
    <row r="35" spans="1:5" x14ac:dyDescent="0.25">
      <c r="A35" s="21">
        <v>43151</v>
      </c>
      <c r="B35" s="8" t="s">
        <v>12</v>
      </c>
      <c r="C35" s="8">
        <v>2</v>
      </c>
      <c r="D35" s="16">
        <v>50</v>
      </c>
      <c r="E35" s="22" t="s">
        <v>24</v>
      </c>
    </row>
    <row r="36" spans="1:5" x14ac:dyDescent="0.25">
      <c r="A36" s="21">
        <v>43152</v>
      </c>
      <c r="B36" s="8" t="s">
        <v>11</v>
      </c>
      <c r="C36" s="8">
        <v>1</v>
      </c>
      <c r="D36" s="16">
        <v>330</v>
      </c>
      <c r="E36" s="22" t="s">
        <v>6</v>
      </c>
    </row>
    <row r="37" spans="1:5" x14ac:dyDescent="0.25">
      <c r="A37" s="21">
        <v>43154</v>
      </c>
      <c r="B37" s="8" t="s">
        <v>13</v>
      </c>
      <c r="C37" s="8"/>
      <c r="D37" s="16">
        <v>6</v>
      </c>
      <c r="E37" s="22" t="s">
        <v>15</v>
      </c>
    </row>
    <row r="38" spans="1:5" x14ac:dyDescent="0.25">
      <c r="A38" s="21">
        <v>43157</v>
      </c>
      <c r="B38" s="8" t="s">
        <v>11</v>
      </c>
      <c r="C38" s="8">
        <v>1</v>
      </c>
      <c r="D38" s="16">
        <v>325</v>
      </c>
      <c r="E38" s="22" t="s">
        <v>22</v>
      </c>
    </row>
    <row r="39" spans="1:5" x14ac:dyDescent="0.25">
      <c r="A39" s="21">
        <v>43157</v>
      </c>
      <c r="B39" s="8" t="s">
        <v>17</v>
      </c>
      <c r="C39" s="8">
        <v>2</v>
      </c>
      <c r="D39" s="16">
        <v>25</v>
      </c>
      <c r="E39" s="22" t="s">
        <v>24</v>
      </c>
    </row>
    <row r="40" spans="1:5" x14ac:dyDescent="0.25">
      <c r="A40" s="21">
        <v>43167</v>
      </c>
      <c r="B40" s="8" t="s">
        <v>14</v>
      </c>
      <c r="C40" s="8">
        <v>1</v>
      </c>
      <c r="D40" s="16">
        <v>5</v>
      </c>
      <c r="E40" s="22" t="s">
        <v>22</v>
      </c>
    </row>
    <row r="41" spans="1:5" x14ac:dyDescent="0.25">
      <c r="A41" s="21">
        <v>43168</v>
      </c>
      <c r="B41" s="8" t="s">
        <v>5</v>
      </c>
      <c r="C41" s="8">
        <v>2</v>
      </c>
      <c r="D41" s="16">
        <v>110</v>
      </c>
      <c r="E41" s="22" t="s">
        <v>21</v>
      </c>
    </row>
    <row r="42" spans="1:5" x14ac:dyDescent="0.25">
      <c r="A42" s="21">
        <v>43169</v>
      </c>
      <c r="B42" s="8" t="s">
        <v>18</v>
      </c>
      <c r="C42" s="8">
        <v>1</v>
      </c>
      <c r="D42" s="16">
        <v>8</v>
      </c>
      <c r="E42" s="22" t="s">
        <v>22</v>
      </c>
    </row>
    <row r="43" spans="1:5" x14ac:dyDescent="0.25">
      <c r="A43" s="21">
        <v>43172</v>
      </c>
      <c r="B43" s="8" t="s">
        <v>14</v>
      </c>
      <c r="C43" s="8">
        <v>1</v>
      </c>
      <c r="D43" s="16">
        <v>4.5</v>
      </c>
      <c r="E43" s="22" t="s">
        <v>15</v>
      </c>
    </row>
    <row r="44" spans="1:5" x14ac:dyDescent="0.25">
      <c r="A44" s="21">
        <v>43172</v>
      </c>
      <c r="B44" s="8" t="s">
        <v>7</v>
      </c>
      <c r="C44" s="8">
        <v>2</v>
      </c>
      <c r="D44" s="16">
        <v>1100</v>
      </c>
      <c r="E44" s="22" t="s">
        <v>15</v>
      </c>
    </row>
    <row r="45" spans="1:5" x14ac:dyDescent="0.25">
      <c r="A45" s="21">
        <v>43174</v>
      </c>
      <c r="B45" s="8" t="s">
        <v>19</v>
      </c>
      <c r="C45" s="8">
        <v>1</v>
      </c>
      <c r="D45" s="16">
        <v>40</v>
      </c>
      <c r="E45" s="22" t="s">
        <v>23</v>
      </c>
    </row>
    <row r="46" spans="1:5" x14ac:dyDescent="0.25">
      <c r="A46" s="21">
        <v>43175</v>
      </c>
      <c r="B46" s="8" t="s">
        <v>11</v>
      </c>
      <c r="C46" s="8">
        <v>2</v>
      </c>
      <c r="D46" s="16">
        <v>680</v>
      </c>
      <c r="E46" s="22" t="s">
        <v>15</v>
      </c>
    </row>
    <row r="47" spans="1:5" x14ac:dyDescent="0.25">
      <c r="A47" s="21">
        <v>43178</v>
      </c>
      <c r="B47" s="8" t="s">
        <v>10</v>
      </c>
      <c r="C47" s="8">
        <v>1</v>
      </c>
      <c r="D47" s="16">
        <v>30</v>
      </c>
      <c r="E47" s="22" t="s">
        <v>6</v>
      </c>
    </row>
    <row r="48" spans="1:5" x14ac:dyDescent="0.25">
      <c r="A48" s="21">
        <v>43179</v>
      </c>
      <c r="B48" s="8" t="s">
        <v>9</v>
      </c>
      <c r="C48" s="8">
        <v>1</v>
      </c>
      <c r="D48" s="16">
        <v>400</v>
      </c>
      <c r="E48" s="22" t="s">
        <v>24</v>
      </c>
    </row>
    <row r="49" spans="1:5" x14ac:dyDescent="0.25">
      <c r="A49" s="21">
        <v>43181</v>
      </c>
      <c r="B49" s="8" t="s">
        <v>7</v>
      </c>
      <c r="C49" s="8">
        <v>2</v>
      </c>
      <c r="D49" s="16">
        <v>800</v>
      </c>
      <c r="E49" s="22" t="s">
        <v>22</v>
      </c>
    </row>
    <row r="50" spans="1:5" x14ac:dyDescent="0.25">
      <c r="A50" s="21">
        <v>43182</v>
      </c>
      <c r="B50" s="8" t="s">
        <v>18</v>
      </c>
      <c r="C50" s="8">
        <v>1</v>
      </c>
      <c r="D50" s="16">
        <v>6</v>
      </c>
      <c r="E50" s="22" t="s">
        <v>15</v>
      </c>
    </row>
    <row r="51" spans="1:5" x14ac:dyDescent="0.25">
      <c r="A51" s="21">
        <v>43183</v>
      </c>
      <c r="B51" s="8" t="s">
        <v>11</v>
      </c>
      <c r="C51" s="8">
        <v>1</v>
      </c>
      <c r="D51" s="16">
        <v>900</v>
      </c>
      <c r="E51" s="22" t="s">
        <v>22</v>
      </c>
    </row>
    <row r="52" spans="1:5" x14ac:dyDescent="0.25">
      <c r="A52" s="21">
        <v>43187</v>
      </c>
      <c r="B52" s="8" t="s">
        <v>13</v>
      </c>
      <c r="C52" s="8"/>
      <c r="D52" s="16">
        <v>3</v>
      </c>
      <c r="E52" s="22" t="s">
        <v>25</v>
      </c>
    </row>
    <row r="53" spans="1:5" x14ac:dyDescent="0.25">
      <c r="A53" s="21">
        <v>43187</v>
      </c>
      <c r="B53" s="8" t="s">
        <v>13</v>
      </c>
      <c r="C53" s="8"/>
      <c r="D53" s="16">
        <v>3</v>
      </c>
      <c r="E53" s="22" t="s">
        <v>25</v>
      </c>
    </row>
    <row r="54" spans="1:5" x14ac:dyDescent="0.25">
      <c r="A54" s="21">
        <v>43188</v>
      </c>
      <c r="B54" s="8" t="s">
        <v>11</v>
      </c>
      <c r="C54" s="8">
        <v>1</v>
      </c>
      <c r="D54" s="16">
        <v>530</v>
      </c>
      <c r="E54" s="22" t="s">
        <v>23</v>
      </c>
    </row>
    <row r="55" spans="1:5" x14ac:dyDescent="0.25">
      <c r="A55" s="21">
        <v>43189</v>
      </c>
      <c r="B55" s="8" t="s">
        <v>14</v>
      </c>
      <c r="C55" s="8">
        <v>2</v>
      </c>
      <c r="D55" s="16">
        <v>4.5</v>
      </c>
      <c r="E55" s="22" t="s">
        <v>22</v>
      </c>
    </row>
    <row r="56" spans="1:5" x14ac:dyDescent="0.25">
      <c r="A56" s="21">
        <v>43193</v>
      </c>
      <c r="B56" s="8" t="s">
        <v>17</v>
      </c>
      <c r="C56" s="8">
        <v>1</v>
      </c>
      <c r="D56" s="16">
        <v>22</v>
      </c>
      <c r="E56" s="22" t="s">
        <v>22</v>
      </c>
    </row>
    <row r="57" spans="1:5" x14ac:dyDescent="0.25">
      <c r="A57" s="21">
        <v>43195</v>
      </c>
      <c r="B57" s="8" t="s">
        <v>16</v>
      </c>
      <c r="C57" s="8">
        <v>3</v>
      </c>
      <c r="D57" s="16">
        <v>400</v>
      </c>
      <c r="E57" s="22" t="s">
        <v>22</v>
      </c>
    </row>
    <row r="58" spans="1:5" x14ac:dyDescent="0.25">
      <c r="A58" s="21">
        <v>43196</v>
      </c>
      <c r="B58" s="8" t="s">
        <v>9</v>
      </c>
      <c r="C58" s="8">
        <v>1</v>
      </c>
      <c r="D58" s="16">
        <v>300</v>
      </c>
      <c r="E58" s="22" t="s">
        <v>6</v>
      </c>
    </row>
    <row r="59" spans="1:5" x14ac:dyDescent="0.25">
      <c r="A59" s="21">
        <v>43197</v>
      </c>
      <c r="B59" s="8" t="s">
        <v>18</v>
      </c>
      <c r="C59" s="8">
        <v>2</v>
      </c>
      <c r="D59" s="16">
        <v>12</v>
      </c>
      <c r="E59" s="22" t="s">
        <v>22</v>
      </c>
    </row>
    <row r="60" spans="1:5" x14ac:dyDescent="0.25">
      <c r="A60" s="21">
        <v>43197</v>
      </c>
      <c r="B60" s="8" t="s">
        <v>26</v>
      </c>
      <c r="C60" s="8">
        <v>1</v>
      </c>
      <c r="D60" s="16">
        <v>12</v>
      </c>
      <c r="E60" s="22" t="s">
        <v>25</v>
      </c>
    </row>
    <row r="61" spans="1:5" x14ac:dyDescent="0.25">
      <c r="A61" s="21">
        <v>43199</v>
      </c>
      <c r="B61" s="8" t="s">
        <v>10</v>
      </c>
      <c r="C61" s="8">
        <v>1</v>
      </c>
      <c r="D61" s="16">
        <v>30</v>
      </c>
      <c r="E61" s="22" t="s">
        <v>25</v>
      </c>
    </row>
    <row r="62" spans="1:5" x14ac:dyDescent="0.25">
      <c r="A62" s="21">
        <v>43202</v>
      </c>
      <c r="B62" s="8" t="s">
        <v>8</v>
      </c>
      <c r="C62" s="8">
        <v>1</v>
      </c>
      <c r="D62" s="16">
        <v>16</v>
      </c>
      <c r="E62" s="22" t="s">
        <v>6</v>
      </c>
    </row>
    <row r="63" spans="1:5" x14ac:dyDescent="0.25">
      <c r="A63" s="21">
        <v>43203</v>
      </c>
      <c r="B63" s="8" t="s">
        <v>16</v>
      </c>
      <c r="C63" s="8">
        <v>2</v>
      </c>
      <c r="D63" s="16">
        <v>250</v>
      </c>
      <c r="E63" s="22" t="s">
        <v>25</v>
      </c>
    </row>
    <row r="64" spans="1:5" x14ac:dyDescent="0.25">
      <c r="A64" s="21">
        <v>43205</v>
      </c>
      <c r="B64" s="8" t="s">
        <v>13</v>
      </c>
      <c r="C64" s="8"/>
      <c r="D64" s="16">
        <v>46</v>
      </c>
      <c r="E64" s="22" t="s">
        <v>15</v>
      </c>
    </row>
    <row r="65" spans="1:5" x14ac:dyDescent="0.25">
      <c r="A65" s="21">
        <v>43206</v>
      </c>
      <c r="B65" s="8" t="s">
        <v>9</v>
      </c>
      <c r="C65" s="8">
        <v>1</v>
      </c>
      <c r="D65" s="16">
        <v>240</v>
      </c>
      <c r="E65" s="22" t="s">
        <v>22</v>
      </c>
    </row>
    <row r="66" spans="1:5" x14ac:dyDescent="0.25">
      <c r="A66" s="21">
        <v>43206</v>
      </c>
      <c r="B66" s="8" t="s">
        <v>8</v>
      </c>
      <c r="C66" s="8">
        <v>1</v>
      </c>
      <c r="D66" s="16">
        <v>47.8</v>
      </c>
      <c r="E66" s="22" t="s">
        <v>25</v>
      </c>
    </row>
    <row r="67" spans="1:5" x14ac:dyDescent="0.25">
      <c r="A67" s="21">
        <v>43208</v>
      </c>
      <c r="B67" s="8" t="s">
        <v>18</v>
      </c>
      <c r="C67" s="8">
        <v>2</v>
      </c>
      <c r="D67" s="16">
        <v>12</v>
      </c>
      <c r="E67" s="22" t="s">
        <v>22</v>
      </c>
    </row>
    <row r="68" spans="1:5" x14ac:dyDescent="0.25">
      <c r="A68" s="21">
        <v>43211</v>
      </c>
      <c r="B68" s="8" t="s">
        <v>13</v>
      </c>
      <c r="C68" s="8"/>
      <c r="D68" s="16">
        <v>3.5</v>
      </c>
      <c r="E68" s="22" t="s">
        <v>25</v>
      </c>
    </row>
    <row r="69" spans="1:5" x14ac:dyDescent="0.25">
      <c r="A69" s="21">
        <v>43211</v>
      </c>
      <c r="B69" s="8" t="s">
        <v>13</v>
      </c>
      <c r="C69" s="8"/>
      <c r="D69" s="16">
        <v>3.5</v>
      </c>
      <c r="E69" s="22" t="s">
        <v>25</v>
      </c>
    </row>
    <row r="70" spans="1:5" x14ac:dyDescent="0.25">
      <c r="A70" s="21">
        <v>43212</v>
      </c>
      <c r="B70" s="8" t="s">
        <v>5</v>
      </c>
      <c r="C70" s="8">
        <v>2</v>
      </c>
      <c r="D70" s="16">
        <v>120</v>
      </c>
      <c r="E70" s="22" t="s">
        <v>15</v>
      </c>
    </row>
    <row r="71" spans="1:5" x14ac:dyDescent="0.25">
      <c r="A71" s="21">
        <v>43216</v>
      </c>
      <c r="B71" s="8" t="s">
        <v>13</v>
      </c>
      <c r="C71" s="8"/>
      <c r="D71" s="16">
        <v>0.65</v>
      </c>
      <c r="E71" s="22" t="s">
        <v>15</v>
      </c>
    </row>
    <row r="72" spans="1:5" x14ac:dyDescent="0.25">
      <c r="A72" s="21">
        <v>43216</v>
      </c>
      <c r="B72" s="8" t="s">
        <v>13</v>
      </c>
      <c r="C72" s="8"/>
      <c r="D72" s="16">
        <v>0.65</v>
      </c>
      <c r="E72" s="22" t="s">
        <v>15</v>
      </c>
    </row>
    <row r="73" spans="1:5" x14ac:dyDescent="0.25">
      <c r="A73" s="21">
        <v>43216</v>
      </c>
      <c r="B73" s="8" t="s">
        <v>10</v>
      </c>
      <c r="C73" s="8">
        <v>1</v>
      </c>
      <c r="D73" s="16">
        <v>30</v>
      </c>
      <c r="E73" s="22" t="s">
        <v>25</v>
      </c>
    </row>
    <row r="74" spans="1:5" x14ac:dyDescent="0.25">
      <c r="A74" s="21">
        <v>43219</v>
      </c>
      <c r="B74" s="8" t="s">
        <v>17</v>
      </c>
      <c r="C74" s="8">
        <v>1</v>
      </c>
      <c r="D74" s="16">
        <v>15</v>
      </c>
      <c r="E74" s="22" t="s">
        <v>15</v>
      </c>
    </row>
    <row r="75" spans="1:5" x14ac:dyDescent="0.25">
      <c r="A75" s="21">
        <v>43222</v>
      </c>
      <c r="B75" s="8" t="s">
        <v>16</v>
      </c>
      <c r="C75" s="8">
        <v>1</v>
      </c>
      <c r="D75" s="16">
        <v>120</v>
      </c>
      <c r="E75" s="22" t="s">
        <v>15</v>
      </c>
    </row>
    <row r="76" spans="1:5" x14ac:dyDescent="0.25">
      <c r="A76" s="21">
        <v>43224</v>
      </c>
      <c r="B76" s="8" t="s">
        <v>11</v>
      </c>
      <c r="C76" s="8">
        <v>1</v>
      </c>
      <c r="D76" s="16">
        <v>1020</v>
      </c>
      <c r="E76" s="22" t="s">
        <v>22</v>
      </c>
    </row>
    <row r="77" spans="1:5" x14ac:dyDescent="0.25">
      <c r="A77" s="21">
        <v>43231</v>
      </c>
      <c r="B77" s="8" t="s">
        <v>16</v>
      </c>
      <c r="C77" s="8">
        <v>2</v>
      </c>
      <c r="D77" s="16">
        <v>1020</v>
      </c>
      <c r="E77" s="22" t="s">
        <v>22</v>
      </c>
    </row>
    <row r="78" spans="1:5" x14ac:dyDescent="0.25">
      <c r="A78" s="21">
        <v>43232</v>
      </c>
      <c r="B78" s="8" t="s">
        <v>5</v>
      </c>
      <c r="C78" s="8">
        <v>1</v>
      </c>
      <c r="D78" s="16">
        <v>215</v>
      </c>
      <c r="E78" s="22" t="s">
        <v>23</v>
      </c>
    </row>
    <row r="79" spans="1:5" x14ac:dyDescent="0.25">
      <c r="A79" s="21">
        <v>43234</v>
      </c>
      <c r="B79" s="8" t="s">
        <v>13</v>
      </c>
      <c r="C79" s="8"/>
      <c r="D79" s="16">
        <v>120</v>
      </c>
      <c r="E79" s="22" t="s">
        <v>6</v>
      </c>
    </row>
    <row r="80" spans="1:5" x14ac:dyDescent="0.25">
      <c r="A80" s="21">
        <v>43234</v>
      </c>
      <c r="B80" s="8" t="s">
        <v>14</v>
      </c>
      <c r="C80" s="8">
        <v>1</v>
      </c>
      <c r="D80" s="16">
        <v>7</v>
      </c>
      <c r="E80" s="22" t="s">
        <v>22</v>
      </c>
    </row>
    <row r="81" spans="1:5" x14ac:dyDescent="0.25">
      <c r="A81" s="21">
        <v>43236</v>
      </c>
      <c r="B81" s="8" t="s">
        <v>13</v>
      </c>
      <c r="C81" s="8"/>
      <c r="D81" s="16">
        <v>1.62</v>
      </c>
      <c r="E81" s="22" t="s">
        <v>22</v>
      </c>
    </row>
    <row r="82" spans="1:5" x14ac:dyDescent="0.25">
      <c r="A82" s="21">
        <v>43236</v>
      </c>
      <c r="B82" s="8" t="s">
        <v>13</v>
      </c>
      <c r="C82" s="8"/>
      <c r="D82" s="16">
        <v>1.62</v>
      </c>
      <c r="E82" s="22" t="s">
        <v>22</v>
      </c>
    </row>
    <row r="83" spans="1:5" x14ac:dyDescent="0.25">
      <c r="A83" s="21">
        <v>43237</v>
      </c>
      <c r="B83" s="8" t="s">
        <v>20</v>
      </c>
      <c r="C83" s="8">
        <v>2</v>
      </c>
      <c r="D83" s="16">
        <v>24</v>
      </c>
      <c r="E83" s="22" t="s">
        <v>15</v>
      </c>
    </row>
    <row r="84" spans="1:5" x14ac:dyDescent="0.25">
      <c r="A84" s="21">
        <v>43237</v>
      </c>
      <c r="B84" s="8" t="s">
        <v>13</v>
      </c>
      <c r="C84" s="8"/>
      <c r="D84" s="16">
        <v>0.4</v>
      </c>
      <c r="E84" s="22" t="s">
        <v>24</v>
      </c>
    </row>
    <row r="85" spans="1:5" x14ac:dyDescent="0.25">
      <c r="A85" s="21">
        <v>43237</v>
      </c>
      <c r="B85" s="8" t="s">
        <v>13</v>
      </c>
      <c r="C85" s="8"/>
      <c r="D85" s="16">
        <v>0.4</v>
      </c>
      <c r="E85" s="22" t="s">
        <v>24</v>
      </c>
    </row>
    <row r="86" spans="1:5" x14ac:dyDescent="0.25">
      <c r="A86" s="21">
        <v>43238</v>
      </c>
      <c r="B86" s="8" t="s">
        <v>12</v>
      </c>
      <c r="C86" s="8">
        <v>2</v>
      </c>
      <c r="D86" s="16">
        <v>48</v>
      </c>
      <c r="E86" s="22" t="s">
        <v>6</v>
      </c>
    </row>
    <row r="87" spans="1:5" x14ac:dyDescent="0.25">
      <c r="A87" s="21">
        <v>43239</v>
      </c>
      <c r="B87" s="8" t="s">
        <v>7</v>
      </c>
      <c r="C87" s="8">
        <v>1</v>
      </c>
      <c r="D87" s="16">
        <v>580</v>
      </c>
      <c r="E87" s="22" t="s">
        <v>21</v>
      </c>
    </row>
    <row r="88" spans="1:5" x14ac:dyDescent="0.25">
      <c r="A88" s="21">
        <v>43240</v>
      </c>
      <c r="B88" s="8" t="s">
        <v>19</v>
      </c>
      <c r="C88" s="8">
        <v>2</v>
      </c>
      <c r="D88" s="16">
        <v>48</v>
      </c>
      <c r="E88" s="22" t="s">
        <v>15</v>
      </c>
    </row>
    <row r="89" spans="1:5" x14ac:dyDescent="0.25">
      <c r="A89" s="21">
        <v>43240</v>
      </c>
      <c r="B89" s="8" t="s">
        <v>11</v>
      </c>
      <c r="C89" s="8">
        <v>1</v>
      </c>
      <c r="D89" s="16">
        <v>700</v>
      </c>
      <c r="E89" s="22" t="s">
        <v>21</v>
      </c>
    </row>
    <row r="90" spans="1:5" x14ac:dyDescent="0.25">
      <c r="A90" s="21">
        <v>43240</v>
      </c>
      <c r="B90" s="8" t="s">
        <v>18</v>
      </c>
      <c r="C90" s="8">
        <v>2</v>
      </c>
      <c r="D90" s="16">
        <v>30</v>
      </c>
      <c r="E90" s="22" t="s">
        <v>21</v>
      </c>
    </row>
    <row r="91" spans="1:5" x14ac:dyDescent="0.25">
      <c r="A91" s="21">
        <v>43241</v>
      </c>
      <c r="B91" s="8" t="s">
        <v>11</v>
      </c>
      <c r="C91" s="8">
        <v>1</v>
      </c>
      <c r="D91" s="16">
        <v>255</v>
      </c>
      <c r="E91" s="22" t="s">
        <v>24</v>
      </c>
    </row>
    <row r="92" spans="1:5" x14ac:dyDescent="0.25">
      <c r="A92" s="21">
        <v>43243</v>
      </c>
      <c r="B92" s="8" t="s">
        <v>18</v>
      </c>
      <c r="C92" s="8">
        <v>3</v>
      </c>
      <c r="D92" s="16">
        <v>28</v>
      </c>
      <c r="E92" s="22" t="s">
        <v>21</v>
      </c>
    </row>
    <row r="93" spans="1:5" x14ac:dyDescent="0.25">
      <c r="A93" s="21">
        <v>43246</v>
      </c>
      <c r="B93" s="8" t="s">
        <v>5</v>
      </c>
      <c r="C93" s="8">
        <v>1</v>
      </c>
      <c r="D93" s="16">
        <v>62</v>
      </c>
      <c r="E93" s="22" t="s">
        <v>25</v>
      </c>
    </row>
    <row r="94" spans="1:5" x14ac:dyDescent="0.25">
      <c r="A94" s="21">
        <v>43248</v>
      </c>
      <c r="B94" s="8" t="s">
        <v>11</v>
      </c>
      <c r="C94" s="8">
        <v>2</v>
      </c>
      <c r="D94" s="16">
        <v>1110</v>
      </c>
      <c r="E94" s="22" t="s">
        <v>6</v>
      </c>
    </row>
    <row r="95" spans="1:5" x14ac:dyDescent="0.25">
      <c r="A95" s="21">
        <v>43254</v>
      </c>
      <c r="B95" s="8" t="s">
        <v>14</v>
      </c>
      <c r="C95" s="8">
        <v>1</v>
      </c>
      <c r="D95" s="16">
        <v>7</v>
      </c>
      <c r="E95" s="22" t="s">
        <v>15</v>
      </c>
    </row>
    <row r="96" spans="1:5" x14ac:dyDescent="0.25">
      <c r="A96" s="21">
        <v>43255</v>
      </c>
      <c r="B96" s="8" t="s">
        <v>14</v>
      </c>
      <c r="C96" s="8">
        <v>3</v>
      </c>
      <c r="D96" s="16">
        <v>15</v>
      </c>
      <c r="E96" s="22" t="s">
        <v>22</v>
      </c>
    </row>
    <row r="97" spans="1:5" x14ac:dyDescent="0.25">
      <c r="A97" s="21">
        <v>43256</v>
      </c>
      <c r="B97" s="8" t="s">
        <v>7</v>
      </c>
      <c r="C97" s="8">
        <v>1</v>
      </c>
      <c r="D97" s="16">
        <v>1000</v>
      </c>
      <c r="E97" s="22" t="s">
        <v>6</v>
      </c>
    </row>
    <row r="98" spans="1:5" x14ac:dyDescent="0.25">
      <c r="A98" s="21">
        <v>43256</v>
      </c>
      <c r="B98" s="8" t="s">
        <v>16</v>
      </c>
      <c r="C98" s="8">
        <v>3</v>
      </c>
      <c r="D98" s="16">
        <v>1300</v>
      </c>
      <c r="E98" s="22" t="s">
        <v>24</v>
      </c>
    </row>
    <row r="99" spans="1:5" x14ac:dyDescent="0.25">
      <c r="A99" s="21">
        <v>43257</v>
      </c>
      <c r="B99" s="8" t="s">
        <v>13</v>
      </c>
      <c r="C99" s="8"/>
      <c r="D99" s="16">
        <v>12</v>
      </c>
      <c r="E99" s="22" t="s">
        <v>24</v>
      </c>
    </row>
    <row r="100" spans="1:5" x14ac:dyDescent="0.25">
      <c r="A100" s="21">
        <v>43258</v>
      </c>
      <c r="B100" s="8" t="s">
        <v>19</v>
      </c>
      <c r="C100" s="8">
        <v>1</v>
      </c>
      <c r="D100" s="16">
        <v>50</v>
      </c>
      <c r="E100" s="22" t="s">
        <v>21</v>
      </c>
    </row>
    <row r="101" spans="1:5" x14ac:dyDescent="0.25">
      <c r="A101" s="21">
        <v>43262</v>
      </c>
      <c r="B101" s="8" t="s">
        <v>16</v>
      </c>
      <c r="C101" s="8">
        <v>1</v>
      </c>
      <c r="D101" s="16">
        <v>99</v>
      </c>
      <c r="E101" s="22" t="s">
        <v>21</v>
      </c>
    </row>
    <row r="102" spans="1:5" x14ac:dyDescent="0.25">
      <c r="A102" s="21">
        <v>43263</v>
      </c>
      <c r="B102" s="8" t="s">
        <v>17</v>
      </c>
      <c r="C102" s="8">
        <v>2</v>
      </c>
      <c r="D102" s="16">
        <v>33</v>
      </c>
      <c r="E102" s="22" t="s">
        <v>25</v>
      </c>
    </row>
    <row r="103" spans="1:5" x14ac:dyDescent="0.25">
      <c r="A103" s="21">
        <v>43267</v>
      </c>
      <c r="B103" s="8" t="s">
        <v>5</v>
      </c>
      <c r="C103" s="8">
        <v>1</v>
      </c>
      <c r="D103" s="16">
        <v>41.3</v>
      </c>
      <c r="E103" s="22" t="s">
        <v>6</v>
      </c>
    </row>
    <row r="104" spans="1:5" x14ac:dyDescent="0.25">
      <c r="A104" s="21">
        <v>43267</v>
      </c>
      <c r="B104" s="8" t="s">
        <v>9</v>
      </c>
      <c r="C104" s="8">
        <v>2</v>
      </c>
      <c r="D104" s="16">
        <v>590</v>
      </c>
      <c r="E104" s="22" t="s">
        <v>25</v>
      </c>
    </row>
    <row r="105" spans="1:5" x14ac:dyDescent="0.25">
      <c r="A105" s="21">
        <v>43272</v>
      </c>
      <c r="B105" s="8" t="s">
        <v>16</v>
      </c>
      <c r="C105" s="8">
        <v>1</v>
      </c>
      <c r="D105" s="16">
        <v>300</v>
      </c>
      <c r="E105" s="22" t="s">
        <v>25</v>
      </c>
    </row>
    <row r="106" spans="1:5" x14ac:dyDescent="0.25">
      <c r="A106" s="21">
        <v>43275</v>
      </c>
      <c r="B106" s="8" t="s">
        <v>14</v>
      </c>
      <c r="C106" s="8">
        <v>3</v>
      </c>
      <c r="D106" s="16">
        <v>15</v>
      </c>
      <c r="E106" s="22" t="s">
        <v>22</v>
      </c>
    </row>
    <row r="107" spans="1:5" ht="15.75" thickBot="1" x14ac:dyDescent="0.3">
      <c r="A107" s="23">
        <v>43281</v>
      </c>
      <c r="B107" s="24" t="s">
        <v>13</v>
      </c>
      <c r="C107" s="24"/>
      <c r="D107" s="25">
        <v>58</v>
      </c>
      <c r="E107" s="26" t="s">
        <v>22</v>
      </c>
    </row>
    <row r="108" spans="1:5" x14ac:dyDescent="0.25">
      <c r="A108" s="54"/>
      <c r="B108" s="55"/>
      <c r="C108" s="55"/>
      <c r="D108" s="47"/>
      <c r="E108" s="55"/>
    </row>
  </sheetData>
  <sortState xmlns:xlrd2="http://schemas.microsoft.com/office/spreadsheetml/2017/richdata2" ref="A2:E107">
    <sortCondition ref="A2:A107"/>
  </sortState>
  <mergeCells count="17">
    <mergeCell ref="P14:T14"/>
    <mergeCell ref="O16:S16"/>
    <mergeCell ref="P18:V18"/>
    <mergeCell ref="P19:W19"/>
    <mergeCell ref="P20:V20"/>
    <mergeCell ref="P17:R17"/>
    <mergeCell ref="G5:I5"/>
    <mergeCell ref="O9:Q9"/>
    <mergeCell ref="P10:S10"/>
    <mergeCell ref="P11:S11"/>
    <mergeCell ref="P12:S12"/>
    <mergeCell ref="P13:U13"/>
    <mergeCell ref="O2:Q2"/>
    <mergeCell ref="O3:Q3"/>
    <mergeCell ref="P4:R4"/>
    <mergeCell ref="Q5:R5"/>
    <mergeCell ref="Q6:S6"/>
  </mergeCells>
  <conditionalFormatting sqref="A1:E107">
    <cfRule type="expression" dxfId="0" priority="1">
      <formula>$E1=$G$3</formula>
    </cfRule>
  </conditionalFormatting>
  <dataValidations count="1">
    <dataValidation type="list" allowBlank="1" showInputMessage="1" showErrorMessage="1" sqref="G3" xr:uid="{76F9D2D9-FDD7-4F31-9DB2-414C02A0B471}">
      <formula1>$L$2:$L$8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BCBBB-BB2D-418B-94FA-9F64AD5432E2}">
  <dimension ref="A1:R107"/>
  <sheetViews>
    <sheetView zoomScale="120" zoomScaleNormal="120" workbookViewId="0">
      <selection activeCell="O23" sqref="O23"/>
    </sheetView>
  </sheetViews>
  <sheetFormatPr defaultRowHeight="15" outlineLevelCol="2" x14ac:dyDescent="0.25"/>
  <cols>
    <col min="1" max="1" width="13.85546875" customWidth="1"/>
    <col min="2" max="2" width="14.7109375" customWidth="1"/>
    <col min="3" max="3" width="17.85546875" customWidth="1"/>
    <col min="4" max="4" width="7.42578125" style="29" hidden="1" customWidth="1" outlineLevel="1"/>
    <col min="5" max="5" width="12.42578125" hidden="1" customWidth="1" outlineLevel="1" collapsed="1"/>
    <col min="6" max="6" width="13.140625" customWidth="1" collapsed="1"/>
    <col min="7" max="7" width="17.85546875" customWidth="1"/>
    <col min="8" max="8" width="14.5703125" hidden="1" customWidth="1" outlineLevel="2"/>
    <col min="9" max="9" width="12.140625" hidden="1" customWidth="1" outlineLevel="2"/>
    <col min="10" max="10" width="13.140625" hidden="1" customWidth="1" outlineLevel="2"/>
    <col min="11" max="11" width="14.7109375" hidden="1" customWidth="1" outlineLevel="2"/>
    <col min="12" max="12" width="14.42578125" customWidth="1" outlineLevel="1" collapsed="1"/>
    <col min="13" max="13" width="13.7109375" customWidth="1"/>
    <col min="15" max="15" width="14" bestFit="1" customWidth="1"/>
    <col min="17" max="18" width="16.85546875" bestFit="1" customWidth="1"/>
  </cols>
  <sheetData>
    <row r="1" spans="1:18" ht="47.25" x14ac:dyDescent="0.25">
      <c r="A1" s="6" t="s">
        <v>27</v>
      </c>
      <c r="B1" s="6" t="s">
        <v>28</v>
      </c>
      <c r="C1" s="6" t="s">
        <v>1</v>
      </c>
      <c r="D1" s="6" t="s">
        <v>2</v>
      </c>
      <c r="E1" s="6" t="s">
        <v>3</v>
      </c>
      <c r="F1" s="6" t="s">
        <v>29</v>
      </c>
      <c r="G1" s="6" t="s">
        <v>30</v>
      </c>
      <c r="H1" s="6" t="s">
        <v>31</v>
      </c>
      <c r="I1" s="6" t="s">
        <v>32</v>
      </c>
      <c r="J1" s="6" t="s">
        <v>33</v>
      </c>
      <c r="K1" s="6" t="s">
        <v>34</v>
      </c>
      <c r="L1" s="6" t="s">
        <v>35</v>
      </c>
      <c r="M1" s="6" t="s">
        <v>36</v>
      </c>
    </row>
    <row r="2" spans="1:18" ht="15" customHeight="1" x14ac:dyDescent="0.25">
      <c r="A2" s="7">
        <v>43202</v>
      </c>
      <c r="B2" s="7" t="s">
        <v>50</v>
      </c>
      <c r="C2" s="8" t="s">
        <v>8</v>
      </c>
      <c r="D2" s="28">
        <v>1</v>
      </c>
      <c r="E2" s="9">
        <v>16</v>
      </c>
      <c r="F2" s="10">
        <f>D2*E2</f>
        <v>16</v>
      </c>
      <c r="G2" s="8" t="s">
        <v>6</v>
      </c>
      <c r="H2" s="11">
        <v>43329</v>
      </c>
      <c r="I2" s="11">
        <v>43365</v>
      </c>
      <c r="J2" s="12">
        <f>I2-H2</f>
        <v>36</v>
      </c>
      <c r="K2" s="13">
        <f>VLOOKUP(C2,produto,2)</f>
        <v>7.0000000000000007E-2</v>
      </c>
      <c r="L2" s="13">
        <f>K2*J2</f>
        <v>2.5200000000000005</v>
      </c>
      <c r="M2" s="14">
        <f>NETWORKDAYS(H2,I2)</f>
        <v>26</v>
      </c>
      <c r="O2" s="6" t="s">
        <v>177</v>
      </c>
      <c r="P2" s="6" t="s">
        <v>174</v>
      </c>
    </row>
    <row r="3" spans="1:18" x14ac:dyDescent="0.25">
      <c r="A3" s="7">
        <v>43133</v>
      </c>
      <c r="B3" s="7" t="s">
        <v>53</v>
      </c>
      <c r="C3" s="8" t="s">
        <v>5</v>
      </c>
      <c r="D3" s="28">
        <v>2</v>
      </c>
      <c r="E3" s="9">
        <v>120</v>
      </c>
      <c r="F3" s="10">
        <f t="shared" ref="F3:F66" si="0">D3*E3</f>
        <v>240</v>
      </c>
      <c r="G3" s="8" t="s">
        <v>6</v>
      </c>
      <c r="H3" s="11">
        <v>43289</v>
      </c>
      <c r="I3" s="11">
        <v>43335</v>
      </c>
      <c r="J3" s="12">
        <f t="shared" ref="J3:J66" si="1">I3-H3</f>
        <v>46</v>
      </c>
      <c r="K3" s="13">
        <f>VLOOKUP(C3,produto,2)</f>
        <v>0.08</v>
      </c>
      <c r="L3" s="13">
        <f t="shared" ref="L3:L66" si="2">K3*J3</f>
        <v>3.68</v>
      </c>
      <c r="M3" s="14">
        <f t="shared" ref="M3:M66" si="3">NETWORKDAYS(H3,I3)</f>
        <v>34</v>
      </c>
      <c r="O3" s="8" t="s">
        <v>37</v>
      </c>
      <c r="P3" s="14">
        <v>0.05</v>
      </c>
      <c r="R3">
        <f ca="1">(RANDBETWEEN(1,10))/100</f>
        <v>0.01</v>
      </c>
    </row>
    <row r="4" spans="1:18" x14ac:dyDescent="0.25">
      <c r="A4" s="7">
        <v>43267</v>
      </c>
      <c r="B4" s="7" t="s">
        <v>51</v>
      </c>
      <c r="C4" s="8" t="s">
        <v>5</v>
      </c>
      <c r="D4" s="28">
        <v>1</v>
      </c>
      <c r="E4" s="9">
        <v>41.3</v>
      </c>
      <c r="F4" s="10">
        <f t="shared" si="0"/>
        <v>41.3</v>
      </c>
      <c r="G4" s="8" t="s">
        <v>6</v>
      </c>
      <c r="H4" s="11">
        <v>43314</v>
      </c>
      <c r="I4" s="11">
        <v>43342</v>
      </c>
      <c r="J4" s="12">
        <f t="shared" si="1"/>
        <v>28</v>
      </c>
      <c r="K4" s="13">
        <f>VLOOKUP(C4,produto,2)</f>
        <v>0.08</v>
      </c>
      <c r="L4" s="13">
        <f t="shared" si="2"/>
        <v>2.2400000000000002</v>
      </c>
      <c r="M4" s="14">
        <f t="shared" si="3"/>
        <v>21</v>
      </c>
      <c r="O4" s="8" t="s">
        <v>8</v>
      </c>
      <c r="P4" s="14">
        <v>7.0000000000000007E-2</v>
      </c>
      <c r="Q4" s="31"/>
      <c r="R4">
        <f t="shared" ref="P4:R18" ca="1" si="4">(RANDBETWEEN(1,10))/100</f>
        <v>0.04</v>
      </c>
    </row>
    <row r="5" spans="1:18" x14ac:dyDescent="0.25">
      <c r="A5" s="7">
        <v>43234</v>
      </c>
      <c r="B5" s="7" t="s">
        <v>52</v>
      </c>
      <c r="C5" s="8" t="s">
        <v>38</v>
      </c>
      <c r="D5" s="28">
        <v>1</v>
      </c>
      <c r="E5" s="9">
        <v>120</v>
      </c>
      <c r="F5" s="10">
        <f t="shared" si="0"/>
        <v>120</v>
      </c>
      <c r="G5" s="8" t="s">
        <v>6</v>
      </c>
      <c r="H5" s="11">
        <v>43326</v>
      </c>
      <c r="I5" s="11">
        <v>43343</v>
      </c>
      <c r="J5" s="12">
        <f t="shared" si="1"/>
        <v>17</v>
      </c>
      <c r="K5" s="13">
        <f>VLOOKUP(C5,produto,2)</f>
        <v>0.03</v>
      </c>
      <c r="L5" s="13">
        <f t="shared" si="2"/>
        <v>0.51</v>
      </c>
      <c r="M5" s="14">
        <f t="shared" si="3"/>
        <v>14</v>
      </c>
      <c r="O5" s="8" t="s">
        <v>19</v>
      </c>
      <c r="P5" s="14">
        <v>0.09</v>
      </c>
      <c r="R5">
        <f t="shared" ca="1" si="4"/>
        <v>0.02</v>
      </c>
    </row>
    <row r="6" spans="1:18" x14ac:dyDescent="0.25">
      <c r="A6" s="7">
        <v>43238</v>
      </c>
      <c r="B6" s="7" t="s">
        <v>51</v>
      </c>
      <c r="C6" s="8" t="s">
        <v>12</v>
      </c>
      <c r="D6" s="28">
        <v>2</v>
      </c>
      <c r="E6" s="9">
        <v>48</v>
      </c>
      <c r="F6" s="10">
        <f t="shared" si="0"/>
        <v>96</v>
      </c>
      <c r="G6" s="8" t="s">
        <v>6</v>
      </c>
      <c r="H6" s="11">
        <v>43330</v>
      </c>
      <c r="I6" s="11">
        <v>43362</v>
      </c>
      <c r="J6" s="12">
        <f t="shared" si="1"/>
        <v>32</v>
      </c>
      <c r="K6" s="13">
        <f>VLOOKUP(C6,produto,2)</f>
        <v>0.02</v>
      </c>
      <c r="L6" s="13">
        <f t="shared" si="2"/>
        <v>0.64</v>
      </c>
      <c r="M6" s="14">
        <f t="shared" si="3"/>
        <v>23</v>
      </c>
      <c r="O6" s="8" t="s">
        <v>5</v>
      </c>
      <c r="P6" s="14">
        <v>0.08</v>
      </c>
      <c r="Q6" s="32"/>
      <c r="R6">
        <f t="shared" ca="1" si="4"/>
        <v>0.06</v>
      </c>
    </row>
    <row r="7" spans="1:18" x14ac:dyDescent="0.25">
      <c r="A7" s="7">
        <v>43152</v>
      </c>
      <c r="B7" s="7" t="s">
        <v>51</v>
      </c>
      <c r="C7" s="8" t="s">
        <v>11</v>
      </c>
      <c r="D7" s="28">
        <v>1</v>
      </c>
      <c r="E7" s="9">
        <v>330</v>
      </c>
      <c r="F7" s="10">
        <f t="shared" si="0"/>
        <v>330</v>
      </c>
      <c r="G7" s="8" t="s">
        <v>6</v>
      </c>
      <c r="H7" s="11">
        <v>43307</v>
      </c>
      <c r="I7" s="11">
        <v>43354</v>
      </c>
      <c r="J7" s="12">
        <f t="shared" si="1"/>
        <v>47</v>
      </c>
      <c r="K7" s="13">
        <f>VLOOKUP(C7,produto,2)</f>
        <v>0.05</v>
      </c>
      <c r="L7" s="13">
        <f t="shared" si="2"/>
        <v>2.35</v>
      </c>
      <c r="M7" s="14">
        <f t="shared" si="3"/>
        <v>34</v>
      </c>
      <c r="O7" s="8" t="s">
        <v>38</v>
      </c>
      <c r="P7" s="14">
        <v>0.03</v>
      </c>
      <c r="R7">
        <f t="shared" ca="1" si="4"/>
        <v>0.08</v>
      </c>
    </row>
    <row r="8" spans="1:18" x14ac:dyDescent="0.25">
      <c r="A8" s="7">
        <v>43248</v>
      </c>
      <c r="B8" s="7" t="s">
        <v>51</v>
      </c>
      <c r="C8" s="8" t="s">
        <v>11</v>
      </c>
      <c r="D8" s="28">
        <v>2</v>
      </c>
      <c r="E8" s="9">
        <v>1110</v>
      </c>
      <c r="F8" s="10">
        <f t="shared" si="0"/>
        <v>2220</v>
      </c>
      <c r="G8" s="8" t="s">
        <v>6</v>
      </c>
      <c r="H8" s="11">
        <v>43282</v>
      </c>
      <c r="I8" s="11">
        <v>43310</v>
      </c>
      <c r="J8" s="12">
        <f t="shared" si="1"/>
        <v>28</v>
      </c>
      <c r="K8" s="13">
        <f>VLOOKUP(C8,produto,2)</f>
        <v>0.05</v>
      </c>
      <c r="L8" s="13">
        <f t="shared" si="2"/>
        <v>1.4000000000000001</v>
      </c>
      <c r="M8" s="14">
        <f t="shared" si="3"/>
        <v>20</v>
      </c>
      <c r="O8" s="8" t="s">
        <v>17</v>
      </c>
      <c r="P8" s="14">
        <v>0.1</v>
      </c>
      <c r="R8">
        <f t="shared" ca="1" si="4"/>
        <v>0.03</v>
      </c>
    </row>
    <row r="9" spans="1:18" x14ac:dyDescent="0.25">
      <c r="A9" s="7">
        <v>43178</v>
      </c>
      <c r="B9" s="7" t="s">
        <v>51</v>
      </c>
      <c r="C9" s="8" t="s">
        <v>10</v>
      </c>
      <c r="D9" s="28">
        <v>1</v>
      </c>
      <c r="E9" s="9">
        <v>30</v>
      </c>
      <c r="F9" s="10">
        <f t="shared" si="0"/>
        <v>30</v>
      </c>
      <c r="G9" s="8" t="s">
        <v>6</v>
      </c>
      <c r="H9" s="11">
        <v>43343</v>
      </c>
      <c r="I9" s="11">
        <v>43361</v>
      </c>
      <c r="J9" s="12">
        <f t="shared" si="1"/>
        <v>18</v>
      </c>
      <c r="K9" s="13">
        <f>VLOOKUP(C9,produto,2)</f>
        <v>0.08</v>
      </c>
      <c r="L9" s="13">
        <f t="shared" si="2"/>
        <v>1.44</v>
      </c>
      <c r="M9" s="14">
        <f t="shared" si="3"/>
        <v>13</v>
      </c>
      <c r="O9" s="8" t="s">
        <v>12</v>
      </c>
      <c r="P9" s="14">
        <v>0.02</v>
      </c>
      <c r="R9">
        <f t="shared" ca="1" si="4"/>
        <v>0.01</v>
      </c>
    </row>
    <row r="10" spans="1:18" x14ac:dyDescent="0.25">
      <c r="A10" s="7">
        <v>43256</v>
      </c>
      <c r="B10" s="7" t="s">
        <v>50</v>
      </c>
      <c r="C10" s="8" t="s">
        <v>7</v>
      </c>
      <c r="D10" s="28">
        <v>1</v>
      </c>
      <c r="E10" s="9">
        <v>1000</v>
      </c>
      <c r="F10" s="10">
        <f t="shared" si="0"/>
        <v>1000</v>
      </c>
      <c r="G10" s="8" t="s">
        <v>6</v>
      </c>
      <c r="H10" s="11">
        <v>43325</v>
      </c>
      <c r="I10" s="11">
        <v>43369</v>
      </c>
      <c r="J10" s="12">
        <f t="shared" si="1"/>
        <v>44</v>
      </c>
      <c r="K10" s="13">
        <f>VLOOKUP(C10,produto,2)</f>
        <v>0.01</v>
      </c>
      <c r="L10" s="13">
        <f t="shared" si="2"/>
        <v>0.44</v>
      </c>
      <c r="M10" s="14">
        <f t="shared" si="3"/>
        <v>33</v>
      </c>
      <c r="O10" s="8" t="s">
        <v>11</v>
      </c>
      <c r="P10" s="14">
        <v>0.05</v>
      </c>
      <c r="R10">
        <f t="shared" ca="1" si="4"/>
        <v>7.0000000000000007E-2</v>
      </c>
    </row>
    <row r="11" spans="1:18" x14ac:dyDescent="0.25">
      <c r="A11" s="7">
        <v>43196</v>
      </c>
      <c r="B11" s="7" t="s">
        <v>51</v>
      </c>
      <c r="C11" s="8" t="s">
        <v>9</v>
      </c>
      <c r="D11" s="28">
        <v>1</v>
      </c>
      <c r="E11" s="9">
        <v>300</v>
      </c>
      <c r="F11" s="10">
        <f t="shared" si="0"/>
        <v>300</v>
      </c>
      <c r="G11" s="8" t="s">
        <v>6</v>
      </c>
      <c r="H11" s="11">
        <v>43303</v>
      </c>
      <c r="I11" s="11">
        <v>43326</v>
      </c>
      <c r="J11" s="12">
        <f t="shared" si="1"/>
        <v>23</v>
      </c>
      <c r="K11" s="13">
        <f>VLOOKUP(C11,produto,2)</f>
        <v>0.02</v>
      </c>
      <c r="L11" s="13">
        <f t="shared" si="2"/>
        <v>0.46</v>
      </c>
      <c r="M11" s="14">
        <f t="shared" si="3"/>
        <v>17</v>
      </c>
      <c r="O11" s="8" t="s">
        <v>10</v>
      </c>
      <c r="P11" s="14">
        <v>0.08</v>
      </c>
      <c r="R11">
        <f t="shared" ca="1" si="4"/>
        <v>0.06</v>
      </c>
    </row>
    <row r="12" spans="1:18" x14ac:dyDescent="0.25">
      <c r="A12" s="7">
        <v>43240</v>
      </c>
      <c r="B12" s="7" t="s">
        <v>52</v>
      </c>
      <c r="C12" s="8" t="s">
        <v>19</v>
      </c>
      <c r="D12" s="28">
        <v>2</v>
      </c>
      <c r="E12" s="9">
        <v>48</v>
      </c>
      <c r="F12" s="10">
        <f t="shared" si="0"/>
        <v>96</v>
      </c>
      <c r="G12" s="8" t="s">
        <v>15</v>
      </c>
      <c r="H12" s="11">
        <v>43288</v>
      </c>
      <c r="I12" s="11">
        <v>43313</v>
      </c>
      <c r="J12" s="12">
        <f t="shared" si="1"/>
        <v>25</v>
      </c>
      <c r="K12" s="13">
        <f>VLOOKUP(C12,produto,2)</f>
        <v>0.09</v>
      </c>
      <c r="L12" s="13">
        <f t="shared" si="2"/>
        <v>2.25</v>
      </c>
      <c r="M12" s="14">
        <f t="shared" si="3"/>
        <v>18</v>
      </c>
      <c r="O12" s="8" t="s">
        <v>14</v>
      </c>
      <c r="P12" s="14">
        <v>0.1</v>
      </c>
      <c r="R12">
        <f t="shared" ca="1" si="4"/>
        <v>0.06</v>
      </c>
    </row>
    <row r="13" spans="1:18" x14ac:dyDescent="0.25">
      <c r="A13" s="7">
        <v>43147</v>
      </c>
      <c r="B13" s="7" t="s">
        <v>51</v>
      </c>
      <c r="C13" s="8" t="s">
        <v>5</v>
      </c>
      <c r="D13" s="28">
        <v>1</v>
      </c>
      <c r="E13" s="9">
        <v>170</v>
      </c>
      <c r="F13" s="10">
        <f t="shared" si="0"/>
        <v>170</v>
      </c>
      <c r="G13" s="8" t="s">
        <v>15</v>
      </c>
      <c r="H13" s="11">
        <v>43341</v>
      </c>
      <c r="I13" s="11">
        <v>43390</v>
      </c>
      <c r="J13" s="12">
        <f t="shared" si="1"/>
        <v>49</v>
      </c>
      <c r="K13" s="13">
        <f>VLOOKUP(C13,produto,2)</f>
        <v>0.08</v>
      </c>
      <c r="L13" s="13">
        <f t="shared" si="2"/>
        <v>3.92</v>
      </c>
      <c r="M13" s="14">
        <f t="shared" si="3"/>
        <v>36</v>
      </c>
      <c r="O13" s="8" t="s">
        <v>26</v>
      </c>
      <c r="P13" s="14">
        <v>0.02</v>
      </c>
      <c r="R13">
        <f t="shared" ca="1" si="4"/>
        <v>0.08</v>
      </c>
    </row>
    <row r="14" spans="1:18" x14ac:dyDescent="0.25">
      <c r="A14" s="7">
        <v>43212</v>
      </c>
      <c r="B14" s="7" t="s">
        <v>52</v>
      </c>
      <c r="C14" s="8" t="s">
        <v>5</v>
      </c>
      <c r="D14" s="28">
        <v>2</v>
      </c>
      <c r="E14" s="9">
        <v>120</v>
      </c>
      <c r="F14" s="10">
        <f t="shared" si="0"/>
        <v>240</v>
      </c>
      <c r="G14" s="8" t="s">
        <v>15</v>
      </c>
      <c r="H14" s="11">
        <v>43338</v>
      </c>
      <c r="I14" s="11">
        <v>43354</v>
      </c>
      <c r="J14" s="12">
        <f t="shared" si="1"/>
        <v>16</v>
      </c>
      <c r="K14" s="13">
        <f>VLOOKUP(C14,produto,2)</f>
        <v>0.08</v>
      </c>
      <c r="L14" s="13">
        <f t="shared" si="2"/>
        <v>1.28</v>
      </c>
      <c r="M14" s="14">
        <f t="shared" si="3"/>
        <v>12</v>
      </c>
      <c r="O14" s="8" t="s">
        <v>20</v>
      </c>
      <c r="P14" s="14">
        <v>0.04</v>
      </c>
      <c r="R14">
        <f t="shared" ca="1" si="4"/>
        <v>0.05</v>
      </c>
    </row>
    <row r="15" spans="1:18" x14ac:dyDescent="0.25">
      <c r="A15" s="7">
        <v>43125</v>
      </c>
      <c r="B15" s="7" t="s">
        <v>51</v>
      </c>
      <c r="C15" s="8" t="s">
        <v>38</v>
      </c>
      <c r="D15" s="28">
        <v>1</v>
      </c>
      <c r="E15" s="9">
        <v>90</v>
      </c>
      <c r="F15" s="10">
        <f t="shared" si="0"/>
        <v>90</v>
      </c>
      <c r="G15" s="8" t="s">
        <v>15</v>
      </c>
      <c r="H15" s="11">
        <v>43336</v>
      </c>
      <c r="I15" s="11">
        <v>43362</v>
      </c>
      <c r="J15" s="12">
        <f t="shared" si="1"/>
        <v>26</v>
      </c>
      <c r="K15" s="13">
        <f>VLOOKUP(C15,produto,2)</f>
        <v>0.03</v>
      </c>
      <c r="L15" s="13">
        <f t="shared" si="2"/>
        <v>0.78</v>
      </c>
      <c r="M15" s="14">
        <f t="shared" si="3"/>
        <v>19</v>
      </c>
      <c r="O15" s="8" t="s">
        <v>7</v>
      </c>
      <c r="P15" s="14">
        <v>0.01</v>
      </c>
      <c r="R15">
        <f t="shared" ca="1" si="4"/>
        <v>0.03</v>
      </c>
    </row>
    <row r="16" spans="1:18" x14ac:dyDescent="0.25">
      <c r="A16" s="7">
        <v>43154</v>
      </c>
      <c r="B16" s="7" t="s">
        <v>52</v>
      </c>
      <c r="C16" s="8" t="s">
        <v>38</v>
      </c>
      <c r="D16" s="28">
        <v>1</v>
      </c>
      <c r="E16" s="9">
        <v>140</v>
      </c>
      <c r="F16" s="10">
        <f t="shared" si="0"/>
        <v>140</v>
      </c>
      <c r="G16" s="8" t="s">
        <v>15</v>
      </c>
      <c r="H16" s="11">
        <v>43316</v>
      </c>
      <c r="I16" s="11">
        <v>43359</v>
      </c>
      <c r="J16" s="12">
        <f t="shared" si="1"/>
        <v>43</v>
      </c>
      <c r="K16" s="13">
        <f>VLOOKUP(C16,produto,2)</f>
        <v>0.03</v>
      </c>
      <c r="L16" s="13">
        <f t="shared" si="2"/>
        <v>1.29</v>
      </c>
      <c r="M16" s="14">
        <f t="shared" si="3"/>
        <v>30</v>
      </c>
      <c r="O16" s="8" t="s">
        <v>18</v>
      </c>
      <c r="P16" s="14">
        <v>7.0000000000000007E-2</v>
      </c>
      <c r="R16">
        <f t="shared" ca="1" si="4"/>
        <v>0.06</v>
      </c>
    </row>
    <row r="17" spans="1:18" x14ac:dyDescent="0.25">
      <c r="A17" s="7">
        <v>43205</v>
      </c>
      <c r="B17" s="7" t="s">
        <v>51</v>
      </c>
      <c r="C17" s="8" t="s">
        <v>38</v>
      </c>
      <c r="D17" s="28">
        <v>1</v>
      </c>
      <c r="E17" s="9">
        <v>190</v>
      </c>
      <c r="F17" s="10">
        <f t="shared" si="0"/>
        <v>190</v>
      </c>
      <c r="G17" s="8" t="s">
        <v>15</v>
      </c>
      <c r="H17" s="11">
        <v>43283</v>
      </c>
      <c r="I17" s="11">
        <v>43330</v>
      </c>
      <c r="J17" s="12">
        <f t="shared" si="1"/>
        <v>47</v>
      </c>
      <c r="K17" s="13">
        <f>VLOOKUP(C17,produto,2)</f>
        <v>0.03</v>
      </c>
      <c r="L17" s="13">
        <f t="shared" si="2"/>
        <v>1.41</v>
      </c>
      <c r="M17" s="14">
        <f t="shared" si="3"/>
        <v>35</v>
      </c>
      <c r="O17" s="8" t="s">
        <v>16</v>
      </c>
      <c r="P17" s="14">
        <v>0.03</v>
      </c>
      <c r="R17">
        <f t="shared" ca="1" si="4"/>
        <v>0.06</v>
      </c>
    </row>
    <row r="18" spans="1:18" x14ac:dyDescent="0.25">
      <c r="A18" s="7">
        <v>43216</v>
      </c>
      <c r="B18" s="7" t="s">
        <v>50</v>
      </c>
      <c r="C18" s="8" t="s">
        <v>38</v>
      </c>
      <c r="D18" s="28">
        <v>4</v>
      </c>
      <c r="E18" s="9">
        <v>75</v>
      </c>
      <c r="F18" s="10">
        <f t="shared" si="0"/>
        <v>300</v>
      </c>
      <c r="G18" s="8" t="s">
        <v>15</v>
      </c>
      <c r="H18" s="11">
        <v>43339</v>
      </c>
      <c r="I18" s="11">
        <v>43368</v>
      </c>
      <c r="J18" s="12">
        <f t="shared" si="1"/>
        <v>29</v>
      </c>
      <c r="K18" s="13">
        <f>VLOOKUP(C18,produto,2)</f>
        <v>0.03</v>
      </c>
      <c r="L18" s="13">
        <f t="shared" si="2"/>
        <v>0.87</v>
      </c>
      <c r="M18" s="14">
        <f t="shared" si="3"/>
        <v>22</v>
      </c>
      <c r="O18" s="8" t="s">
        <v>9</v>
      </c>
      <c r="P18" s="14">
        <v>0.02</v>
      </c>
      <c r="R18">
        <f ca="1">(RANDBETWEEN(1,10))/100</f>
        <v>0.08</v>
      </c>
    </row>
    <row r="19" spans="1:18" x14ac:dyDescent="0.25">
      <c r="A19" s="7">
        <v>43216</v>
      </c>
      <c r="B19" s="7" t="s">
        <v>51</v>
      </c>
      <c r="C19" s="8" t="s">
        <v>38</v>
      </c>
      <c r="D19" s="28">
        <v>3</v>
      </c>
      <c r="E19" s="9">
        <v>83</v>
      </c>
      <c r="F19" s="10">
        <f t="shared" si="0"/>
        <v>249</v>
      </c>
      <c r="G19" s="8" t="s">
        <v>15</v>
      </c>
      <c r="H19" s="11">
        <v>43305</v>
      </c>
      <c r="I19" s="11">
        <v>43341</v>
      </c>
      <c r="J19" s="12">
        <f t="shared" si="1"/>
        <v>36</v>
      </c>
      <c r="K19" s="13">
        <f>VLOOKUP(C19,produto,2)</f>
        <v>0.03</v>
      </c>
      <c r="L19" s="13">
        <f t="shared" si="2"/>
        <v>1.08</v>
      </c>
      <c r="M19" s="14">
        <f t="shared" si="3"/>
        <v>27</v>
      </c>
    </row>
    <row r="20" spans="1:18" x14ac:dyDescent="0.25">
      <c r="A20" s="7">
        <v>43219</v>
      </c>
      <c r="B20" s="7" t="s">
        <v>52</v>
      </c>
      <c r="C20" s="8" t="s">
        <v>17</v>
      </c>
      <c r="D20" s="28">
        <v>1</v>
      </c>
      <c r="E20" s="9">
        <v>15</v>
      </c>
      <c r="F20" s="10">
        <f t="shared" si="0"/>
        <v>15</v>
      </c>
      <c r="G20" s="8" t="s">
        <v>15</v>
      </c>
      <c r="H20" s="11">
        <v>43285</v>
      </c>
      <c r="I20" s="11">
        <v>43304</v>
      </c>
      <c r="J20" s="12">
        <f t="shared" si="1"/>
        <v>19</v>
      </c>
      <c r="K20" s="13">
        <f>VLOOKUP(C20,produto,2)</f>
        <v>0.1</v>
      </c>
      <c r="L20" s="13">
        <f t="shared" si="2"/>
        <v>1.9000000000000001</v>
      </c>
      <c r="M20" s="14">
        <f t="shared" si="3"/>
        <v>14</v>
      </c>
    </row>
    <row r="21" spans="1:18" x14ac:dyDescent="0.25">
      <c r="A21" s="7">
        <v>43102</v>
      </c>
      <c r="B21" s="7" t="s">
        <v>53</v>
      </c>
      <c r="C21" s="8" t="s">
        <v>12</v>
      </c>
      <c r="D21" s="28">
        <v>2</v>
      </c>
      <c r="E21" s="9">
        <v>48</v>
      </c>
      <c r="F21" s="10">
        <f t="shared" si="0"/>
        <v>96</v>
      </c>
      <c r="G21" s="8" t="s">
        <v>15</v>
      </c>
      <c r="H21" s="11">
        <v>43316</v>
      </c>
      <c r="I21" s="11">
        <v>43350</v>
      </c>
      <c r="J21" s="12">
        <f t="shared" si="1"/>
        <v>34</v>
      </c>
      <c r="K21" s="13">
        <f>VLOOKUP(C21,produto,2)</f>
        <v>0.02</v>
      </c>
      <c r="L21" s="13">
        <f t="shared" si="2"/>
        <v>0.68</v>
      </c>
      <c r="M21" s="14">
        <f t="shared" si="3"/>
        <v>25</v>
      </c>
    </row>
    <row r="22" spans="1:18" x14ac:dyDescent="0.25">
      <c r="A22" s="7">
        <v>43175</v>
      </c>
      <c r="B22" s="7" t="s">
        <v>52</v>
      </c>
      <c r="C22" s="8" t="s">
        <v>11</v>
      </c>
      <c r="D22" s="28">
        <v>2</v>
      </c>
      <c r="E22" s="9">
        <v>680</v>
      </c>
      <c r="F22" s="10">
        <f t="shared" si="0"/>
        <v>1360</v>
      </c>
      <c r="G22" s="8" t="s">
        <v>15</v>
      </c>
      <c r="H22" s="11">
        <v>43312</v>
      </c>
      <c r="I22" s="11">
        <v>43327</v>
      </c>
      <c r="J22" s="12">
        <f t="shared" si="1"/>
        <v>15</v>
      </c>
      <c r="K22" s="13">
        <f>VLOOKUP(C22,produto,2)</f>
        <v>0.05</v>
      </c>
      <c r="L22" s="13">
        <f t="shared" si="2"/>
        <v>0.75</v>
      </c>
      <c r="M22" s="14">
        <f t="shared" si="3"/>
        <v>12</v>
      </c>
    </row>
    <row r="23" spans="1:18" x14ac:dyDescent="0.25">
      <c r="A23" s="7">
        <v>43110</v>
      </c>
      <c r="B23" s="7" t="s">
        <v>53</v>
      </c>
      <c r="C23" s="8" t="s">
        <v>14</v>
      </c>
      <c r="D23" s="28">
        <v>2</v>
      </c>
      <c r="E23" s="9">
        <v>6.5</v>
      </c>
      <c r="F23" s="10">
        <f t="shared" si="0"/>
        <v>13</v>
      </c>
      <c r="G23" s="8" t="s">
        <v>15</v>
      </c>
      <c r="H23" s="11">
        <v>43324</v>
      </c>
      <c r="I23" s="11">
        <v>43355</v>
      </c>
      <c r="J23" s="12">
        <f t="shared" si="1"/>
        <v>31</v>
      </c>
      <c r="K23" s="13">
        <f>VLOOKUP(C23,produto,2)</f>
        <v>0.1</v>
      </c>
      <c r="L23" s="13">
        <f t="shared" si="2"/>
        <v>3.1</v>
      </c>
      <c r="M23" s="14">
        <f t="shared" si="3"/>
        <v>23</v>
      </c>
    </row>
    <row r="24" spans="1:18" x14ac:dyDescent="0.25">
      <c r="A24" s="7">
        <v>43151</v>
      </c>
      <c r="B24" s="7" t="s">
        <v>50</v>
      </c>
      <c r="C24" s="8" t="s">
        <v>14</v>
      </c>
      <c r="D24" s="28">
        <v>3</v>
      </c>
      <c r="E24" s="9">
        <v>18</v>
      </c>
      <c r="F24" s="10">
        <f t="shared" si="0"/>
        <v>54</v>
      </c>
      <c r="G24" s="8" t="s">
        <v>15</v>
      </c>
      <c r="H24" s="11">
        <v>43299</v>
      </c>
      <c r="I24" s="11">
        <v>43348</v>
      </c>
      <c r="J24" s="12">
        <f t="shared" si="1"/>
        <v>49</v>
      </c>
      <c r="K24" s="13">
        <f>VLOOKUP(C24,produto,2)</f>
        <v>0.1</v>
      </c>
      <c r="L24" s="13">
        <f t="shared" si="2"/>
        <v>4.9000000000000004</v>
      </c>
      <c r="M24" s="14">
        <f t="shared" si="3"/>
        <v>36</v>
      </c>
    </row>
    <row r="25" spans="1:18" x14ac:dyDescent="0.25">
      <c r="A25" s="7">
        <v>43172</v>
      </c>
      <c r="B25" s="7" t="s">
        <v>50</v>
      </c>
      <c r="C25" s="8" t="s">
        <v>14</v>
      </c>
      <c r="D25" s="28">
        <v>1</v>
      </c>
      <c r="E25" s="9">
        <v>4.5</v>
      </c>
      <c r="F25" s="10">
        <f t="shared" si="0"/>
        <v>4.5</v>
      </c>
      <c r="G25" s="8" t="s">
        <v>15</v>
      </c>
      <c r="H25" s="11">
        <v>43285</v>
      </c>
      <c r="I25" s="11">
        <v>43319</v>
      </c>
      <c r="J25" s="12">
        <f t="shared" si="1"/>
        <v>34</v>
      </c>
      <c r="K25" s="13">
        <f>VLOOKUP(C25,produto,2)</f>
        <v>0.1</v>
      </c>
      <c r="L25" s="13">
        <f t="shared" si="2"/>
        <v>3.4000000000000004</v>
      </c>
      <c r="M25" s="14">
        <f t="shared" si="3"/>
        <v>25</v>
      </c>
    </row>
    <row r="26" spans="1:18" x14ac:dyDescent="0.25">
      <c r="A26" s="7">
        <v>43254</v>
      </c>
      <c r="B26" s="7" t="s">
        <v>50</v>
      </c>
      <c r="C26" s="8" t="s">
        <v>14</v>
      </c>
      <c r="D26" s="28">
        <v>1</v>
      </c>
      <c r="E26" s="9">
        <v>7</v>
      </c>
      <c r="F26" s="10">
        <f t="shared" si="0"/>
        <v>7</v>
      </c>
      <c r="G26" s="8" t="s">
        <v>15</v>
      </c>
      <c r="H26" s="11">
        <v>43284</v>
      </c>
      <c r="I26" s="11">
        <v>43327</v>
      </c>
      <c r="J26" s="12">
        <f t="shared" si="1"/>
        <v>43</v>
      </c>
      <c r="K26" s="13">
        <f>VLOOKUP(C26,produto,2)</f>
        <v>0.1</v>
      </c>
      <c r="L26" s="13">
        <f t="shared" si="2"/>
        <v>4.3</v>
      </c>
      <c r="M26" s="14">
        <f t="shared" si="3"/>
        <v>32</v>
      </c>
    </row>
    <row r="27" spans="1:18" x14ac:dyDescent="0.25">
      <c r="A27" s="7">
        <v>43237</v>
      </c>
      <c r="B27" s="7" t="s">
        <v>51</v>
      </c>
      <c r="C27" s="8" t="s">
        <v>20</v>
      </c>
      <c r="D27" s="28">
        <v>2</v>
      </c>
      <c r="E27" s="9">
        <v>24</v>
      </c>
      <c r="F27" s="10">
        <f t="shared" si="0"/>
        <v>48</v>
      </c>
      <c r="G27" s="8" t="s">
        <v>15</v>
      </c>
      <c r="H27" s="11">
        <v>43340</v>
      </c>
      <c r="I27" s="11">
        <v>43384</v>
      </c>
      <c r="J27" s="12">
        <f t="shared" si="1"/>
        <v>44</v>
      </c>
      <c r="K27" s="13">
        <f>VLOOKUP(C27,produto,2)</f>
        <v>0.04</v>
      </c>
      <c r="L27" s="13">
        <f t="shared" si="2"/>
        <v>1.76</v>
      </c>
      <c r="M27" s="14">
        <f t="shared" si="3"/>
        <v>33</v>
      </c>
    </row>
    <row r="28" spans="1:18" x14ac:dyDescent="0.25">
      <c r="A28" s="7">
        <v>43130</v>
      </c>
      <c r="B28" s="7" t="s">
        <v>51</v>
      </c>
      <c r="C28" s="8" t="s">
        <v>7</v>
      </c>
      <c r="D28" s="28">
        <v>3</v>
      </c>
      <c r="E28" s="9">
        <v>1200</v>
      </c>
      <c r="F28" s="10">
        <f t="shared" si="0"/>
        <v>3600</v>
      </c>
      <c r="G28" s="8" t="s">
        <v>15</v>
      </c>
      <c r="H28" s="11">
        <v>43332</v>
      </c>
      <c r="I28" s="11">
        <v>43349</v>
      </c>
      <c r="J28" s="12">
        <f t="shared" si="1"/>
        <v>17</v>
      </c>
      <c r="K28" s="13">
        <f>VLOOKUP(C28,produto,2)</f>
        <v>0.01</v>
      </c>
      <c r="L28" s="13">
        <f t="shared" si="2"/>
        <v>0.17</v>
      </c>
      <c r="M28" s="14">
        <f t="shared" si="3"/>
        <v>14</v>
      </c>
    </row>
    <row r="29" spans="1:18" x14ac:dyDescent="0.25">
      <c r="A29" s="7">
        <v>43172</v>
      </c>
      <c r="B29" s="7" t="s">
        <v>53</v>
      </c>
      <c r="C29" s="8" t="s">
        <v>7</v>
      </c>
      <c r="D29" s="28">
        <v>2</v>
      </c>
      <c r="E29" s="9">
        <v>1100</v>
      </c>
      <c r="F29" s="10">
        <f t="shared" si="0"/>
        <v>2200</v>
      </c>
      <c r="G29" s="8" t="s">
        <v>15</v>
      </c>
      <c r="H29" s="11">
        <v>43333</v>
      </c>
      <c r="I29" s="11">
        <v>43372</v>
      </c>
      <c r="J29" s="12">
        <f t="shared" si="1"/>
        <v>39</v>
      </c>
      <c r="K29" s="13">
        <f>VLOOKUP(C29,produto,2)</f>
        <v>0.01</v>
      </c>
      <c r="L29" s="13">
        <f t="shared" si="2"/>
        <v>0.39</v>
      </c>
      <c r="M29" s="14">
        <f t="shared" si="3"/>
        <v>29</v>
      </c>
    </row>
    <row r="30" spans="1:18" x14ac:dyDescent="0.25">
      <c r="A30" s="7">
        <v>43182</v>
      </c>
      <c r="B30" s="7" t="s">
        <v>50</v>
      </c>
      <c r="C30" s="8" t="s">
        <v>18</v>
      </c>
      <c r="D30" s="28">
        <v>1</v>
      </c>
      <c r="E30" s="9">
        <v>6</v>
      </c>
      <c r="F30" s="10">
        <f t="shared" si="0"/>
        <v>6</v>
      </c>
      <c r="G30" s="8" t="s">
        <v>15</v>
      </c>
      <c r="H30" s="11">
        <v>43328</v>
      </c>
      <c r="I30" s="11">
        <v>43369</v>
      </c>
      <c r="J30" s="12">
        <f t="shared" si="1"/>
        <v>41</v>
      </c>
      <c r="K30" s="13">
        <f>VLOOKUP(C30,produto,2)</f>
        <v>7.0000000000000007E-2</v>
      </c>
      <c r="L30" s="13">
        <f t="shared" si="2"/>
        <v>2.87</v>
      </c>
      <c r="M30" s="14">
        <f t="shared" si="3"/>
        <v>30</v>
      </c>
    </row>
    <row r="31" spans="1:18" x14ac:dyDescent="0.25">
      <c r="A31" s="7">
        <v>43147</v>
      </c>
      <c r="B31" s="7" t="s">
        <v>52</v>
      </c>
      <c r="C31" s="8" t="s">
        <v>16</v>
      </c>
      <c r="D31" s="28">
        <v>1</v>
      </c>
      <c r="E31" s="9">
        <v>100</v>
      </c>
      <c r="F31" s="10">
        <f t="shared" si="0"/>
        <v>100</v>
      </c>
      <c r="G31" s="8" t="s">
        <v>15</v>
      </c>
      <c r="H31" s="11">
        <v>43299</v>
      </c>
      <c r="I31" s="11">
        <v>43328</v>
      </c>
      <c r="J31" s="12">
        <f t="shared" si="1"/>
        <v>29</v>
      </c>
      <c r="K31" s="13">
        <f>VLOOKUP(C31,produto,2)</f>
        <v>0.03</v>
      </c>
      <c r="L31" s="13">
        <f t="shared" si="2"/>
        <v>0.87</v>
      </c>
      <c r="M31" s="14">
        <f t="shared" si="3"/>
        <v>22</v>
      </c>
    </row>
    <row r="32" spans="1:18" x14ac:dyDescent="0.25">
      <c r="A32" s="7">
        <v>43222</v>
      </c>
      <c r="B32" s="7" t="s">
        <v>51</v>
      </c>
      <c r="C32" s="8" t="s">
        <v>16</v>
      </c>
      <c r="D32" s="28">
        <v>1</v>
      </c>
      <c r="E32" s="9">
        <v>120</v>
      </c>
      <c r="F32" s="10">
        <f t="shared" si="0"/>
        <v>120</v>
      </c>
      <c r="G32" s="8" t="s">
        <v>15</v>
      </c>
      <c r="H32" s="11">
        <v>43283</v>
      </c>
      <c r="I32" s="11">
        <v>43310</v>
      </c>
      <c r="J32" s="12">
        <f t="shared" si="1"/>
        <v>27</v>
      </c>
      <c r="K32" s="13">
        <f>VLOOKUP(C32,produto,2)</f>
        <v>0.03</v>
      </c>
      <c r="L32" s="13">
        <f t="shared" si="2"/>
        <v>0.80999999999999994</v>
      </c>
      <c r="M32" s="14">
        <f t="shared" si="3"/>
        <v>20</v>
      </c>
    </row>
    <row r="33" spans="1:13" x14ac:dyDescent="0.25">
      <c r="A33" s="7">
        <v>43119</v>
      </c>
      <c r="B33" s="7" t="s">
        <v>52</v>
      </c>
      <c r="C33" s="8" t="s">
        <v>9</v>
      </c>
      <c r="D33" s="28">
        <v>2</v>
      </c>
      <c r="E33" s="9">
        <v>480</v>
      </c>
      <c r="F33" s="10">
        <f t="shared" si="0"/>
        <v>960</v>
      </c>
      <c r="G33" s="8" t="s">
        <v>15</v>
      </c>
      <c r="H33" s="11">
        <v>43301</v>
      </c>
      <c r="I33" s="11">
        <v>43351</v>
      </c>
      <c r="J33" s="12">
        <f t="shared" si="1"/>
        <v>50</v>
      </c>
      <c r="K33" s="13">
        <f>VLOOKUP(C33,produto,2)</f>
        <v>0.02</v>
      </c>
      <c r="L33" s="13">
        <f t="shared" si="2"/>
        <v>1</v>
      </c>
      <c r="M33" s="14">
        <f t="shared" si="3"/>
        <v>36</v>
      </c>
    </row>
    <row r="34" spans="1:13" x14ac:dyDescent="0.25">
      <c r="A34" s="7">
        <v>43101</v>
      </c>
      <c r="B34" s="7" t="s">
        <v>52</v>
      </c>
      <c r="C34" s="8" t="s">
        <v>8</v>
      </c>
      <c r="D34" s="28">
        <v>3</v>
      </c>
      <c r="E34" s="9">
        <v>11</v>
      </c>
      <c r="F34" s="10">
        <f t="shared" si="0"/>
        <v>33</v>
      </c>
      <c r="G34" s="8" t="s">
        <v>21</v>
      </c>
      <c r="H34" s="11">
        <v>43341</v>
      </c>
      <c r="I34" s="11">
        <v>43370</v>
      </c>
      <c r="J34" s="12">
        <f t="shared" si="1"/>
        <v>29</v>
      </c>
      <c r="K34" s="13">
        <f>VLOOKUP(C34,produto,2)</f>
        <v>7.0000000000000007E-2</v>
      </c>
      <c r="L34" s="13">
        <f t="shared" si="2"/>
        <v>2.0300000000000002</v>
      </c>
      <c r="M34" s="14">
        <f t="shared" si="3"/>
        <v>22</v>
      </c>
    </row>
    <row r="35" spans="1:13" x14ac:dyDescent="0.25">
      <c r="A35" s="7">
        <v>43258</v>
      </c>
      <c r="B35" s="7" t="s">
        <v>52</v>
      </c>
      <c r="C35" s="8" t="s">
        <v>19</v>
      </c>
      <c r="D35" s="28">
        <v>1</v>
      </c>
      <c r="E35" s="9">
        <v>50</v>
      </c>
      <c r="F35" s="10">
        <f t="shared" si="0"/>
        <v>50</v>
      </c>
      <c r="G35" s="8" t="s">
        <v>21</v>
      </c>
      <c r="H35" s="11">
        <v>43285</v>
      </c>
      <c r="I35" s="11">
        <v>43317</v>
      </c>
      <c r="J35" s="12">
        <f t="shared" si="1"/>
        <v>32</v>
      </c>
      <c r="K35" s="13">
        <f>VLOOKUP(C35,produto,2)</f>
        <v>0.09</v>
      </c>
      <c r="L35" s="13">
        <f t="shared" si="2"/>
        <v>2.88</v>
      </c>
      <c r="M35" s="14">
        <f t="shared" si="3"/>
        <v>23</v>
      </c>
    </row>
    <row r="36" spans="1:13" x14ac:dyDescent="0.25">
      <c r="A36" s="7">
        <v>43168</v>
      </c>
      <c r="B36" s="7" t="s">
        <v>50</v>
      </c>
      <c r="C36" s="8" t="s">
        <v>5</v>
      </c>
      <c r="D36" s="28">
        <v>2</v>
      </c>
      <c r="E36" s="9">
        <v>110</v>
      </c>
      <c r="F36" s="10">
        <f t="shared" si="0"/>
        <v>220</v>
      </c>
      <c r="G36" s="8" t="s">
        <v>21</v>
      </c>
      <c r="H36" s="11">
        <v>43295</v>
      </c>
      <c r="I36" s="11">
        <v>43332</v>
      </c>
      <c r="J36" s="12">
        <f t="shared" si="1"/>
        <v>37</v>
      </c>
      <c r="K36" s="13">
        <f>VLOOKUP(C36,produto,2)</f>
        <v>0.08</v>
      </c>
      <c r="L36" s="13">
        <f t="shared" si="2"/>
        <v>2.96</v>
      </c>
      <c r="M36" s="14">
        <f t="shared" si="3"/>
        <v>26</v>
      </c>
    </row>
    <row r="37" spans="1:13" x14ac:dyDescent="0.25">
      <c r="A37" s="7">
        <v>43105</v>
      </c>
      <c r="B37" s="7" t="s">
        <v>51</v>
      </c>
      <c r="C37" s="8" t="s">
        <v>12</v>
      </c>
      <c r="D37" s="28">
        <v>2</v>
      </c>
      <c r="E37" s="9">
        <v>56</v>
      </c>
      <c r="F37" s="10">
        <f t="shared" si="0"/>
        <v>112</v>
      </c>
      <c r="G37" s="8" t="s">
        <v>21</v>
      </c>
      <c r="H37" s="11">
        <v>43324</v>
      </c>
      <c r="I37" s="11">
        <v>43340</v>
      </c>
      <c r="J37" s="12">
        <f t="shared" si="1"/>
        <v>16</v>
      </c>
      <c r="K37" s="13">
        <f>VLOOKUP(C37,produto,2)</f>
        <v>0.02</v>
      </c>
      <c r="L37" s="13">
        <f t="shared" si="2"/>
        <v>0.32</v>
      </c>
      <c r="M37" s="14">
        <f t="shared" si="3"/>
        <v>12</v>
      </c>
    </row>
    <row r="38" spans="1:13" x14ac:dyDescent="0.25">
      <c r="A38" s="7">
        <v>43240</v>
      </c>
      <c r="B38" s="7" t="s">
        <v>50</v>
      </c>
      <c r="C38" s="8" t="s">
        <v>11</v>
      </c>
      <c r="D38" s="28">
        <v>1</v>
      </c>
      <c r="E38" s="9">
        <v>700</v>
      </c>
      <c r="F38" s="10">
        <f t="shared" si="0"/>
        <v>700</v>
      </c>
      <c r="G38" s="8" t="s">
        <v>21</v>
      </c>
      <c r="H38" s="11">
        <v>43306</v>
      </c>
      <c r="I38" s="11">
        <v>43345</v>
      </c>
      <c r="J38" s="12">
        <f t="shared" si="1"/>
        <v>39</v>
      </c>
      <c r="K38" s="13">
        <f>VLOOKUP(C38,produto,2)</f>
        <v>0.05</v>
      </c>
      <c r="L38" s="13">
        <f t="shared" si="2"/>
        <v>1.9500000000000002</v>
      </c>
      <c r="M38" s="14">
        <f t="shared" si="3"/>
        <v>28</v>
      </c>
    </row>
    <row r="39" spans="1:13" x14ac:dyDescent="0.25">
      <c r="A39" s="7">
        <v>43103</v>
      </c>
      <c r="B39" s="7" t="s">
        <v>51</v>
      </c>
      <c r="C39" s="8" t="s">
        <v>20</v>
      </c>
      <c r="D39" s="28">
        <v>2</v>
      </c>
      <c r="E39" s="9">
        <v>16</v>
      </c>
      <c r="F39" s="10">
        <f t="shared" si="0"/>
        <v>32</v>
      </c>
      <c r="G39" s="8" t="s">
        <v>21</v>
      </c>
      <c r="H39" s="11">
        <v>43294</v>
      </c>
      <c r="I39" s="11">
        <v>43340</v>
      </c>
      <c r="J39" s="12">
        <f t="shared" si="1"/>
        <v>46</v>
      </c>
      <c r="K39" s="13">
        <f>VLOOKUP(C39,produto,2)</f>
        <v>0.04</v>
      </c>
      <c r="L39" s="13">
        <f t="shared" si="2"/>
        <v>1.84</v>
      </c>
      <c r="M39" s="14">
        <f t="shared" si="3"/>
        <v>33</v>
      </c>
    </row>
    <row r="40" spans="1:13" x14ac:dyDescent="0.25">
      <c r="A40" s="7">
        <v>43101</v>
      </c>
      <c r="B40" s="7" t="s">
        <v>50</v>
      </c>
      <c r="C40" s="8" t="s">
        <v>7</v>
      </c>
      <c r="D40" s="28">
        <v>1</v>
      </c>
      <c r="E40" s="9">
        <v>500</v>
      </c>
      <c r="F40" s="10">
        <f t="shared" si="0"/>
        <v>500</v>
      </c>
      <c r="G40" s="8" t="s">
        <v>21</v>
      </c>
      <c r="H40" s="11">
        <v>43302</v>
      </c>
      <c r="I40" s="11">
        <v>43350</v>
      </c>
      <c r="J40" s="12">
        <f t="shared" si="1"/>
        <v>48</v>
      </c>
      <c r="K40" s="13">
        <f>VLOOKUP(C40,produto,2)</f>
        <v>0.01</v>
      </c>
      <c r="L40" s="13">
        <f t="shared" si="2"/>
        <v>0.48</v>
      </c>
      <c r="M40" s="14">
        <f t="shared" si="3"/>
        <v>35</v>
      </c>
    </row>
    <row r="41" spans="1:13" x14ac:dyDescent="0.25">
      <c r="A41" s="7">
        <v>43239</v>
      </c>
      <c r="B41" s="7" t="s">
        <v>50</v>
      </c>
      <c r="C41" s="8" t="s">
        <v>7</v>
      </c>
      <c r="D41" s="28">
        <v>1</v>
      </c>
      <c r="E41" s="9">
        <v>580</v>
      </c>
      <c r="F41" s="10">
        <f t="shared" si="0"/>
        <v>580</v>
      </c>
      <c r="G41" s="8" t="s">
        <v>21</v>
      </c>
      <c r="H41" s="11">
        <v>43331</v>
      </c>
      <c r="I41" s="11">
        <v>43362</v>
      </c>
      <c r="J41" s="12">
        <f t="shared" si="1"/>
        <v>31</v>
      </c>
      <c r="K41" s="13">
        <f>VLOOKUP(C41,produto,2)</f>
        <v>0.01</v>
      </c>
      <c r="L41" s="13">
        <f t="shared" si="2"/>
        <v>0.31</v>
      </c>
      <c r="M41" s="14">
        <f t="shared" si="3"/>
        <v>23</v>
      </c>
    </row>
    <row r="42" spans="1:13" x14ac:dyDescent="0.25">
      <c r="A42" s="7">
        <v>43240</v>
      </c>
      <c r="B42" s="7" t="s">
        <v>50</v>
      </c>
      <c r="C42" s="8" t="s">
        <v>18</v>
      </c>
      <c r="D42" s="28">
        <v>2</v>
      </c>
      <c r="E42" s="9">
        <v>30</v>
      </c>
      <c r="F42" s="10">
        <f t="shared" si="0"/>
        <v>60</v>
      </c>
      <c r="G42" s="8" t="s">
        <v>21</v>
      </c>
      <c r="H42" s="11">
        <v>43328</v>
      </c>
      <c r="I42" s="11">
        <v>43356</v>
      </c>
      <c r="J42" s="12">
        <f t="shared" si="1"/>
        <v>28</v>
      </c>
      <c r="K42" s="13">
        <f>VLOOKUP(C42,produto,2)</f>
        <v>7.0000000000000007E-2</v>
      </c>
      <c r="L42" s="13">
        <f t="shared" si="2"/>
        <v>1.9600000000000002</v>
      </c>
      <c r="M42" s="14">
        <f t="shared" si="3"/>
        <v>21</v>
      </c>
    </row>
    <row r="43" spans="1:13" x14ac:dyDescent="0.25">
      <c r="A43" s="7">
        <v>43243</v>
      </c>
      <c r="B43" s="7" t="s">
        <v>51</v>
      </c>
      <c r="C43" s="8" t="s">
        <v>18</v>
      </c>
      <c r="D43" s="28">
        <v>3</v>
      </c>
      <c r="E43" s="9">
        <v>28</v>
      </c>
      <c r="F43" s="10">
        <f t="shared" si="0"/>
        <v>84</v>
      </c>
      <c r="G43" s="8" t="s">
        <v>21</v>
      </c>
      <c r="H43" s="11">
        <v>43291</v>
      </c>
      <c r="I43" s="11">
        <v>43321</v>
      </c>
      <c r="J43" s="12">
        <f t="shared" si="1"/>
        <v>30</v>
      </c>
      <c r="K43" s="13">
        <f>VLOOKUP(C43,produto,2)</f>
        <v>7.0000000000000007E-2</v>
      </c>
      <c r="L43" s="13">
        <f t="shared" si="2"/>
        <v>2.1</v>
      </c>
      <c r="M43" s="14">
        <f t="shared" si="3"/>
        <v>23</v>
      </c>
    </row>
    <row r="44" spans="1:13" x14ac:dyDescent="0.25">
      <c r="A44" s="7">
        <v>43262</v>
      </c>
      <c r="B44" s="7" t="s">
        <v>50</v>
      </c>
      <c r="C44" s="8" t="s">
        <v>16</v>
      </c>
      <c r="D44" s="28">
        <v>1</v>
      </c>
      <c r="E44" s="9">
        <v>99</v>
      </c>
      <c r="F44" s="10">
        <f t="shared" si="0"/>
        <v>99</v>
      </c>
      <c r="G44" s="8" t="s">
        <v>21</v>
      </c>
      <c r="H44" s="11">
        <v>43293</v>
      </c>
      <c r="I44" s="11">
        <v>43325</v>
      </c>
      <c r="J44" s="12">
        <f t="shared" si="1"/>
        <v>32</v>
      </c>
      <c r="K44" s="13">
        <f>VLOOKUP(C44,produto,2)</f>
        <v>0.03</v>
      </c>
      <c r="L44" s="13">
        <f t="shared" si="2"/>
        <v>0.96</v>
      </c>
      <c r="M44" s="14">
        <f t="shared" si="3"/>
        <v>23</v>
      </c>
    </row>
    <row r="45" spans="1:13" x14ac:dyDescent="0.25">
      <c r="A45" s="7">
        <v>43118</v>
      </c>
      <c r="B45" s="7" t="s">
        <v>53</v>
      </c>
      <c r="C45" s="8" t="s">
        <v>37</v>
      </c>
      <c r="D45" s="28">
        <v>2</v>
      </c>
      <c r="E45" s="9">
        <v>23</v>
      </c>
      <c r="F45" s="10">
        <f t="shared" si="0"/>
        <v>46</v>
      </c>
      <c r="G45" s="8" t="s">
        <v>22</v>
      </c>
      <c r="H45" s="11">
        <v>43293</v>
      </c>
      <c r="I45" s="11">
        <v>43316</v>
      </c>
      <c r="J45" s="12">
        <f t="shared" si="1"/>
        <v>23</v>
      </c>
      <c r="K45" s="13">
        <f>VLOOKUP(C45,produto,2)</f>
        <v>0.05</v>
      </c>
      <c r="L45" s="13">
        <f t="shared" si="2"/>
        <v>1.1500000000000001</v>
      </c>
      <c r="M45" s="14">
        <f t="shared" si="3"/>
        <v>17</v>
      </c>
    </row>
    <row r="46" spans="1:13" x14ac:dyDescent="0.25">
      <c r="A46" s="7">
        <v>43236</v>
      </c>
      <c r="B46" s="7" t="s">
        <v>50</v>
      </c>
      <c r="C46" s="8" t="s">
        <v>37</v>
      </c>
      <c r="D46" s="28">
        <v>2</v>
      </c>
      <c r="E46" s="9">
        <v>23</v>
      </c>
      <c r="F46" s="10">
        <f t="shared" si="0"/>
        <v>46</v>
      </c>
      <c r="G46" s="8" t="s">
        <v>22</v>
      </c>
      <c r="H46" s="11">
        <v>43331</v>
      </c>
      <c r="I46" s="11">
        <v>43359</v>
      </c>
      <c r="J46" s="12">
        <f t="shared" si="1"/>
        <v>28</v>
      </c>
      <c r="K46" s="13">
        <f>VLOOKUP(C46,produto,2)</f>
        <v>0.05</v>
      </c>
      <c r="L46" s="13">
        <f t="shared" si="2"/>
        <v>1.4000000000000001</v>
      </c>
      <c r="M46" s="14">
        <f t="shared" si="3"/>
        <v>20</v>
      </c>
    </row>
    <row r="47" spans="1:13" x14ac:dyDescent="0.25">
      <c r="A47" s="7">
        <v>43236</v>
      </c>
      <c r="B47" s="7" t="s">
        <v>52</v>
      </c>
      <c r="C47" s="8" t="s">
        <v>37</v>
      </c>
      <c r="D47" s="28">
        <v>2</v>
      </c>
      <c r="E47" s="9">
        <v>23</v>
      </c>
      <c r="F47" s="10">
        <f t="shared" si="0"/>
        <v>46</v>
      </c>
      <c r="G47" s="8" t="s">
        <v>22</v>
      </c>
      <c r="H47" s="11">
        <v>43294</v>
      </c>
      <c r="I47" s="11">
        <v>43335</v>
      </c>
      <c r="J47" s="12">
        <f t="shared" si="1"/>
        <v>41</v>
      </c>
      <c r="K47" s="13">
        <f>VLOOKUP(C47,produto,2)</f>
        <v>0.05</v>
      </c>
      <c r="L47" s="13">
        <f t="shared" si="2"/>
        <v>2.0500000000000003</v>
      </c>
      <c r="M47" s="14">
        <f t="shared" si="3"/>
        <v>30</v>
      </c>
    </row>
    <row r="48" spans="1:13" x14ac:dyDescent="0.25">
      <c r="A48" s="7">
        <v>43118</v>
      </c>
      <c r="B48" s="7" t="s">
        <v>52</v>
      </c>
      <c r="C48" s="8" t="s">
        <v>38</v>
      </c>
      <c r="D48" s="28">
        <v>1</v>
      </c>
      <c r="E48" s="9">
        <v>150</v>
      </c>
      <c r="F48" s="10">
        <f t="shared" si="0"/>
        <v>150</v>
      </c>
      <c r="G48" s="8" t="s">
        <v>22</v>
      </c>
      <c r="H48" s="11">
        <v>43324</v>
      </c>
      <c r="I48" s="11">
        <v>43344</v>
      </c>
      <c r="J48" s="12">
        <f t="shared" si="1"/>
        <v>20</v>
      </c>
      <c r="K48" s="13">
        <f>VLOOKUP(C48,produto,2)</f>
        <v>0.03</v>
      </c>
      <c r="L48" s="13">
        <f t="shared" si="2"/>
        <v>0.6</v>
      </c>
      <c r="M48" s="14">
        <f t="shared" si="3"/>
        <v>15</v>
      </c>
    </row>
    <row r="49" spans="1:13" x14ac:dyDescent="0.25">
      <c r="A49" s="7">
        <v>43281</v>
      </c>
      <c r="B49" s="7" t="s">
        <v>53</v>
      </c>
      <c r="C49" s="8" t="s">
        <v>38</v>
      </c>
      <c r="D49" s="28">
        <v>1</v>
      </c>
      <c r="E49" s="9">
        <v>170</v>
      </c>
      <c r="F49" s="10">
        <f t="shared" si="0"/>
        <v>170</v>
      </c>
      <c r="G49" s="8" t="s">
        <v>22</v>
      </c>
      <c r="H49" s="11">
        <v>43332</v>
      </c>
      <c r="I49" s="11">
        <v>43358</v>
      </c>
      <c r="J49" s="12">
        <f t="shared" si="1"/>
        <v>26</v>
      </c>
      <c r="K49" s="13">
        <f>VLOOKUP(C49,produto,2)</f>
        <v>0.03</v>
      </c>
      <c r="L49" s="13">
        <f t="shared" si="2"/>
        <v>0.78</v>
      </c>
      <c r="M49" s="14">
        <f t="shared" si="3"/>
        <v>20</v>
      </c>
    </row>
    <row r="50" spans="1:13" x14ac:dyDescent="0.25">
      <c r="A50" s="7">
        <v>43193</v>
      </c>
      <c r="B50" s="7" t="s">
        <v>51</v>
      </c>
      <c r="C50" s="8" t="s">
        <v>17</v>
      </c>
      <c r="D50" s="28">
        <v>1</v>
      </c>
      <c r="E50" s="9">
        <v>22</v>
      </c>
      <c r="F50" s="10">
        <f t="shared" si="0"/>
        <v>22</v>
      </c>
      <c r="G50" s="8" t="s">
        <v>22</v>
      </c>
      <c r="H50" s="11">
        <v>43324</v>
      </c>
      <c r="I50" s="11">
        <v>43339</v>
      </c>
      <c r="J50" s="12">
        <f t="shared" si="1"/>
        <v>15</v>
      </c>
      <c r="K50" s="13">
        <f>VLOOKUP(C50,produto,2)</f>
        <v>0.1</v>
      </c>
      <c r="L50" s="13">
        <f t="shared" si="2"/>
        <v>1.5</v>
      </c>
      <c r="M50" s="14">
        <f t="shared" si="3"/>
        <v>11</v>
      </c>
    </row>
    <row r="51" spans="1:13" x14ac:dyDescent="0.25">
      <c r="A51" s="7">
        <v>43157</v>
      </c>
      <c r="B51" s="7" t="s">
        <v>50</v>
      </c>
      <c r="C51" s="8" t="s">
        <v>11</v>
      </c>
      <c r="D51" s="28">
        <v>1</v>
      </c>
      <c r="E51" s="9">
        <v>325</v>
      </c>
      <c r="F51" s="10">
        <f t="shared" si="0"/>
        <v>325</v>
      </c>
      <c r="G51" s="8" t="s">
        <v>22</v>
      </c>
      <c r="H51" s="11">
        <v>43287</v>
      </c>
      <c r="I51" s="11">
        <v>43312</v>
      </c>
      <c r="J51" s="12">
        <f t="shared" si="1"/>
        <v>25</v>
      </c>
      <c r="K51" s="13">
        <f>VLOOKUP(C51,produto,2)</f>
        <v>0.05</v>
      </c>
      <c r="L51" s="13">
        <f t="shared" si="2"/>
        <v>1.25</v>
      </c>
      <c r="M51" s="14">
        <f t="shared" si="3"/>
        <v>18</v>
      </c>
    </row>
    <row r="52" spans="1:13" x14ac:dyDescent="0.25">
      <c r="A52" s="7">
        <v>43183</v>
      </c>
      <c r="B52" s="7" t="s">
        <v>52</v>
      </c>
      <c r="C52" s="8" t="s">
        <v>11</v>
      </c>
      <c r="D52" s="28">
        <v>1</v>
      </c>
      <c r="E52" s="9">
        <v>900</v>
      </c>
      <c r="F52" s="10">
        <f t="shared" si="0"/>
        <v>900</v>
      </c>
      <c r="G52" s="8" t="s">
        <v>22</v>
      </c>
      <c r="H52" s="11">
        <v>43342</v>
      </c>
      <c r="I52" s="11">
        <v>43360</v>
      </c>
      <c r="J52" s="12">
        <f t="shared" si="1"/>
        <v>18</v>
      </c>
      <c r="K52" s="13">
        <f>VLOOKUP(C52,produto,2)</f>
        <v>0.05</v>
      </c>
      <c r="L52" s="13">
        <f t="shared" si="2"/>
        <v>0.9</v>
      </c>
      <c r="M52" s="14">
        <f t="shared" si="3"/>
        <v>13</v>
      </c>
    </row>
    <row r="53" spans="1:13" x14ac:dyDescent="0.25">
      <c r="A53" s="7">
        <v>43224</v>
      </c>
      <c r="B53" s="7" t="s">
        <v>50</v>
      </c>
      <c r="C53" s="8" t="s">
        <v>11</v>
      </c>
      <c r="D53" s="28">
        <v>1</v>
      </c>
      <c r="E53" s="9">
        <v>1020</v>
      </c>
      <c r="F53" s="10">
        <f t="shared" si="0"/>
        <v>1020</v>
      </c>
      <c r="G53" s="8" t="s">
        <v>22</v>
      </c>
      <c r="H53" s="11">
        <v>43332</v>
      </c>
      <c r="I53" s="11">
        <v>43366</v>
      </c>
      <c r="J53" s="12">
        <f t="shared" si="1"/>
        <v>34</v>
      </c>
      <c r="K53" s="13">
        <f>VLOOKUP(C53,produto,2)</f>
        <v>0.05</v>
      </c>
      <c r="L53" s="13">
        <f t="shared" si="2"/>
        <v>1.7000000000000002</v>
      </c>
      <c r="M53" s="14">
        <f t="shared" si="3"/>
        <v>25</v>
      </c>
    </row>
    <row r="54" spans="1:13" x14ac:dyDescent="0.25">
      <c r="A54" s="7">
        <v>43150</v>
      </c>
      <c r="B54" s="7" t="s">
        <v>52</v>
      </c>
      <c r="C54" s="8" t="s">
        <v>14</v>
      </c>
      <c r="D54" s="28">
        <v>2</v>
      </c>
      <c r="E54" s="9">
        <v>12</v>
      </c>
      <c r="F54" s="10">
        <f t="shared" si="0"/>
        <v>24</v>
      </c>
      <c r="G54" s="8" t="s">
        <v>22</v>
      </c>
      <c r="H54" s="11">
        <v>43296</v>
      </c>
      <c r="I54" s="11">
        <v>43326</v>
      </c>
      <c r="J54" s="12">
        <f t="shared" si="1"/>
        <v>30</v>
      </c>
      <c r="K54" s="13">
        <f>VLOOKUP(C54,produto,2)</f>
        <v>0.1</v>
      </c>
      <c r="L54" s="13">
        <f t="shared" si="2"/>
        <v>3</v>
      </c>
      <c r="M54" s="14">
        <f t="shared" si="3"/>
        <v>22</v>
      </c>
    </row>
    <row r="55" spans="1:13" x14ac:dyDescent="0.25">
      <c r="A55" s="7">
        <v>43167</v>
      </c>
      <c r="B55" s="7" t="s">
        <v>53</v>
      </c>
      <c r="C55" s="8" t="s">
        <v>14</v>
      </c>
      <c r="D55" s="28">
        <v>1</v>
      </c>
      <c r="E55" s="9">
        <v>5</v>
      </c>
      <c r="F55" s="10">
        <f t="shared" si="0"/>
        <v>5</v>
      </c>
      <c r="G55" s="8" t="s">
        <v>22</v>
      </c>
      <c r="H55" s="11">
        <v>43322</v>
      </c>
      <c r="I55" s="11">
        <v>43353</v>
      </c>
      <c r="J55" s="12">
        <f t="shared" si="1"/>
        <v>31</v>
      </c>
      <c r="K55" s="13">
        <f>VLOOKUP(C55,produto,2)</f>
        <v>0.1</v>
      </c>
      <c r="L55" s="13">
        <f t="shared" si="2"/>
        <v>3.1</v>
      </c>
      <c r="M55" s="14">
        <f t="shared" si="3"/>
        <v>22</v>
      </c>
    </row>
    <row r="56" spans="1:13" x14ac:dyDescent="0.25">
      <c r="A56" s="7">
        <v>43189</v>
      </c>
      <c r="B56" s="7" t="s">
        <v>53</v>
      </c>
      <c r="C56" s="8" t="s">
        <v>14</v>
      </c>
      <c r="D56" s="28">
        <v>2</v>
      </c>
      <c r="E56" s="9">
        <v>4.5</v>
      </c>
      <c r="F56" s="10">
        <f t="shared" si="0"/>
        <v>9</v>
      </c>
      <c r="G56" s="8" t="s">
        <v>22</v>
      </c>
      <c r="H56" s="11">
        <v>43325</v>
      </c>
      <c r="I56" s="11">
        <v>43344</v>
      </c>
      <c r="J56" s="12">
        <f t="shared" si="1"/>
        <v>19</v>
      </c>
      <c r="K56" s="13">
        <f>VLOOKUP(C56,produto,2)</f>
        <v>0.1</v>
      </c>
      <c r="L56" s="13">
        <f t="shared" si="2"/>
        <v>1.9000000000000001</v>
      </c>
      <c r="M56" s="14">
        <f t="shared" si="3"/>
        <v>15</v>
      </c>
    </row>
    <row r="57" spans="1:13" x14ac:dyDescent="0.25">
      <c r="A57" s="7">
        <v>43234</v>
      </c>
      <c r="B57" s="7" t="s">
        <v>50</v>
      </c>
      <c r="C57" s="8" t="s">
        <v>14</v>
      </c>
      <c r="D57" s="28">
        <v>1</v>
      </c>
      <c r="E57" s="9">
        <v>7</v>
      </c>
      <c r="F57" s="10">
        <f t="shared" si="0"/>
        <v>7</v>
      </c>
      <c r="G57" s="8" t="s">
        <v>22</v>
      </c>
      <c r="H57" s="11">
        <v>43334</v>
      </c>
      <c r="I57" s="11">
        <v>43354</v>
      </c>
      <c r="J57" s="12">
        <f t="shared" si="1"/>
        <v>20</v>
      </c>
      <c r="K57" s="13">
        <f>VLOOKUP(C57,produto,2)</f>
        <v>0.1</v>
      </c>
      <c r="L57" s="13">
        <f t="shared" si="2"/>
        <v>2</v>
      </c>
      <c r="M57" s="14">
        <f t="shared" si="3"/>
        <v>15</v>
      </c>
    </row>
    <row r="58" spans="1:13" x14ac:dyDescent="0.25">
      <c r="A58" s="7">
        <v>43255</v>
      </c>
      <c r="B58" s="7" t="s">
        <v>53</v>
      </c>
      <c r="C58" s="8" t="s">
        <v>14</v>
      </c>
      <c r="D58" s="28">
        <v>3</v>
      </c>
      <c r="E58" s="9">
        <v>15</v>
      </c>
      <c r="F58" s="10">
        <f t="shared" si="0"/>
        <v>45</v>
      </c>
      <c r="G58" s="8" t="s">
        <v>22</v>
      </c>
      <c r="H58" s="11">
        <v>43299</v>
      </c>
      <c r="I58" s="11">
        <v>43320</v>
      </c>
      <c r="J58" s="12">
        <f t="shared" si="1"/>
        <v>21</v>
      </c>
      <c r="K58" s="13">
        <f>VLOOKUP(C58,produto,2)</f>
        <v>0.1</v>
      </c>
      <c r="L58" s="13">
        <f t="shared" si="2"/>
        <v>2.1</v>
      </c>
      <c r="M58" s="14">
        <f t="shared" si="3"/>
        <v>16</v>
      </c>
    </row>
    <row r="59" spans="1:13" x14ac:dyDescent="0.25">
      <c r="A59" s="7">
        <v>43275</v>
      </c>
      <c r="B59" s="7" t="s">
        <v>50</v>
      </c>
      <c r="C59" s="8" t="s">
        <v>14</v>
      </c>
      <c r="D59" s="28">
        <v>3</v>
      </c>
      <c r="E59" s="9">
        <v>15</v>
      </c>
      <c r="F59" s="10">
        <f t="shared" si="0"/>
        <v>45</v>
      </c>
      <c r="G59" s="8" t="s">
        <v>22</v>
      </c>
      <c r="H59" s="11">
        <v>43326</v>
      </c>
      <c r="I59" s="11">
        <v>43341</v>
      </c>
      <c r="J59" s="12">
        <f t="shared" si="1"/>
        <v>15</v>
      </c>
      <c r="K59" s="13">
        <f>VLOOKUP(C59,produto,2)</f>
        <v>0.1</v>
      </c>
      <c r="L59" s="13">
        <f t="shared" si="2"/>
        <v>1.5</v>
      </c>
      <c r="M59" s="14">
        <f t="shared" si="3"/>
        <v>12</v>
      </c>
    </row>
    <row r="60" spans="1:13" x14ac:dyDescent="0.25">
      <c r="A60" s="7">
        <v>43134</v>
      </c>
      <c r="B60" s="7" t="s">
        <v>50</v>
      </c>
      <c r="C60" s="8" t="s">
        <v>7</v>
      </c>
      <c r="D60" s="28">
        <v>1</v>
      </c>
      <c r="E60" s="9">
        <v>540</v>
      </c>
      <c r="F60" s="10">
        <f t="shared" si="0"/>
        <v>540</v>
      </c>
      <c r="G60" s="8" t="s">
        <v>22</v>
      </c>
      <c r="H60" s="11">
        <v>43311</v>
      </c>
      <c r="I60" s="11">
        <v>43357</v>
      </c>
      <c r="J60" s="12">
        <f t="shared" si="1"/>
        <v>46</v>
      </c>
      <c r="K60" s="13">
        <f>VLOOKUP(C60,produto,2)</f>
        <v>0.01</v>
      </c>
      <c r="L60" s="13">
        <f t="shared" si="2"/>
        <v>0.46</v>
      </c>
      <c r="M60" s="14">
        <f t="shared" si="3"/>
        <v>35</v>
      </c>
    </row>
    <row r="61" spans="1:13" x14ac:dyDescent="0.25">
      <c r="A61" s="7">
        <v>43145</v>
      </c>
      <c r="B61" s="7" t="s">
        <v>51</v>
      </c>
      <c r="C61" s="8" t="s">
        <v>7</v>
      </c>
      <c r="D61" s="28">
        <v>1</v>
      </c>
      <c r="E61" s="9">
        <v>780</v>
      </c>
      <c r="F61" s="10">
        <f t="shared" si="0"/>
        <v>780</v>
      </c>
      <c r="G61" s="8" t="s">
        <v>22</v>
      </c>
      <c r="H61" s="11">
        <v>43319</v>
      </c>
      <c r="I61" s="11">
        <v>43337</v>
      </c>
      <c r="J61" s="12">
        <f t="shared" si="1"/>
        <v>18</v>
      </c>
      <c r="K61" s="13">
        <f>VLOOKUP(C61,produto,2)</f>
        <v>0.01</v>
      </c>
      <c r="L61" s="13">
        <f t="shared" si="2"/>
        <v>0.18</v>
      </c>
      <c r="M61" s="14">
        <f t="shared" si="3"/>
        <v>14</v>
      </c>
    </row>
    <row r="62" spans="1:13" x14ac:dyDescent="0.25">
      <c r="A62" s="7">
        <v>43169</v>
      </c>
      <c r="B62" s="7" t="s">
        <v>52</v>
      </c>
      <c r="C62" s="8" t="s">
        <v>18</v>
      </c>
      <c r="D62" s="28">
        <v>1</v>
      </c>
      <c r="E62" s="9">
        <v>8</v>
      </c>
      <c r="F62" s="10">
        <f t="shared" si="0"/>
        <v>8</v>
      </c>
      <c r="G62" s="8" t="s">
        <v>22</v>
      </c>
      <c r="H62" s="11">
        <v>43317</v>
      </c>
      <c r="I62" s="11">
        <v>43360</v>
      </c>
      <c r="J62" s="12">
        <f t="shared" si="1"/>
        <v>43</v>
      </c>
      <c r="K62" s="13">
        <f>VLOOKUP(C62,produto,2)</f>
        <v>7.0000000000000007E-2</v>
      </c>
      <c r="L62" s="13">
        <f t="shared" si="2"/>
        <v>3.0100000000000002</v>
      </c>
      <c r="M62" s="14">
        <f t="shared" si="3"/>
        <v>31</v>
      </c>
    </row>
    <row r="63" spans="1:13" x14ac:dyDescent="0.25">
      <c r="A63" s="7">
        <v>43197</v>
      </c>
      <c r="B63" s="7" t="s">
        <v>50</v>
      </c>
      <c r="C63" s="8" t="s">
        <v>18</v>
      </c>
      <c r="D63" s="28">
        <v>2</v>
      </c>
      <c r="E63" s="9">
        <v>12</v>
      </c>
      <c r="F63" s="10">
        <f t="shared" si="0"/>
        <v>24</v>
      </c>
      <c r="G63" s="8" t="s">
        <v>22</v>
      </c>
      <c r="H63" s="11">
        <v>43330</v>
      </c>
      <c r="I63" s="11">
        <v>43378</v>
      </c>
      <c r="J63" s="12">
        <f t="shared" si="1"/>
        <v>48</v>
      </c>
      <c r="K63" s="13">
        <f>VLOOKUP(C63,produto,2)</f>
        <v>7.0000000000000007E-2</v>
      </c>
      <c r="L63" s="13">
        <f t="shared" si="2"/>
        <v>3.3600000000000003</v>
      </c>
      <c r="M63" s="14">
        <f t="shared" si="3"/>
        <v>35</v>
      </c>
    </row>
    <row r="64" spans="1:13" x14ac:dyDescent="0.25">
      <c r="A64" s="7">
        <v>43208</v>
      </c>
      <c r="B64" s="7" t="s">
        <v>50</v>
      </c>
      <c r="C64" s="8" t="s">
        <v>18</v>
      </c>
      <c r="D64" s="28">
        <v>2</v>
      </c>
      <c r="E64" s="9">
        <v>12</v>
      </c>
      <c r="F64" s="10">
        <f t="shared" si="0"/>
        <v>24</v>
      </c>
      <c r="G64" s="8" t="s">
        <v>22</v>
      </c>
      <c r="H64" s="11">
        <v>43294</v>
      </c>
      <c r="I64" s="11">
        <v>43326</v>
      </c>
      <c r="J64" s="12">
        <f t="shared" si="1"/>
        <v>32</v>
      </c>
      <c r="K64" s="13">
        <f>VLOOKUP(C64,produto,2)</f>
        <v>7.0000000000000007E-2</v>
      </c>
      <c r="L64" s="13">
        <f t="shared" si="2"/>
        <v>2.2400000000000002</v>
      </c>
      <c r="M64" s="14">
        <f t="shared" si="3"/>
        <v>23</v>
      </c>
    </row>
    <row r="65" spans="1:13" x14ac:dyDescent="0.25">
      <c r="A65" s="7">
        <v>43195</v>
      </c>
      <c r="B65" s="7" t="s">
        <v>52</v>
      </c>
      <c r="C65" s="8" t="s">
        <v>16</v>
      </c>
      <c r="D65" s="28">
        <v>3</v>
      </c>
      <c r="E65" s="9">
        <v>400</v>
      </c>
      <c r="F65" s="10">
        <f t="shared" si="0"/>
        <v>1200</v>
      </c>
      <c r="G65" s="8" t="s">
        <v>22</v>
      </c>
      <c r="H65" s="11">
        <v>43308</v>
      </c>
      <c r="I65" s="11">
        <v>43357</v>
      </c>
      <c r="J65" s="12">
        <f t="shared" si="1"/>
        <v>49</v>
      </c>
      <c r="K65" s="13">
        <f>VLOOKUP(C65,produto,2)</f>
        <v>0.03</v>
      </c>
      <c r="L65" s="13">
        <f t="shared" si="2"/>
        <v>1.47</v>
      </c>
      <c r="M65" s="14">
        <f t="shared" si="3"/>
        <v>36</v>
      </c>
    </row>
    <row r="66" spans="1:13" x14ac:dyDescent="0.25">
      <c r="A66" s="7">
        <v>43231</v>
      </c>
      <c r="B66" s="7" t="s">
        <v>53</v>
      </c>
      <c r="C66" s="8" t="s">
        <v>16</v>
      </c>
      <c r="D66" s="28">
        <v>2</v>
      </c>
      <c r="E66" s="9">
        <v>1020</v>
      </c>
      <c r="F66" s="10">
        <f t="shared" si="0"/>
        <v>2040</v>
      </c>
      <c r="G66" s="8" t="s">
        <v>22</v>
      </c>
      <c r="H66" s="11">
        <v>43304</v>
      </c>
      <c r="I66" s="11">
        <v>43328</v>
      </c>
      <c r="J66" s="12">
        <f t="shared" si="1"/>
        <v>24</v>
      </c>
      <c r="K66" s="13">
        <f>VLOOKUP(C66,produto,2)</f>
        <v>0.03</v>
      </c>
      <c r="L66" s="13">
        <f t="shared" si="2"/>
        <v>0.72</v>
      </c>
      <c r="M66" s="14">
        <f t="shared" si="3"/>
        <v>19</v>
      </c>
    </row>
    <row r="67" spans="1:13" x14ac:dyDescent="0.25">
      <c r="A67" s="7">
        <v>43206</v>
      </c>
      <c r="B67" s="7" t="s">
        <v>51</v>
      </c>
      <c r="C67" s="8" t="s">
        <v>9</v>
      </c>
      <c r="D67" s="28">
        <v>1</v>
      </c>
      <c r="E67" s="9">
        <v>240</v>
      </c>
      <c r="F67" s="10">
        <f t="shared" ref="F67:F107" si="5">D67*E67</f>
        <v>240</v>
      </c>
      <c r="G67" s="8" t="s">
        <v>22</v>
      </c>
      <c r="H67" s="11">
        <v>43320</v>
      </c>
      <c r="I67" s="11">
        <v>43344</v>
      </c>
      <c r="J67" s="12">
        <f t="shared" ref="J67:J107" si="6">I67-H67</f>
        <v>24</v>
      </c>
      <c r="K67" s="13">
        <f>VLOOKUP(C67,produto,2)</f>
        <v>0.02</v>
      </c>
      <c r="L67" s="13">
        <f t="shared" ref="L67:L107" si="7">K67*J67</f>
        <v>0.48</v>
      </c>
      <c r="M67" s="14">
        <f t="shared" ref="M67:M107" si="8">NETWORKDAYS(H67,I67)</f>
        <v>18</v>
      </c>
    </row>
    <row r="68" spans="1:13" x14ac:dyDescent="0.25">
      <c r="A68" s="7">
        <v>43112</v>
      </c>
      <c r="B68" s="7" t="s">
        <v>50</v>
      </c>
      <c r="C68" s="8" t="s">
        <v>8</v>
      </c>
      <c r="D68" s="28">
        <v>1</v>
      </c>
      <c r="E68" s="9">
        <v>16</v>
      </c>
      <c r="F68" s="10">
        <f t="shared" si="5"/>
        <v>16</v>
      </c>
      <c r="G68" s="8" t="s">
        <v>23</v>
      </c>
      <c r="H68" s="11">
        <v>43339</v>
      </c>
      <c r="I68" s="11">
        <v>43374</v>
      </c>
      <c r="J68" s="12">
        <f t="shared" si="6"/>
        <v>35</v>
      </c>
      <c r="K68" s="13">
        <f>VLOOKUP(C68,produto,2)</f>
        <v>7.0000000000000007E-2</v>
      </c>
      <c r="L68" s="13">
        <f t="shared" si="7"/>
        <v>2.4500000000000002</v>
      </c>
      <c r="M68" s="14">
        <f t="shared" si="8"/>
        <v>26</v>
      </c>
    </row>
    <row r="69" spans="1:13" x14ac:dyDescent="0.25">
      <c r="A69" s="7">
        <v>43128</v>
      </c>
      <c r="B69" s="7" t="s">
        <v>52</v>
      </c>
      <c r="C69" s="8" t="s">
        <v>8</v>
      </c>
      <c r="D69" s="28">
        <v>1</v>
      </c>
      <c r="E69" s="9">
        <v>47.8</v>
      </c>
      <c r="F69" s="10">
        <f t="shared" si="5"/>
        <v>47.8</v>
      </c>
      <c r="G69" s="8" t="s">
        <v>23</v>
      </c>
      <c r="H69" s="11">
        <v>43342</v>
      </c>
      <c r="I69" s="11">
        <v>43381</v>
      </c>
      <c r="J69" s="12">
        <f t="shared" si="6"/>
        <v>39</v>
      </c>
      <c r="K69" s="13">
        <f>VLOOKUP(C69,produto,2)</f>
        <v>7.0000000000000007E-2</v>
      </c>
      <c r="L69" s="13">
        <f t="shared" si="7"/>
        <v>2.7300000000000004</v>
      </c>
      <c r="M69" s="14">
        <f t="shared" si="8"/>
        <v>28</v>
      </c>
    </row>
    <row r="70" spans="1:13" x14ac:dyDescent="0.25">
      <c r="A70" s="7">
        <v>43174</v>
      </c>
      <c r="B70" s="7" t="s">
        <v>51</v>
      </c>
      <c r="C70" s="8" t="s">
        <v>19</v>
      </c>
      <c r="D70" s="28">
        <v>1</v>
      </c>
      <c r="E70" s="9">
        <v>40</v>
      </c>
      <c r="F70" s="10">
        <f t="shared" si="5"/>
        <v>40</v>
      </c>
      <c r="G70" s="8" t="s">
        <v>23</v>
      </c>
      <c r="H70" s="11">
        <v>43318</v>
      </c>
      <c r="I70" s="11">
        <v>43361</v>
      </c>
      <c r="J70" s="12">
        <f t="shared" si="6"/>
        <v>43</v>
      </c>
      <c r="K70" s="13">
        <f>VLOOKUP(C70,produto,2)</f>
        <v>0.09</v>
      </c>
      <c r="L70" s="13">
        <f t="shared" si="7"/>
        <v>3.8699999999999997</v>
      </c>
      <c r="M70" s="14">
        <f t="shared" si="8"/>
        <v>32</v>
      </c>
    </row>
    <row r="71" spans="1:13" x14ac:dyDescent="0.25">
      <c r="A71" s="7">
        <v>43232</v>
      </c>
      <c r="B71" s="7" t="s">
        <v>50</v>
      </c>
      <c r="C71" s="8" t="s">
        <v>5</v>
      </c>
      <c r="D71" s="28">
        <v>1</v>
      </c>
      <c r="E71" s="9">
        <v>215</v>
      </c>
      <c r="F71" s="10">
        <f t="shared" si="5"/>
        <v>215</v>
      </c>
      <c r="G71" s="8" t="s">
        <v>23</v>
      </c>
      <c r="H71" s="11">
        <v>43286</v>
      </c>
      <c r="I71" s="11">
        <v>43322</v>
      </c>
      <c r="J71" s="12">
        <f t="shared" si="6"/>
        <v>36</v>
      </c>
      <c r="K71" s="13">
        <f>VLOOKUP(C71,produto,2)</f>
        <v>0.08</v>
      </c>
      <c r="L71" s="13">
        <f t="shared" si="7"/>
        <v>2.88</v>
      </c>
      <c r="M71" s="14">
        <f t="shared" si="8"/>
        <v>27</v>
      </c>
    </row>
    <row r="72" spans="1:13" x14ac:dyDescent="0.25">
      <c r="A72" s="7">
        <v>43119</v>
      </c>
      <c r="B72" s="7" t="s">
        <v>50</v>
      </c>
      <c r="C72" s="8" t="s">
        <v>38</v>
      </c>
      <c r="D72" s="28">
        <v>1</v>
      </c>
      <c r="E72" s="9">
        <v>120</v>
      </c>
      <c r="F72" s="10">
        <f t="shared" si="5"/>
        <v>120</v>
      </c>
      <c r="G72" s="8" t="s">
        <v>23</v>
      </c>
      <c r="H72" s="11">
        <v>43301</v>
      </c>
      <c r="I72" s="11">
        <v>43319</v>
      </c>
      <c r="J72" s="12">
        <f t="shared" si="6"/>
        <v>18</v>
      </c>
      <c r="K72" s="13">
        <f>VLOOKUP(C72,produto,2)</f>
        <v>0.03</v>
      </c>
      <c r="L72" s="13">
        <f t="shared" si="7"/>
        <v>0.54</v>
      </c>
      <c r="M72" s="14">
        <f t="shared" si="8"/>
        <v>13</v>
      </c>
    </row>
    <row r="73" spans="1:13" x14ac:dyDescent="0.25">
      <c r="A73" s="7">
        <v>43135</v>
      </c>
      <c r="B73" s="7" t="s">
        <v>50</v>
      </c>
      <c r="C73" s="8" t="s">
        <v>12</v>
      </c>
      <c r="D73" s="28">
        <v>3</v>
      </c>
      <c r="E73" s="9">
        <v>50</v>
      </c>
      <c r="F73" s="10">
        <f t="shared" si="5"/>
        <v>150</v>
      </c>
      <c r="G73" s="8" t="s">
        <v>23</v>
      </c>
      <c r="H73" s="11">
        <v>43339</v>
      </c>
      <c r="I73" s="11">
        <v>43363</v>
      </c>
      <c r="J73" s="12">
        <f t="shared" si="6"/>
        <v>24</v>
      </c>
      <c r="K73" s="13">
        <f>VLOOKUP(C73,produto,2)</f>
        <v>0.02</v>
      </c>
      <c r="L73" s="13">
        <f t="shared" si="7"/>
        <v>0.48</v>
      </c>
      <c r="M73" s="14">
        <f t="shared" si="8"/>
        <v>19</v>
      </c>
    </row>
    <row r="74" spans="1:13" x14ac:dyDescent="0.25">
      <c r="A74" s="7">
        <v>43188</v>
      </c>
      <c r="B74" s="7" t="s">
        <v>50</v>
      </c>
      <c r="C74" s="8" t="s">
        <v>11</v>
      </c>
      <c r="D74" s="28">
        <v>1</v>
      </c>
      <c r="E74" s="9">
        <v>530</v>
      </c>
      <c r="F74" s="10">
        <f t="shared" si="5"/>
        <v>530</v>
      </c>
      <c r="G74" s="8" t="s">
        <v>23</v>
      </c>
      <c r="H74" s="11">
        <v>43290</v>
      </c>
      <c r="I74" s="11">
        <v>43318</v>
      </c>
      <c r="J74" s="12">
        <f t="shared" si="6"/>
        <v>28</v>
      </c>
      <c r="K74" s="13">
        <f>VLOOKUP(C74,produto,2)</f>
        <v>0.05</v>
      </c>
      <c r="L74" s="13">
        <f t="shared" si="7"/>
        <v>1.4000000000000001</v>
      </c>
      <c r="M74" s="14">
        <f t="shared" si="8"/>
        <v>21</v>
      </c>
    </row>
    <row r="75" spans="1:13" x14ac:dyDescent="0.25">
      <c r="A75" s="7">
        <v>43237</v>
      </c>
      <c r="B75" s="7" t="s">
        <v>52</v>
      </c>
      <c r="C75" s="8" t="s">
        <v>37</v>
      </c>
      <c r="D75" s="28">
        <v>2</v>
      </c>
      <c r="E75" s="9">
        <v>23</v>
      </c>
      <c r="F75" s="10">
        <f t="shared" si="5"/>
        <v>46</v>
      </c>
      <c r="G75" s="8" t="s">
        <v>24</v>
      </c>
      <c r="H75" s="11">
        <v>43289</v>
      </c>
      <c r="I75" s="11">
        <v>43336</v>
      </c>
      <c r="J75" s="12">
        <f t="shared" si="6"/>
        <v>47</v>
      </c>
      <c r="K75" s="13">
        <f>VLOOKUP(C75,produto,2)</f>
        <v>0.05</v>
      </c>
      <c r="L75" s="13">
        <f t="shared" si="7"/>
        <v>2.35</v>
      </c>
      <c r="M75" s="14">
        <f t="shared" si="8"/>
        <v>35</v>
      </c>
    </row>
    <row r="76" spans="1:13" x14ac:dyDescent="0.25">
      <c r="A76" s="7">
        <v>43257</v>
      </c>
      <c r="B76" s="7" t="s">
        <v>50</v>
      </c>
      <c r="C76" s="8" t="s">
        <v>37</v>
      </c>
      <c r="D76" s="28">
        <v>2</v>
      </c>
      <c r="E76" s="9">
        <v>23</v>
      </c>
      <c r="F76" s="10">
        <f t="shared" si="5"/>
        <v>46</v>
      </c>
      <c r="G76" s="8" t="s">
        <v>24</v>
      </c>
      <c r="H76" s="11">
        <v>43318</v>
      </c>
      <c r="I76" s="11">
        <v>43360</v>
      </c>
      <c r="J76" s="12">
        <f t="shared" si="6"/>
        <v>42</v>
      </c>
      <c r="K76" s="13">
        <f>VLOOKUP(C76,produto,2)</f>
        <v>0.05</v>
      </c>
      <c r="L76" s="13">
        <f t="shared" si="7"/>
        <v>2.1</v>
      </c>
      <c r="M76" s="14">
        <f t="shared" si="8"/>
        <v>31</v>
      </c>
    </row>
    <row r="77" spans="1:13" x14ac:dyDescent="0.25">
      <c r="A77" s="7">
        <v>43132</v>
      </c>
      <c r="B77" s="7" t="s">
        <v>50</v>
      </c>
      <c r="C77" s="8" t="s">
        <v>8</v>
      </c>
      <c r="D77" s="28">
        <v>1</v>
      </c>
      <c r="E77" s="9">
        <v>46</v>
      </c>
      <c r="F77" s="10">
        <f t="shared" si="5"/>
        <v>46</v>
      </c>
      <c r="G77" s="8" t="s">
        <v>24</v>
      </c>
      <c r="H77" s="11">
        <v>43315</v>
      </c>
      <c r="I77" s="11">
        <v>43342</v>
      </c>
      <c r="J77" s="12">
        <f t="shared" si="6"/>
        <v>27</v>
      </c>
      <c r="K77" s="13">
        <f>VLOOKUP(C77,produto,2)</f>
        <v>7.0000000000000007E-2</v>
      </c>
      <c r="L77" s="13">
        <f t="shared" si="7"/>
        <v>1.8900000000000001</v>
      </c>
      <c r="M77" s="14">
        <f t="shared" si="8"/>
        <v>20</v>
      </c>
    </row>
    <row r="78" spans="1:13" x14ac:dyDescent="0.25">
      <c r="A78" s="7">
        <v>43124</v>
      </c>
      <c r="B78" s="7" t="s">
        <v>53</v>
      </c>
      <c r="C78" s="8" t="s">
        <v>19</v>
      </c>
      <c r="D78" s="28">
        <v>3</v>
      </c>
      <c r="E78" s="9">
        <v>60</v>
      </c>
      <c r="F78" s="10">
        <f t="shared" si="5"/>
        <v>180</v>
      </c>
      <c r="G78" s="8" t="s">
        <v>24</v>
      </c>
      <c r="H78" s="11">
        <v>43291</v>
      </c>
      <c r="I78" s="11">
        <v>43315</v>
      </c>
      <c r="J78" s="12">
        <f t="shared" si="6"/>
        <v>24</v>
      </c>
      <c r="K78" s="13">
        <f>VLOOKUP(C78,produto,2)</f>
        <v>0.09</v>
      </c>
      <c r="L78" s="13">
        <f t="shared" si="7"/>
        <v>2.16</v>
      </c>
      <c r="M78" s="14">
        <f t="shared" si="8"/>
        <v>19</v>
      </c>
    </row>
    <row r="79" spans="1:13" x14ac:dyDescent="0.25">
      <c r="A79" s="7">
        <v>43101</v>
      </c>
      <c r="B79" s="7" t="s">
        <v>50</v>
      </c>
      <c r="C79" s="8" t="s">
        <v>5</v>
      </c>
      <c r="D79" s="28">
        <v>2</v>
      </c>
      <c r="E79" s="9">
        <v>124</v>
      </c>
      <c r="F79" s="10">
        <f t="shared" si="5"/>
        <v>248</v>
      </c>
      <c r="G79" s="8" t="s">
        <v>24</v>
      </c>
      <c r="H79" s="11">
        <v>43282</v>
      </c>
      <c r="I79" s="11">
        <v>43303</v>
      </c>
      <c r="J79" s="12">
        <f t="shared" si="6"/>
        <v>21</v>
      </c>
      <c r="K79" s="13">
        <f>VLOOKUP(C79,produto,2)</f>
        <v>0.08</v>
      </c>
      <c r="L79" s="13">
        <f t="shared" si="7"/>
        <v>1.68</v>
      </c>
      <c r="M79" s="14">
        <f t="shared" si="8"/>
        <v>15</v>
      </c>
    </row>
    <row r="80" spans="1:13" x14ac:dyDescent="0.25">
      <c r="A80" s="7">
        <v>43138</v>
      </c>
      <c r="B80" s="7" t="s">
        <v>50</v>
      </c>
      <c r="C80" s="8" t="s">
        <v>5</v>
      </c>
      <c r="D80" s="28">
        <v>1</v>
      </c>
      <c r="E80" s="9">
        <v>120</v>
      </c>
      <c r="F80" s="10">
        <f t="shared" si="5"/>
        <v>120</v>
      </c>
      <c r="G80" s="8" t="s">
        <v>24</v>
      </c>
      <c r="H80" s="11">
        <v>43283</v>
      </c>
      <c r="I80" s="11">
        <v>43333</v>
      </c>
      <c r="J80" s="12">
        <f t="shared" si="6"/>
        <v>50</v>
      </c>
      <c r="K80" s="13">
        <f>VLOOKUP(C80,produto,2)</f>
        <v>0.08</v>
      </c>
      <c r="L80" s="13">
        <f t="shared" si="7"/>
        <v>4</v>
      </c>
      <c r="M80" s="14">
        <f t="shared" si="8"/>
        <v>37</v>
      </c>
    </row>
    <row r="81" spans="1:13" x14ac:dyDescent="0.25">
      <c r="A81" s="7">
        <v>43137</v>
      </c>
      <c r="B81" s="7" t="s">
        <v>52</v>
      </c>
      <c r="C81" s="8" t="s">
        <v>38</v>
      </c>
      <c r="D81" s="28">
        <v>3</v>
      </c>
      <c r="E81" s="9">
        <v>80</v>
      </c>
      <c r="F81" s="10">
        <f t="shared" si="5"/>
        <v>240</v>
      </c>
      <c r="G81" s="8" t="s">
        <v>24</v>
      </c>
      <c r="H81" s="11">
        <v>43295</v>
      </c>
      <c r="I81" s="11">
        <v>43335</v>
      </c>
      <c r="J81" s="12">
        <f t="shared" si="6"/>
        <v>40</v>
      </c>
      <c r="K81" s="13">
        <f>VLOOKUP(C81,produto,2)</f>
        <v>0.03</v>
      </c>
      <c r="L81" s="13">
        <f t="shared" si="7"/>
        <v>1.2</v>
      </c>
      <c r="M81" s="14">
        <f t="shared" si="8"/>
        <v>29</v>
      </c>
    </row>
    <row r="82" spans="1:13" x14ac:dyDescent="0.25">
      <c r="A82" s="7">
        <v>43237</v>
      </c>
      <c r="B82" s="7" t="s">
        <v>53</v>
      </c>
      <c r="C82" s="8" t="s">
        <v>38</v>
      </c>
      <c r="D82" s="28">
        <v>1</v>
      </c>
      <c r="E82" s="9">
        <v>180</v>
      </c>
      <c r="F82" s="10">
        <f t="shared" si="5"/>
        <v>180</v>
      </c>
      <c r="G82" s="8" t="s">
        <v>24</v>
      </c>
      <c r="H82" s="11">
        <v>43336</v>
      </c>
      <c r="I82" s="11">
        <v>43385</v>
      </c>
      <c r="J82" s="12">
        <f t="shared" si="6"/>
        <v>49</v>
      </c>
      <c r="K82" s="13">
        <f>VLOOKUP(C82,produto,2)</f>
        <v>0.03</v>
      </c>
      <c r="L82" s="13">
        <f t="shared" si="7"/>
        <v>1.47</v>
      </c>
      <c r="M82" s="14">
        <f t="shared" si="8"/>
        <v>36</v>
      </c>
    </row>
    <row r="83" spans="1:13" x14ac:dyDescent="0.25">
      <c r="A83" s="7">
        <v>43157</v>
      </c>
      <c r="B83" s="7" t="s">
        <v>51</v>
      </c>
      <c r="C83" s="8" t="s">
        <v>17</v>
      </c>
      <c r="D83" s="28">
        <v>2</v>
      </c>
      <c r="E83" s="9">
        <v>25</v>
      </c>
      <c r="F83" s="10">
        <f t="shared" si="5"/>
        <v>50</v>
      </c>
      <c r="G83" s="8" t="s">
        <v>24</v>
      </c>
      <c r="H83" s="11">
        <v>43296</v>
      </c>
      <c r="I83" s="11">
        <v>43336</v>
      </c>
      <c r="J83" s="12">
        <f t="shared" si="6"/>
        <v>40</v>
      </c>
      <c r="K83" s="13">
        <f>VLOOKUP(C83,produto,2)</f>
        <v>0.1</v>
      </c>
      <c r="L83" s="13">
        <f t="shared" si="7"/>
        <v>4</v>
      </c>
      <c r="M83" s="14">
        <f t="shared" si="8"/>
        <v>30</v>
      </c>
    </row>
    <row r="84" spans="1:13" x14ac:dyDescent="0.25">
      <c r="A84" s="7">
        <v>43151</v>
      </c>
      <c r="B84" s="7" t="s">
        <v>53</v>
      </c>
      <c r="C84" s="8" t="s">
        <v>12</v>
      </c>
      <c r="D84" s="28">
        <v>2</v>
      </c>
      <c r="E84" s="9">
        <v>50</v>
      </c>
      <c r="F84" s="10">
        <f t="shared" si="5"/>
        <v>100</v>
      </c>
      <c r="G84" s="8" t="s">
        <v>24</v>
      </c>
      <c r="H84" s="11">
        <v>43342</v>
      </c>
      <c r="I84" s="11">
        <v>43378</v>
      </c>
      <c r="J84" s="12">
        <f t="shared" si="6"/>
        <v>36</v>
      </c>
      <c r="K84" s="13">
        <f>VLOOKUP(C84,produto,2)</f>
        <v>0.02</v>
      </c>
      <c r="L84" s="13">
        <f t="shared" si="7"/>
        <v>0.72</v>
      </c>
      <c r="M84" s="14">
        <f t="shared" si="8"/>
        <v>27</v>
      </c>
    </row>
    <row r="85" spans="1:13" x14ac:dyDescent="0.25">
      <c r="A85" s="7">
        <v>43120</v>
      </c>
      <c r="B85" s="7" t="s">
        <v>50</v>
      </c>
      <c r="C85" s="8" t="s">
        <v>11</v>
      </c>
      <c r="D85" s="28">
        <v>1</v>
      </c>
      <c r="E85" s="9">
        <v>255</v>
      </c>
      <c r="F85" s="10">
        <f t="shared" si="5"/>
        <v>255</v>
      </c>
      <c r="G85" s="8" t="s">
        <v>24</v>
      </c>
      <c r="H85" s="11">
        <v>43305</v>
      </c>
      <c r="I85" s="11">
        <v>43323</v>
      </c>
      <c r="J85" s="12">
        <f t="shared" si="6"/>
        <v>18</v>
      </c>
      <c r="K85" s="13">
        <f>VLOOKUP(C85,produto,2)</f>
        <v>0.05</v>
      </c>
      <c r="L85" s="13">
        <f t="shared" si="7"/>
        <v>0.9</v>
      </c>
      <c r="M85" s="14">
        <f t="shared" si="8"/>
        <v>14</v>
      </c>
    </row>
    <row r="86" spans="1:13" x14ac:dyDescent="0.25">
      <c r="A86" s="7">
        <v>43241</v>
      </c>
      <c r="B86" s="7" t="s">
        <v>53</v>
      </c>
      <c r="C86" s="8" t="s">
        <v>11</v>
      </c>
      <c r="D86" s="28">
        <v>1</v>
      </c>
      <c r="E86" s="9">
        <v>255</v>
      </c>
      <c r="F86" s="10">
        <f t="shared" si="5"/>
        <v>255</v>
      </c>
      <c r="G86" s="8" t="s">
        <v>24</v>
      </c>
      <c r="H86" s="11">
        <v>43337</v>
      </c>
      <c r="I86" s="11">
        <v>43383</v>
      </c>
      <c r="J86" s="12">
        <f t="shared" si="6"/>
        <v>46</v>
      </c>
      <c r="K86" s="13">
        <f>VLOOKUP(C86,produto,2)</f>
        <v>0.05</v>
      </c>
      <c r="L86" s="13">
        <f t="shared" si="7"/>
        <v>2.3000000000000003</v>
      </c>
      <c r="M86" s="14">
        <f t="shared" si="8"/>
        <v>33</v>
      </c>
    </row>
    <row r="87" spans="1:13" x14ac:dyDescent="0.25">
      <c r="A87" s="7">
        <v>43150</v>
      </c>
      <c r="B87" s="7" t="s">
        <v>50</v>
      </c>
      <c r="C87" s="8" t="s">
        <v>14</v>
      </c>
      <c r="D87" s="28">
        <v>2</v>
      </c>
      <c r="E87" s="9">
        <v>10</v>
      </c>
      <c r="F87" s="10">
        <f t="shared" si="5"/>
        <v>20</v>
      </c>
      <c r="G87" s="8" t="s">
        <v>24</v>
      </c>
      <c r="H87" s="11">
        <v>43286</v>
      </c>
      <c r="I87" s="11">
        <v>43302</v>
      </c>
      <c r="J87" s="12">
        <f t="shared" si="6"/>
        <v>16</v>
      </c>
      <c r="K87" s="13">
        <f>VLOOKUP(C87,produto,2)</f>
        <v>0.1</v>
      </c>
      <c r="L87" s="13">
        <f t="shared" si="7"/>
        <v>1.6</v>
      </c>
      <c r="M87" s="14">
        <f t="shared" si="8"/>
        <v>12</v>
      </c>
    </row>
    <row r="88" spans="1:13" x14ac:dyDescent="0.25">
      <c r="A88" s="7">
        <v>43181</v>
      </c>
      <c r="B88" s="7" t="s">
        <v>53</v>
      </c>
      <c r="C88" s="8" t="s">
        <v>7</v>
      </c>
      <c r="D88" s="28">
        <v>2</v>
      </c>
      <c r="E88" s="9">
        <v>800</v>
      </c>
      <c r="F88" s="10">
        <f t="shared" si="5"/>
        <v>1600</v>
      </c>
      <c r="G88" s="8" t="s">
        <v>24</v>
      </c>
      <c r="H88" s="11">
        <v>43313</v>
      </c>
      <c r="I88" s="11">
        <v>43351</v>
      </c>
      <c r="J88" s="12">
        <f t="shared" si="6"/>
        <v>38</v>
      </c>
      <c r="K88" s="13">
        <f>VLOOKUP(C88,produto,2)</f>
        <v>0.01</v>
      </c>
      <c r="L88" s="13">
        <f t="shared" si="7"/>
        <v>0.38</v>
      </c>
      <c r="M88" s="14">
        <f t="shared" si="8"/>
        <v>28</v>
      </c>
    </row>
    <row r="89" spans="1:13" x14ac:dyDescent="0.25">
      <c r="A89" s="7">
        <v>43140</v>
      </c>
      <c r="B89" s="7" t="s">
        <v>53</v>
      </c>
      <c r="C89" s="8" t="s">
        <v>16</v>
      </c>
      <c r="D89" s="28">
        <v>1</v>
      </c>
      <c r="E89" s="9">
        <v>530</v>
      </c>
      <c r="F89" s="10">
        <f t="shared" si="5"/>
        <v>530</v>
      </c>
      <c r="G89" s="8" t="s">
        <v>24</v>
      </c>
      <c r="H89" s="11">
        <v>43292</v>
      </c>
      <c r="I89" s="11">
        <v>43325</v>
      </c>
      <c r="J89" s="12">
        <f t="shared" si="6"/>
        <v>33</v>
      </c>
      <c r="K89" s="13">
        <f>VLOOKUP(C89,produto,2)</f>
        <v>0.03</v>
      </c>
      <c r="L89" s="13">
        <f t="shared" si="7"/>
        <v>0.99</v>
      </c>
      <c r="M89" s="14">
        <f t="shared" si="8"/>
        <v>24</v>
      </c>
    </row>
    <row r="90" spans="1:13" x14ac:dyDescent="0.25">
      <c r="A90" s="7">
        <v>43256</v>
      </c>
      <c r="B90" s="7" t="s">
        <v>52</v>
      </c>
      <c r="C90" s="8" t="s">
        <v>16</v>
      </c>
      <c r="D90" s="28">
        <v>3</v>
      </c>
      <c r="E90" s="9">
        <v>1300</v>
      </c>
      <c r="F90" s="10">
        <f t="shared" si="5"/>
        <v>3900</v>
      </c>
      <c r="G90" s="8" t="s">
        <v>24</v>
      </c>
      <c r="H90" s="11">
        <v>43321</v>
      </c>
      <c r="I90" s="11">
        <v>43360</v>
      </c>
      <c r="J90" s="12">
        <f t="shared" si="6"/>
        <v>39</v>
      </c>
      <c r="K90" s="13">
        <f>VLOOKUP(C90,produto,2)</f>
        <v>0.03</v>
      </c>
      <c r="L90" s="13">
        <f t="shared" si="7"/>
        <v>1.17</v>
      </c>
      <c r="M90" s="14">
        <f t="shared" si="8"/>
        <v>28</v>
      </c>
    </row>
    <row r="91" spans="1:13" x14ac:dyDescent="0.25">
      <c r="A91" s="7">
        <v>43179</v>
      </c>
      <c r="B91" s="7" t="s">
        <v>50</v>
      </c>
      <c r="C91" s="8" t="s">
        <v>9</v>
      </c>
      <c r="D91" s="28">
        <v>1</v>
      </c>
      <c r="E91" s="9">
        <v>400</v>
      </c>
      <c r="F91" s="10">
        <f t="shared" si="5"/>
        <v>400</v>
      </c>
      <c r="G91" s="8" t="s">
        <v>24</v>
      </c>
      <c r="H91" s="11">
        <v>43326</v>
      </c>
      <c r="I91" s="11">
        <v>43355</v>
      </c>
      <c r="J91" s="12">
        <f t="shared" si="6"/>
        <v>29</v>
      </c>
      <c r="K91" s="13">
        <f>VLOOKUP(C91,produto,2)</f>
        <v>0.02</v>
      </c>
      <c r="L91" s="13">
        <f t="shared" si="7"/>
        <v>0.57999999999999996</v>
      </c>
      <c r="M91" s="14">
        <f t="shared" si="8"/>
        <v>22</v>
      </c>
    </row>
    <row r="92" spans="1:13" x14ac:dyDescent="0.25">
      <c r="A92" s="7">
        <v>43187</v>
      </c>
      <c r="B92" s="7" t="s">
        <v>52</v>
      </c>
      <c r="C92" s="8" t="s">
        <v>37</v>
      </c>
      <c r="D92" s="28">
        <v>2</v>
      </c>
      <c r="E92" s="9">
        <v>23</v>
      </c>
      <c r="F92" s="10">
        <f t="shared" si="5"/>
        <v>46</v>
      </c>
      <c r="G92" s="8" t="s">
        <v>25</v>
      </c>
      <c r="H92" s="11">
        <v>43297</v>
      </c>
      <c r="I92" s="11">
        <v>43342</v>
      </c>
      <c r="J92" s="12">
        <f t="shared" si="6"/>
        <v>45</v>
      </c>
      <c r="K92" s="13">
        <f>VLOOKUP(C92,produto,2)</f>
        <v>0.05</v>
      </c>
      <c r="L92" s="13">
        <f t="shared" si="7"/>
        <v>2.25</v>
      </c>
      <c r="M92" s="14">
        <f t="shared" si="8"/>
        <v>34</v>
      </c>
    </row>
    <row r="93" spans="1:13" x14ac:dyDescent="0.25">
      <c r="A93" s="7">
        <v>43211</v>
      </c>
      <c r="B93" s="7" t="s">
        <v>53</v>
      </c>
      <c r="C93" s="8" t="s">
        <v>37</v>
      </c>
      <c r="D93" s="28">
        <v>2</v>
      </c>
      <c r="E93" s="9">
        <v>23</v>
      </c>
      <c r="F93" s="10">
        <f t="shared" si="5"/>
        <v>46</v>
      </c>
      <c r="G93" s="8" t="s">
        <v>25</v>
      </c>
      <c r="H93" s="11">
        <v>43327</v>
      </c>
      <c r="I93" s="11">
        <v>43373</v>
      </c>
      <c r="J93" s="12">
        <f t="shared" si="6"/>
        <v>46</v>
      </c>
      <c r="K93" s="13">
        <f>VLOOKUP(C93,produto,2)</f>
        <v>0.05</v>
      </c>
      <c r="L93" s="13">
        <f t="shared" si="7"/>
        <v>2.3000000000000003</v>
      </c>
      <c r="M93" s="14">
        <f t="shared" si="8"/>
        <v>33</v>
      </c>
    </row>
    <row r="94" spans="1:13" x14ac:dyDescent="0.25">
      <c r="A94" s="7">
        <v>43106</v>
      </c>
      <c r="B94" s="7" t="s">
        <v>50</v>
      </c>
      <c r="C94" s="8" t="s">
        <v>8</v>
      </c>
      <c r="D94" s="28">
        <v>1</v>
      </c>
      <c r="E94" s="9">
        <v>16</v>
      </c>
      <c r="F94" s="10">
        <f t="shared" si="5"/>
        <v>16</v>
      </c>
      <c r="G94" s="8" t="s">
        <v>25</v>
      </c>
      <c r="H94" s="11">
        <v>43308</v>
      </c>
      <c r="I94" s="11">
        <v>43340</v>
      </c>
      <c r="J94" s="12">
        <f t="shared" si="6"/>
        <v>32</v>
      </c>
      <c r="K94" s="13">
        <f>VLOOKUP(C94,produto,2)</f>
        <v>7.0000000000000007E-2</v>
      </c>
      <c r="L94" s="13">
        <f t="shared" si="7"/>
        <v>2.2400000000000002</v>
      </c>
      <c r="M94" s="14">
        <f t="shared" si="8"/>
        <v>23</v>
      </c>
    </row>
    <row r="95" spans="1:13" x14ac:dyDescent="0.25">
      <c r="A95" s="7">
        <v>43206</v>
      </c>
      <c r="B95" s="7" t="s">
        <v>52</v>
      </c>
      <c r="C95" s="8" t="s">
        <v>8</v>
      </c>
      <c r="D95" s="28">
        <v>1</v>
      </c>
      <c r="E95" s="9">
        <v>47.8</v>
      </c>
      <c r="F95" s="10">
        <f t="shared" si="5"/>
        <v>47.8</v>
      </c>
      <c r="G95" s="8" t="s">
        <v>25</v>
      </c>
      <c r="H95" s="11">
        <v>43294</v>
      </c>
      <c r="I95" s="11">
        <v>43324</v>
      </c>
      <c r="J95" s="12">
        <f t="shared" si="6"/>
        <v>30</v>
      </c>
      <c r="K95" s="13">
        <f>VLOOKUP(C95,produto,2)</f>
        <v>7.0000000000000007E-2</v>
      </c>
      <c r="L95" s="13">
        <f t="shared" si="7"/>
        <v>2.1</v>
      </c>
      <c r="M95" s="14">
        <f t="shared" si="8"/>
        <v>21</v>
      </c>
    </row>
    <row r="96" spans="1:13" x14ac:dyDescent="0.25">
      <c r="A96" s="7">
        <v>43105</v>
      </c>
      <c r="B96" s="7" t="s">
        <v>52</v>
      </c>
      <c r="C96" s="8" t="s">
        <v>19</v>
      </c>
      <c r="D96" s="28">
        <v>3</v>
      </c>
      <c r="E96" s="9">
        <v>62</v>
      </c>
      <c r="F96" s="10">
        <f t="shared" si="5"/>
        <v>186</v>
      </c>
      <c r="G96" s="8" t="s">
        <v>25</v>
      </c>
      <c r="H96" s="11">
        <v>43327</v>
      </c>
      <c r="I96" s="11">
        <v>43355</v>
      </c>
      <c r="J96" s="12">
        <f t="shared" si="6"/>
        <v>28</v>
      </c>
      <c r="K96" s="13">
        <f>VLOOKUP(C96,produto,2)</f>
        <v>0.09</v>
      </c>
      <c r="L96" s="13">
        <f t="shared" si="7"/>
        <v>2.52</v>
      </c>
      <c r="M96" s="14">
        <f t="shared" si="8"/>
        <v>21</v>
      </c>
    </row>
    <row r="97" spans="1:13" x14ac:dyDescent="0.25">
      <c r="A97" s="7">
        <v>43246</v>
      </c>
      <c r="B97" s="7" t="s">
        <v>52</v>
      </c>
      <c r="C97" s="8" t="s">
        <v>5</v>
      </c>
      <c r="D97" s="28">
        <v>1</v>
      </c>
      <c r="E97" s="9">
        <v>62</v>
      </c>
      <c r="F97" s="10">
        <f t="shared" si="5"/>
        <v>62</v>
      </c>
      <c r="G97" s="8" t="s">
        <v>25</v>
      </c>
      <c r="H97" s="11">
        <v>43314</v>
      </c>
      <c r="I97" s="11">
        <v>43331</v>
      </c>
      <c r="J97" s="12">
        <f t="shared" si="6"/>
        <v>17</v>
      </c>
      <c r="K97" s="13">
        <f>VLOOKUP(C97,produto,2)</f>
        <v>0.08</v>
      </c>
      <c r="L97" s="13">
        <f t="shared" si="7"/>
        <v>1.36</v>
      </c>
      <c r="M97" s="14">
        <f t="shared" si="8"/>
        <v>12</v>
      </c>
    </row>
    <row r="98" spans="1:13" x14ac:dyDescent="0.25">
      <c r="A98" s="7">
        <v>43149</v>
      </c>
      <c r="B98" s="7" t="s">
        <v>50</v>
      </c>
      <c r="C98" s="8" t="s">
        <v>38</v>
      </c>
      <c r="D98" s="28">
        <v>1</v>
      </c>
      <c r="E98" s="9">
        <v>315</v>
      </c>
      <c r="F98" s="10">
        <f t="shared" si="5"/>
        <v>315</v>
      </c>
      <c r="G98" s="8" t="s">
        <v>25</v>
      </c>
      <c r="H98" s="11">
        <v>43291</v>
      </c>
      <c r="I98" s="11">
        <v>43334</v>
      </c>
      <c r="J98" s="12">
        <f t="shared" si="6"/>
        <v>43</v>
      </c>
      <c r="K98" s="13">
        <f>VLOOKUP(C98,produto,2)</f>
        <v>0.03</v>
      </c>
      <c r="L98" s="13">
        <f t="shared" si="7"/>
        <v>1.29</v>
      </c>
      <c r="M98" s="14">
        <f t="shared" si="8"/>
        <v>32</v>
      </c>
    </row>
    <row r="99" spans="1:13" x14ac:dyDescent="0.25">
      <c r="A99" s="7">
        <v>43187</v>
      </c>
      <c r="B99" s="7" t="s">
        <v>50</v>
      </c>
      <c r="C99" s="8" t="s">
        <v>38</v>
      </c>
      <c r="D99" s="28">
        <v>2</v>
      </c>
      <c r="E99" s="9">
        <v>85</v>
      </c>
      <c r="F99" s="10">
        <f t="shared" si="5"/>
        <v>170</v>
      </c>
      <c r="G99" s="8" t="s">
        <v>25</v>
      </c>
      <c r="H99" s="11">
        <v>43284</v>
      </c>
      <c r="I99" s="11">
        <v>43328</v>
      </c>
      <c r="J99" s="12">
        <f t="shared" si="6"/>
        <v>44</v>
      </c>
      <c r="K99" s="13">
        <f>VLOOKUP(C99,produto,2)</f>
        <v>0.03</v>
      </c>
      <c r="L99" s="13">
        <f t="shared" si="7"/>
        <v>1.3199999999999998</v>
      </c>
      <c r="M99" s="14">
        <f t="shared" si="8"/>
        <v>33</v>
      </c>
    </row>
    <row r="100" spans="1:13" x14ac:dyDescent="0.25">
      <c r="A100" s="7">
        <v>43211</v>
      </c>
      <c r="B100" s="7" t="s">
        <v>50</v>
      </c>
      <c r="C100" s="8" t="s">
        <v>38</v>
      </c>
      <c r="D100" s="28">
        <v>1</v>
      </c>
      <c r="E100" s="9">
        <v>200</v>
      </c>
      <c r="F100" s="10">
        <f t="shared" si="5"/>
        <v>200</v>
      </c>
      <c r="G100" s="8" t="s">
        <v>25</v>
      </c>
      <c r="H100" s="11">
        <v>43327</v>
      </c>
      <c r="I100" s="11">
        <v>43374</v>
      </c>
      <c r="J100" s="12">
        <f t="shared" si="6"/>
        <v>47</v>
      </c>
      <c r="K100" s="13">
        <f>VLOOKUP(C100,produto,2)</f>
        <v>0.03</v>
      </c>
      <c r="L100" s="13">
        <f t="shared" si="7"/>
        <v>1.41</v>
      </c>
      <c r="M100" s="14">
        <f t="shared" si="8"/>
        <v>34</v>
      </c>
    </row>
    <row r="101" spans="1:13" x14ac:dyDescent="0.25">
      <c r="A101" s="7">
        <v>43263</v>
      </c>
      <c r="B101" s="7" t="s">
        <v>53</v>
      </c>
      <c r="C101" s="8" t="s">
        <v>17</v>
      </c>
      <c r="D101" s="28">
        <v>2</v>
      </c>
      <c r="E101" s="9">
        <v>33</v>
      </c>
      <c r="F101" s="10">
        <f t="shared" si="5"/>
        <v>66</v>
      </c>
      <c r="G101" s="8" t="s">
        <v>25</v>
      </c>
      <c r="H101" s="11">
        <v>43303</v>
      </c>
      <c r="I101" s="11">
        <v>43322</v>
      </c>
      <c r="J101" s="12">
        <f t="shared" si="6"/>
        <v>19</v>
      </c>
      <c r="K101" s="13">
        <f>VLOOKUP(C101,produto,2)</f>
        <v>0.1</v>
      </c>
      <c r="L101" s="13">
        <f t="shared" si="7"/>
        <v>1.9000000000000001</v>
      </c>
      <c r="M101" s="14">
        <f t="shared" si="8"/>
        <v>15</v>
      </c>
    </row>
    <row r="102" spans="1:13" x14ac:dyDescent="0.25">
      <c r="A102" s="7">
        <v>43199</v>
      </c>
      <c r="B102" s="7" t="s">
        <v>52</v>
      </c>
      <c r="C102" s="8" t="s">
        <v>10</v>
      </c>
      <c r="D102" s="28">
        <v>1</v>
      </c>
      <c r="E102" s="9">
        <v>30</v>
      </c>
      <c r="F102" s="10">
        <f t="shared" si="5"/>
        <v>30</v>
      </c>
      <c r="G102" s="8" t="s">
        <v>25</v>
      </c>
      <c r="H102" s="11">
        <v>43326</v>
      </c>
      <c r="I102" s="11">
        <v>43341</v>
      </c>
      <c r="J102" s="12">
        <f t="shared" si="6"/>
        <v>15</v>
      </c>
      <c r="K102" s="13">
        <f>VLOOKUP(C102,produto,2)</f>
        <v>0.08</v>
      </c>
      <c r="L102" s="13">
        <f t="shared" si="7"/>
        <v>1.2</v>
      </c>
      <c r="M102" s="14">
        <f t="shared" si="8"/>
        <v>12</v>
      </c>
    </row>
    <row r="103" spans="1:13" x14ac:dyDescent="0.25">
      <c r="A103" s="7">
        <v>43216</v>
      </c>
      <c r="B103" s="7" t="s">
        <v>53</v>
      </c>
      <c r="C103" s="8" t="s">
        <v>10</v>
      </c>
      <c r="D103" s="28">
        <v>1</v>
      </c>
      <c r="E103" s="9">
        <v>30</v>
      </c>
      <c r="F103" s="10">
        <f t="shared" si="5"/>
        <v>30</v>
      </c>
      <c r="G103" s="8" t="s">
        <v>25</v>
      </c>
      <c r="H103" s="11">
        <v>43316</v>
      </c>
      <c r="I103" s="11">
        <v>43350</v>
      </c>
      <c r="J103" s="12">
        <f t="shared" si="6"/>
        <v>34</v>
      </c>
      <c r="K103" s="13">
        <f>VLOOKUP(C103,produto,2)</f>
        <v>0.08</v>
      </c>
      <c r="L103" s="13">
        <f t="shared" si="7"/>
        <v>2.72</v>
      </c>
      <c r="M103" s="14">
        <f t="shared" si="8"/>
        <v>25</v>
      </c>
    </row>
    <row r="104" spans="1:13" x14ac:dyDescent="0.25">
      <c r="A104" s="7">
        <v>43197</v>
      </c>
      <c r="B104" s="7" t="s">
        <v>50</v>
      </c>
      <c r="C104" s="8" t="s">
        <v>26</v>
      </c>
      <c r="D104" s="28">
        <v>1</v>
      </c>
      <c r="E104" s="9">
        <v>12</v>
      </c>
      <c r="F104" s="10">
        <f t="shared" si="5"/>
        <v>12</v>
      </c>
      <c r="G104" s="8" t="s">
        <v>25</v>
      </c>
      <c r="H104" s="11">
        <v>43310</v>
      </c>
      <c r="I104" s="11">
        <v>43357</v>
      </c>
      <c r="J104" s="12">
        <f t="shared" si="6"/>
        <v>47</v>
      </c>
      <c r="K104" s="13">
        <f>VLOOKUP(C104,produto,2)</f>
        <v>0.02</v>
      </c>
      <c r="L104" s="13">
        <f t="shared" si="7"/>
        <v>0.94000000000000006</v>
      </c>
      <c r="M104" s="14">
        <f t="shared" si="8"/>
        <v>35</v>
      </c>
    </row>
    <row r="105" spans="1:13" x14ac:dyDescent="0.25">
      <c r="A105" s="7">
        <v>43203</v>
      </c>
      <c r="B105" s="7" t="s">
        <v>53</v>
      </c>
      <c r="C105" s="8" t="s">
        <v>16</v>
      </c>
      <c r="D105" s="28">
        <v>2</v>
      </c>
      <c r="E105" s="9">
        <v>250</v>
      </c>
      <c r="F105" s="10">
        <f t="shared" si="5"/>
        <v>500</v>
      </c>
      <c r="G105" s="8" t="s">
        <v>25</v>
      </c>
      <c r="H105" s="11">
        <v>43295</v>
      </c>
      <c r="I105" s="11">
        <v>43320</v>
      </c>
      <c r="J105" s="12">
        <f t="shared" si="6"/>
        <v>25</v>
      </c>
      <c r="K105" s="13">
        <f>VLOOKUP(C105,produto,2)</f>
        <v>0.03</v>
      </c>
      <c r="L105" s="13">
        <f t="shared" si="7"/>
        <v>0.75</v>
      </c>
      <c r="M105" s="14">
        <f t="shared" si="8"/>
        <v>18</v>
      </c>
    </row>
    <row r="106" spans="1:13" x14ac:dyDescent="0.25">
      <c r="A106" s="7">
        <v>43272</v>
      </c>
      <c r="B106" s="7" t="s">
        <v>51</v>
      </c>
      <c r="C106" s="8" t="s">
        <v>16</v>
      </c>
      <c r="D106" s="28">
        <v>1</v>
      </c>
      <c r="E106" s="9">
        <v>300</v>
      </c>
      <c r="F106" s="10">
        <f t="shared" si="5"/>
        <v>300</v>
      </c>
      <c r="G106" s="8" t="s">
        <v>25</v>
      </c>
      <c r="H106" s="11">
        <v>43297</v>
      </c>
      <c r="I106" s="11">
        <v>43335</v>
      </c>
      <c r="J106" s="12">
        <f t="shared" si="6"/>
        <v>38</v>
      </c>
      <c r="K106" s="13">
        <f>VLOOKUP(C106,produto,2)</f>
        <v>0.03</v>
      </c>
      <c r="L106" s="13">
        <f t="shared" si="7"/>
        <v>1.1399999999999999</v>
      </c>
      <c r="M106" s="14">
        <f t="shared" si="8"/>
        <v>29</v>
      </c>
    </row>
    <row r="107" spans="1:13" x14ac:dyDescent="0.25">
      <c r="A107" s="7">
        <v>43267</v>
      </c>
      <c r="B107" s="7" t="s">
        <v>52</v>
      </c>
      <c r="C107" s="8" t="s">
        <v>9</v>
      </c>
      <c r="D107" s="28">
        <v>2</v>
      </c>
      <c r="E107" s="9">
        <v>590</v>
      </c>
      <c r="F107" s="10">
        <f t="shared" si="5"/>
        <v>1180</v>
      </c>
      <c r="G107" s="8" t="s">
        <v>25</v>
      </c>
      <c r="H107" s="11">
        <v>43321</v>
      </c>
      <c r="I107" s="11">
        <v>43371</v>
      </c>
      <c r="J107" s="12">
        <f t="shared" si="6"/>
        <v>50</v>
      </c>
      <c r="K107" s="13">
        <f>VLOOKUP(C107,produto,2)</f>
        <v>0.02</v>
      </c>
      <c r="L107" s="13">
        <f t="shared" si="7"/>
        <v>1</v>
      </c>
      <c r="M107" s="14">
        <f t="shared" si="8"/>
        <v>37</v>
      </c>
    </row>
  </sheetData>
  <sortState xmlns:xlrd2="http://schemas.microsoft.com/office/spreadsheetml/2017/richdata2" ref="A2:M107">
    <sortCondition ref="G1:G107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6076C-58F0-4B83-B225-FA8B86BBC1BE}">
  <dimension ref="A1:P26"/>
  <sheetViews>
    <sheetView zoomScale="120" zoomScaleNormal="120" workbookViewId="0">
      <selection activeCell="G14" sqref="G14"/>
    </sheetView>
  </sheetViews>
  <sheetFormatPr defaultRowHeight="15" x14ac:dyDescent="0.25"/>
  <cols>
    <col min="11" max="11" width="17.85546875" customWidth="1"/>
    <col min="16" max="16" width="17.85546875" customWidth="1"/>
  </cols>
  <sheetData>
    <row r="1" spans="1:16" ht="15.75" x14ac:dyDescent="0.25">
      <c r="A1" s="27" t="s">
        <v>48</v>
      </c>
      <c r="K1" s="15"/>
      <c r="L1" s="15"/>
      <c r="P1" s="6" t="s">
        <v>1</v>
      </c>
    </row>
    <row r="2" spans="1:16" x14ac:dyDescent="0.25">
      <c r="A2" s="27"/>
      <c r="K2" s="15"/>
      <c r="L2" s="15"/>
      <c r="P2" s="8" t="s">
        <v>37</v>
      </c>
    </row>
    <row r="3" spans="1:16" x14ac:dyDescent="0.25">
      <c r="A3" s="27" t="s">
        <v>47</v>
      </c>
      <c r="K3" s="15"/>
      <c r="L3" s="15"/>
      <c r="P3" s="8" t="s">
        <v>8</v>
      </c>
    </row>
    <row r="4" spans="1:16" x14ac:dyDescent="0.25">
      <c r="A4" s="27"/>
      <c r="K4" s="15"/>
      <c r="L4" s="15"/>
      <c r="P4" s="8" t="s">
        <v>19</v>
      </c>
    </row>
    <row r="5" spans="1:16" x14ac:dyDescent="0.25">
      <c r="A5" s="27" t="s">
        <v>39</v>
      </c>
      <c r="G5" t="s">
        <v>55</v>
      </c>
      <c r="K5" s="15"/>
      <c r="L5" s="15"/>
      <c r="P5" s="8" t="s">
        <v>5</v>
      </c>
    </row>
    <row r="6" spans="1:16" x14ac:dyDescent="0.25">
      <c r="A6" s="27"/>
      <c r="K6" s="15"/>
      <c r="L6" s="15"/>
      <c r="P6" s="8" t="s">
        <v>38</v>
      </c>
    </row>
    <row r="7" spans="1:16" x14ac:dyDescent="0.25">
      <c r="A7" s="27" t="s">
        <v>40</v>
      </c>
      <c r="K7" s="15"/>
      <c r="L7" s="15"/>
      <c r="P7" s="8" t="s">
        <v>17</v>
      </c>
    </row>
    <row r="8" spans="1:16" x14ac:dyDescent="0.25">
      <c r="A8" s="27"/>
      <c r="K8" s="15"/>
      <c r="L8" s="15"/>
      <c r="P8" s="8" t="s">
        <v>12</v>
      </c>
    </row>
    <row r="9" spans="1:16" x14ac:dyDescent="0.25">
      <c r="A9" s="27" t="s">
        <v>49</v>
      </c>
      <c r="K9" s="15"/>
      <c r="L9" s="15"/>
      <c r="P9" s="8" t="s">
        <v>11</v>
      </c>
    </row>
    <row r="10" spans="1:16" x14ac:dyDescent="0.25">
      <c r="C10" t="s">
        <v>54</v>
      </c>
      <c r="K10" s="15"/>
      <c r="L10" s="15"/>
      <c r="P10" s="8" t="s">
        <v>10</v>
      </c>
    </row>
    <row r="11" spans="1:16" x14ac:dyDescent="0.25">
      <c r="K11" s="15"/>
      <c r="L11" s="15"/>
      <c r="P11" s="8" t="s">
        <v>14</v>
      </c>
    </row>
    <row r="12" spans="1:16" x14ac:dyDescent="0.25">
      <c r="K12" s="15"/>
      <c r="L12" s="15"/>
      <c r="P12" s="8" t="s">
        <v>26</v>
      </c>
    </row>
    <row r="13" spans="1:16" x14ac:dyDescent="0.25">
      <c r="K13" s="15"/>
      <c r="L13" s="15"/>
      <c r="P13" s="8" t="s">
        <v>20</v>
      </c>
    </row>
    <row r="14" spans="1:16" x14ac:dyDescent="0.25">
      <c r="K14" s="15"/>
      <c r="L14" s="15"/>
      <c r="P14" s="8" t="s">
        <v>7</v>
      </c>
    </row>
    <row r="15" spans="1:16" x14ac:dyDescent="0.25">
      <c r="K15" s="15"/>
      <c r="L15" s="15"/>
      <c r="P15" s="8" t="s">
        <v>18</v>
      </c>
    </row>
    <row r="16" spans="1:16" x14ac:dyDescent="0.25">
      <c r="A16" s="27" t="s">
        <v>41</v>
      </c>
      <c r="K16" s="15"/>
      <c r="L16" s="15"/>
      <c r="P16" s="8" t="s">
        <v>16</v>
      </c>
    </row>
    <row r="17" spans="1:16" x14ac:dyDescent="0.25">
      <c r="A17" s="27"/>
      <c r="P17" s="8" t="s">
        <v>9</v>
      </c>
    </row>
    <row r="18" spans="1:16" x14ac:dyDescent="0.25">
      <c r="A18" s="27" t="s">
        <v>42</v>
      </c>
      <c r="H18" t="s">
        <v>56</v>
      </c>
    </row>
    <row r="19" spans="1:16" x14ac:dyDescent="0.25">
      <c r="A19" s="27"/>
    </row>
    <row r="20" spans="1:16" x14ac:dyDescent="0.25">
      <c r="A20" s="27" t="s">
        <v>43</v>
      </c>
      <c r="H20" t="s">
        <v>56</v>
      </c>
      <c r="K20" s="62" t="s">
        <v>175</v>
      </c>
      <c r="L20" s="62"/>
      <c r="M20" s="62"/>
    </row>
    <row r="21" spans="1:16" x14ac:dyDescent="0.25">
      <c r="A21" s="27"/>
    </row>
    <row r="22" spans="1:16" x14ac:dyDescent="0.25">
      <c r="A22" s="27" t="s">
        <v>44</v>
      </c>
      <c r="H22" t="s">
        <v>57</v>
      </c>
      <c r="K22" t="s">
        <v>176</v>
      </c>
    </row>
    <row r="23" spans="1:16" x14ac:dyDescent="0.25">
      <c r="A23" s="27"/>
    </row>
    <row r="24" spans="1:16" x14ac:dyDescent="0.25">
      <c r="A24" s="27" t="s">
        <v>45</v>
      </c>
      <c r="H24" t="s">
        <v>58</v>
      </c>
    </row>
    <row r="25" spans="1:16" x14ac:dyDescent="0.25">
      <c r="A25" s="27"/>
    </row>
    <row r="26" spans="1:16" x14ac:dyDescent="0.25">
      <c r="A26" s="27" t="s">
        <v>46</v>
      </c>
      <c r="H26" t="s">
        <v>58</v>
      </c>
    </row>
  </sheetData>
  <sortState xmlns:xlrd2="http://schemas.microsoft.com/office/spreadsheetml/2017/richdata2" ref="P2:P107">
    <sortCondition ref="P1:P107"/>
  </sortState>
  <mergeCells count="1">
    <mergeCell ref="K20:M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12</vt:i4>
      </vt:variant>
      <vt:variant>
        <vt:lpstr>Intervalos com Nome</vt:lpstr>
      </vt:variant>
      <vt:variant>
        <vt:i4>2</vt:i4>
      </vt:variant>
    </vt:vector>
  </HeadingPairs>
  <TitlesOfParts>
    <vt:vector size="14" baseType="lpstr">
      <vt:lpstr>subtotais</vt:lpstr>
      <vt:lpstr>subtotais (2)</vt:lpstr>
      <vt:lpstr>subtotais (3)</vt:lpstr>
      <vt:lpstr>subtotais (4)</vt:lpstr>
      <vt:lpstr>subtotais (5)</vt:lpstr>
      <vt:lpstr>subtotais (6)</vt:lpstr>
      <vt:lpstr>subtotais (7)</vt:lpstr>
      <vt:lpstr>Destaques</vt:lpstr>
      <vt:lpstr>Tarefas Destaques</vt:lpstr>
      <vt:lpstr>função subtotal</vt:lpstr>
      <vt:lpstr>exemplos</vt:lpstr>
      <vt:lpstr>Folha1</vt:lpstr>
      <vt:lpstr>produto</vt:lpstr>
      <vt:lpstr>VALOR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Formador</dc:creator>
  <cp:lastModifiedBy>José Filipe Alves Carneiro</cp:lastModifiedBy>
  <dcterms:created xsi:type="dcterms:W3CDTF">2020-07-03T15:26:56Z</dcterms:created>
  <dcterms:modified xsi:type="dcterms:W3CDTF">2024-02-07T23:07:14Z</dcterms:modified>
</cp:coreProperties>
</file>