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 meu disco\UNIVERSIDADE\FORMAÇÕES\EINST EXCEL\Sessão 9 (teste)\"/>
    </mc:Choice>
  </mc:AlternateContent>
  <xr:revisionPtr revIDLastSave="0" documentId="13_ncr:1_{3990D358-ADF9-4FC1-B0EB-3C9C05D47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  <sheet name="Folha2" sheetId="2" r:id="rId2"/>
    <sheet name="Folha3" sheetId="3" r:id="rId3"/>
  </sheets>
  <definedNames>
    <definedName name="estatistica">Folha1!$B$4:$E$15</definedName>
    <definedName name="fevereiro">Folha1!$B$5:$E$5</definedName>
    <definedName name="media">Folha1!$B$6:$E$15,Folha1!$B$4:$E$4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" l="1"/>
  <c r="H26" i="1"/>
  <c r="H5" i="1" l="1"/>
  <c r="H6" i="1"/>
  <c r="H7" i="1"/>
  <c r="H8" i="1"/>
  <c r="H9" i="1"/>
  <c r="H10" i="1"/>
  <c r="H11" i="1"/>
  <c r="H12" i="1"/>
  <c r="H13" i="1"/>
  <c r="H14" i="1"/>
  <c r="H15" i="1"/>
  <c r="H4" i="1"/>
  <c r="H30" i="1"/>
  <c r="H24" i="1" l="1"/>
  <c r="H25" i="1"/>
  <c r="H28" i="1"/>
  <c r="H29" i="1" l="1"/>
  <c r="B19" i="1" l="1"/>
  <c r="C17" i="1"/>
  <c r="C19" i="1" s="1"/>
  <c r="D17" i="1"/>
  <c r="D19" i="1" s="1"/>
  <c r="E17" i="1"/>
  <c r="E19" i="1" s="1"/>
  <c r="B17" i="1"/>
  <c r="F5" i="1"/>
  <c r="I5" i="1" s="1"/>
  <c r="F6" i="1"/>
  <c r="I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4" i="1"/>
  <c r="I4" i="1" s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</calcChain>
</file>

<file path=xl/sharedStrings.xml><?xml version="1.0" encoding="utf-8"?>
<sst xmlns="http://schemas.openxmlformats.org/spreadsheetml/2006/main" count="37" uniqueCount="37">
  <si>
    <t>Janeiro</t>
  </si>
  <si>
    <t>Água</t>
  </si>
  <si>
    <t>Luz</t>
  </si>
  <si>
    <t>Telefone</t>
  </si>
  <si>
    <t>Internet</t>
  </si>
  <si>
    <t>Despesas Fixas</t>
  </si>
  <si>
    <t>Relatório</t>
  </si>
  <si>
    <t>Zeferino Sebastião</t>
  </si>
  <si>
    <t>Valor da maior Despesa Fixa</t>
  </si>
  <si>
    <t>Meses</t>
  </si>
  <si>
    <t xml:space="preserve">Média Mensal </t>
  </si>
  <si>
    <t>Total do Mês</t>
  </si>
  <si>
    <t>Total Parcial Ano</t>
  </si>
  <si>
    <t>Inflação</t>
  </si>
  <si>
    <t>Estatísticas (C4:F15)</t>
  </si>
  <si>
    <t>Valor central do intervalo (mediana)</t>
  </si>
  <si>
    <t>Média das despesas  sem o mês de maior valor</t>
  </si>
  <si>
    <t>Quantidade de despesas com valor igual à MODA</t>
  </si>
  <si>
    <t>Valor médio das despesas (1 casa decimal)</t>
  </si>
  <si>
    <t>Total Despesas</t>
  </si>
  <si>
    <t>Total c/ Inflação</t>
  </si>
  <si>
    <t>Número de despesas inferiores a 35,00€</t>
  </si>
  <si>
    <t>Quantidade de despesas entre 30,00€ e 40.00€ (inclusivos)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</si>
  <si>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</si>
  <si>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</si>
  <si>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</si>
  <si>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</si>
  <si>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</si>
  <si>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</si>
  <si>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</si>
  <si>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</si>
  <si>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</si>
  <si>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</si>
  <si>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</si>
  <si>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Valores de luz e água</t>
  </si>
  <si>
    <t>Gráfico 1</t>
  </si>
  <si>
    <t>Gráfico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</si>
</sst>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#,##0.0\ &quot;€&quot;"/>
  </numFmts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6"/>
      <color indexed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lightTrellis"/>
    </fill>
    <fill>
      <patternFill patternType="solid">
        <fgColor theme="0" tint="-0.24994659260841701"/>
        <bgColor theme="0" tint="-0.24994659260841701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4" xfId="0" applyNumberFormat="1" applyBorder="1" applyAlignment="1">
      <alignment horizontal="right"/>
    </xf>
    <xf numFmtId="0" fontId="2" fillId="0" borderId="4" xfId="0" applyFont="1" applyBorder="1"/>
    <xf numFmtId="0" fontId="4" fillId="0" borderId="4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44" fontId="0" fillId="0" borderId="0" xfId="0" applyNumberForma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1">
    <dxf>
      <font>
        <b val="0"/>
        <i/>
        <color rgb="FF0070C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Folha1!$D$36</c:f>
          <c:strCache>
            <c:ptCount val="1"/>
            <c:pt idx="0">
              <c:v>Valores de luz e água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Folha1!$C$3</c:f>
              <c:strCache>
                <c:ptCount val="1"/>
                <c:pt idx="0">
                  <c:v>Luz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68B9-4972-A7A6-8E0585C37AF3}"/>
              </c:ext>
            </c:extLst>
          </c:dPt>
          <c:cat>
            <c:strRef>
              <c:f>Folha1!$A$4:$A$15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Folha1!$C$4:$C$15</c:f>
              <c:numCache>
                <c:formatCode>#\ ##0.00\ "€"</c:formatCode>
                <c:ptCount val="12"/>
                <c:pt idx="0">
                  <c:v>63</c:v>
                </c:pt>
                <c:pt idx="1">
                  <c:v>63</c:v>
                </c:pt>
                <c:pt idx="2">
                  <c:v>52</c:v>
                </c:pt>
                <c:pt idx="3">
                  <c:v>58</c:v>
                </c:pt>
                <c:pt idx="4">
                  <c:v>44</c:v>
                </c:pt>
                <c:pt idx="5">
                  <c:v>65</c:v>
                </c:pt>
                <c:pt idx="6">
                  <c:v>50</c:v>
                </c:pt>
                <c:pt idx="7">
                  <c:v>40</c:v>
                </c:pt>
                <c:pt idx="8">
                  <c:v>43</c:v>
                </c:pt>
                <c:pt idx="9">
                  <c:v>60</c:v>
                </c:pt>
                <c:pt idx="10">
                  <c:v>50</c:v>
                </c:pt>
                <c:pt idx="1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9-4972-A7A6-8E0585C37AF3}"/>
            </c:ext>
          </c:extLst>
        </c:ser>
        <c:ser>
          <c:idx val="1"/>
          <c:order val="1"/>
          <c:tx>
            <c:strRef>
              <c:f>Folha1!$D$3</c:f>
              <c:strCache>
                <c:ptCount val="1"/>
                <c:pt idx="0">
                  <c:v>Telefone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68B9-4972-A7A6-8E0585C37AF3}"/>
              </c:ext>
            </c:extLst>
          </c:dPt>
          <c:cat>
            <c:strRef>
              <c:f>Folha1!$A$4:$A$15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Folha1!$D$4:$D$15</c:f>
              <c:numCache>
                <c:formatCode>#\ ##0.00\ "€"</c:formatCode>
                <c:ptCount val="12"/>
                <c:pt idx="0">
                  <c:v>25</c:v>
                </c:pt>
                <c:pt idx="1">
                  <c:v>28</c:v>
                </c:pt>
                <c:pt idx="2">
                  <c:v>15</c:v>
                </c:pt>
                <c:pt idx="3">
                  <c:v>12</c:v>
                </c:pt>
                <c:pt idx="4">
                  <c:v>22</c:v>
                </c:pt>
                <c:pt idx="5">
                  <c:v>18</c:v>
                </c:pt>
                <c:pt idx="6">
                  <c:v>15</c:v>
                </c:pt>
                <c:pt idx="7">
                  <c:v>18</c:v>
                </c:pt>
                <c:pt idx="8">
                  <c:v>18</c:v>
                </c:pt>
                <c:pt idx="9">
                  <c:v>22</c:v>
                </c:pt>
                <c:pt idx="10">
                  <c:v>22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9-4972-A7A6-8E0585C3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4569296"/>
        <c:axId val="674566416"/>
      </c:barChart>
      <c:catAx>
        <c:axId val="67456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4566416"/>
        <c:crosses val="autoZero"/>
        <c:auto val="1"/>
        <c:lblAlgn val="ctr"/>
        <c:lblOffset val="100"/>
        <c:noMultiLvlLbl val="0"/>
      </c:catAx>
      <c:valAx>
        <c:axId val="674566416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7456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chemeClr val="dk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8231780167264036E-2"/>
          <c:y val="0.12884979803056532"/>
          <c:w val="0.95238096049681964"/>
          <c:h val="0.71214483638461601"/>
        </c:manualLayout>
      </c:layout>
      <c:pie3DChart>
        <c:varyColors val="1"/>
        <c:ser>
          <c:idx val="0"/>
          <c:order val="0"/>
          <c:tx>
            <c:strRef>
              <c:f>Folha1!$A$11</c:f>
              <c:strCache>
                <c:ptCount val="1"/>
                <c:pt idx="0">
                  <c:v>Agosto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59C-4040-A1D2-EE293F2BA67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E59C-4040-A1D2-EE293F2BA676}"/>
              </c:ext>
            </c:extLst>
          </c:dPt>
          <c:dPt>
            <c:idx val="2"/>
            <c:bubble3D val="0"/>
            <c:explosion val="33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E59C-4040-A1D2-EE293F2BA67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E59C-4040-A1D2-EE293F2BA6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Folha1!$B$3:$E$3</c:f>
              <c:strCache>
                <c:ptCount val="4"/>
                <c:pt idx="0">
                  <c:v>Água</c:v>
                </c:pt>
                <c:pt idx="1">
                  <c:v>Luz</c:v>
                </c:pt>
                <c:pt idx="2">
                  <c:v>Telefone</c:v>
                </c:pt>
                <c:pt idx="3">
                  <c:v>Internet</c:v>
                </c:pt>
              </c:strCache>
            </c:strRef>
          </c:cat>
          <c:val>
            <c:numRef>
              <c:f>Folha1!$B$11:$E$11</c:f>
              <c:numCache>
                <c:formatCode>#\ ##0.00\ "€"</c:formatCode>
                <c:ptCount val="4"/>
                <c:pt idx="0">
                  <c:v>38</c:v>
                </c:pt>
                <c:pt idx="1">
                  <c:v>40</c:v>
                </c:pt>
                <c:pt idx="2">
                  <c:v>18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7-477C-B676-EADF8F3DA8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30</xdr:row>
      <xdr:rowOff>85725</xdr:rowOff>
    </xdr:from>
    <xdr:to>
      <xdr:col>8</xdr:col>
      <xdr:colOff>152400</xdr:colOff>
      <xdr:row>51</xdr:row>
      <xdr:rowOff>133349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B6F1C8E-02FA-37B5-7AB5-1A84B89A7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714375</xdr:colOff>
      <xdr:row>53</xdr:row>
      <xdr:rowOff>38101</xdr:rowOff>
    </xdr:from>
    <xdr:to>
      <xdr:col>8</xdr:col>
      <xdr:colOff>152400</xdr:colOff>
      <xdr:row>69</xdr:row>
      <xdr:rowOff>85726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DE5E76-5BCE-C60C-3920-E0693409A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zoomScaleNormal="100" workbookViewId="0">
      <selection sqref="A1:I1"/>
    </sheetView>
  </sheetViews>
  <sheetFormatPr defaultRowHeight="12.75" x14ac:dyDescent="0.2"/>
  <cols>
    <col min="1" max="1" width="18.5703125" bestFit="1" customWidth="1"/>
    <col min="2" max="3" width="8.140625" bestFit="1" customWidth="1"/>
    <col min="4" max="4" width="10.7109375" bestFit="1" customWidth="1"/>
    <col min="5" max="5" width="9.5703125" bestFit="1" customWidth="1"/>
    <col min="6" max="6" width="8.85546875" customWidth="1"/>
    <col min="7" max="7" width="14.42578125" customWidth="1"/>
    <col min="8" max="8" width="9.7109375" customWidth="1"/>
    <col min="9" max="9" width="12.5703125" customWidth="1"/>
  </cols>
  <sheetData>
    <row r="1" spans="1:12" ht="31.5" customHeight="1" x14ac:dyDescent="0.2">
      <c r="A1" s="32" t="s">
        <v>7</v>
      </c>
      <c r="B1" s="33"/>
      <c r="C1" s="33"/>
      <c r="D1" s="33"/>
      <c r="E1" s="33"/>
      <c r="F1" s="32"/>
      <c r="G1" s="32"/>
      <c r="H1" s="32"/>
      <c r="I1" s="32"/>
    </row>
    <row r="2" spans="1:12" s="3" customFormat="1" ht="22.5" customHeight="1" x14ac:dyDescent="0.2">
      <c r="A2" s="6"/>
      <c r="B2" s="34" t="s">
        <v>5</v>
      </c>
      <c r="C2" s="34"/>
      <c r="D2" s="34"/>
      <c r="E2" s="34"/>
      <c r="F2" s="30" t="s">
        <v>11</v>
      </c>
      <c r="G2" s="30" t="s">
        <v>12</v>
      </c>
      <c r="H2" s="30" t="s">
        <v>10</v>
      </c>
      <c r="I2" s="30" t="s">
        <v>6</v>
      </c>
    </row>
    <row r="3" spans="1:12" s="3" customFormat="1" ht="22.5" customHeight="1" x14ac:dyDescent="0.2">
      <c r="A3" s="11" t="s">
        <v>9</v>
      </c>
      <c r="B3" s="7" t="s">
        <v>1</v>
      </c>
      <c r="C3" s="7" t="s">
        <v>2</v>
      </c>
      <c r="D3" s="7" t="s">
        <v>3</v>
      </c>
      <c r="E3" s="7" t="s">
        <v>4</v>
      </c>
      <c r="F3" s="31"/>
      <c r="G3" s="31"/>
      <c r="H3" s="31"/>
      <c r="I3" s="31"/>
    </row>
    <row r="4" spans="1:12" ht="17.25" customHeight="1" x14ac:dyDescent="0.2">
      <c r="A4" s="12" t="s">
        <v>0</v>
      </c>
      <c r="B4" s="9">
        <v>28</v>
      </c>
      <c r="C4" s="9">
        <v>63</v>
      </c>
      <c r="D4" s="9">
        <v>25</v>
      </c>
      <c r="E4" s="9">
        <v>35</v>
      </c>
      <c r="F4" s="9">
        <f>SUM(B4:E4)</f>
        <v>151</v>
      </c>
      <c r="G4" s="9">
        <f>F4</f>
        <v>151</v>
      </c>
      <c r="H4" s="9">
        <f>ROUND(AVERAGE(B4:E4),0)</f>
        <v>38</v>
      </c>
      <c r="I4" s="10" t="str">
        <f>IF(F4&lt;140,"Mês Bom",IF(F4&gt;150,"Mês Péssimo","Mês Normal"))</f>
        <v>Mês Péssimo</v>
      </c>
    </row>
    <row r="5" spans="1:12" ht="17.25" customHeight="1" x14ac:dyDescent="0.2">
      <c r="A5" s="12" t="s">
        <v>23</v>
      </c>
      <c r="B5" s="9">
        <v>32</v>
      </c>
      <c r="C5" s="9">
        <v>63</v>
      </c>
      <c r="D5" s="9">
        <v>28</v>
      </c>
      <c r="E5" s="9">
        <v>35</v>
      </c>
      <c r="F5" s="9">
        <f t="shared" ref="F5:F15" si="0">SUM(B5:E5)</f>
        <v>158</v>
      </c>
      <c r="G5" s="9">
        <f>$G4+F5</f>
        <v>309</v>
      </c>
      <c r="H5" s="9">
        <f t="shared" ref="H5:H15" si="1">ROUND(AVERAGE(B5:E5),0)</f>
        <v>40</v>
      </c>
      <c r="I5" s="10" t="str">
        <f t="shared" ref="I5:I15" si="2">IF(F5&lt;140,"Mês Bom",IF(F5&gt;150,"Mês Péssimo","Mês Normal"))</f>
        <v>Mês Péssimo</v>
      </c>
    </row>
    <row r="6" spans="1:12" ht="17.25" customHeight="1" x14ac:dyDescent="0.2">
      <c r="A6" s="12" t="s">
        <v>24</v>
      </c>
      <c r="B6" s="9">
        <v>30</v>
      </c>
      <c r="C6" s="9">
        <v>52</v>
      </c>
      <c r="D6" s="9">
        <v>15</v>
      </c>
      <c r="E6" s="9">
        <v>35</v>
      </c>
      <c r="F6" s="9">
        <f t="shared" si="0"/>
        <v>132</v>
      </c>
      <c r="G6" s="9">
        <f t="shared" ref="G6:G15" si="3">$G5+F6</f>
        <v>441</v>
      </c>
      <c r="H6" s="9">
        <f t="shared" si="1"/>
        <v>33</v>
      </c>
      <c r="I6" s="10" t="str">
        <f t="shared" si="2"/>
        <v>Mês Bom</v>
      </c>
    </row>
    <row r="7" spans="1:12" ht="17.25" customHeight="1" x14ac:dyDescent="0.2">
      <c r="A7" s="12" t="s">
        <v>25</v>
      </c>
      <c r="B7" s="9">
        <v>28</v>
      </c>
      <c r="C7" s="9">
        <v>58</v>
      </c>
      <c r="D7" s="9">
        <v>12</v>
      </c>
      <c r="E7" s="9">
        <v>35</v>
      </c>
      <c r="F7" s="9">
        <f t="shared" si="0"/>
        <v>133</v>
      </c>
      <c r="G7" s="9">
        <f t="shared" si="3"/>
        <v>574</v>
      </c>
      <c r="H7" s="9">
        <f t="shared" si="1"/>
        <v>33</v>
      </c>
      <c r="I7" s="10" t="str">
        <f t="shared" si="2"/>
        <v>Mês Bom</v>
      </c>
      <c r="L7" s="21"/>
    </row>
    <row r="8" spans="1:12" ht="17.25" customHeight="1" x14ac:dyDescent="0.2">
      <c r="A8" s="12" t="s">
        <v>26</v>
      </c>
      <c r="B8" s="9">
        <v>30</v>
      </c>
      <c r="C8" s="9">
        <v>44</v>
      </c>
      <c r="D8" s="9">
        <v>22</v>
      </c>
      <c r="E8" s="9">
        <v>35</v>
      </c>
      <c r="F8" s="9">
        <f t="shared" si="0"/>
        <v>131</v>
      </c>
      <c r="G8" s="9">
        <f t="shared" si="3"/>
        <v>705</v>
      </c>
      <c r="H8" s="9">
        <f t="shared" si="1"/>
        <v>33</v>
      </c>
      <c r="I8" s="10" t="str">
        <f t="shared" si="2"/>
        <v>Mês Bom</v>
      </c>
      <c r="L8" s="20"/>
    </row>
    <row r="9" spans="1:12" ht="17.25" customHeight="1" x14ac:dyDescent="0.2">
      <c r="A9" s="12" t="s">
        <v>27</v>
      </c>
      <c r="B9" s="9">
        <v>30</v>
      </c>
      <c r="C9" s="9">
        <v>65</v>
      </c>
      <c r="D9" s="9">
        <v>18</v>
      </c>
      <c r="E9" s="9">
        <v>35</v>
      </c>
      <c r="F9" s="9">
        <f t="shared" si="0"/>
        <v>148</v>
      </c>
      <c r="G9" s="9">
        <f t="shared" si="3"/>
        <v>853</v>
      </c>
      <c r="H9" s="9">
        <f t="shared" si="1"/>
        <v>37</v>
      </c>
      <c r="I9" s="10" t="str">
        <f t="shared" si="2"/>
        <v>Mês Normal</v>
      </c>
      <c r="L9" s="13"/>
    </row>
    <row r="10" spans="1:12" ht="17.25" customHeight="1" x14ac:dyDescent="0.2">
      <c r="A10" s="12" t="s">
        <v>28</v>
      </c>
      <c r="B10" s="9">
        <v>30</v>
      </c>
      <c r="C10" s="9">
        <v>50</v>
      </c>
      <c r="D10" s="9">
        <v>15</v>
      </c>
      <c r="E10" s="9">
        <v>35</v>
      </c>
      <c r="F10" s="9">
        <f t="shared" si="0"/>
        <v>130</v>
      </c>
      <c r="G10" s="9">
        <f t="shared" si="3"/>
        <v>983</v>
      </c>
      <c r="H10" s="9">
        <f t="shared" si="1"/>
        <v>33</v>
      </c>
      <c r="I10" s="10" t="str">
        <f t="shared" si="2"/>
        <v>Mês Bom</v>
      </c>
    </row>
    <row r="11" spans="1:12" ht="17.25" customHeight="1" x14ac:dyDescent="0.2">
      <c r="A11" s="12" t="s">
        <v>29</v>
      </c>
      <c r="B11" s="9">
        <v>38</v>
      </c>
      <c r="C11" s="9">
        <v>40</v>
      </c>
      <c r="D11" s="9">
        <v>18</v>
      </c>
      <c r="E11" s="9">
        <v>35</v>
      </c>
      <c r="F11" s="9">
        <f t="shared" si="0"/>
        <v>131</v>
      </c>
      <c r="G11" s="9">
        <f t="shared" si="3"/>
        <v>1114</v>
      </c>
      <c r="H11" s="9">
        <f t="shared" si="1"/>
        <v>33</v>
      </c>
      <c r="I11" s="10" t="str">
        <f t="shared" si="2"/>
        <v>Mês Bom</v>
      </c>
    </row>
    <row r="12" spans="1:12" ht="17.25" customHeight="1" x14ac:dyDescent="0.2">
      <c r="A12" s="12" t="s">
        <v>30</v>
      </c>
      <c r="B12" s="9">
        <v>40</v>
      </c>
      <c r="C12" s="9">
        <v>43</v>
      </c>
      <c r="D12" s="9">
        <v>18</v>
      </c>
      <c r="E12" s="9">
        <v>35</v>
      </c>
      <c r="F12" s="9">
        <f t="shared" si="0"/>
        <v>136</v>
      </c>
      <c r="G12" s="9">
        <f t="shared" si="3"/>
        <v>1250</v>
      </c>
      <c r="H12" s="9">
        <f t="shared" si="1"/>
        <v>34</v>
      </c>
      <c r="I12" s="10" t="str">
        <f t="shared" si="2"/>
        <v>Mês Bom</v>
      </c>
    </row>
    <row r="13" spans="1:12" ht="17.25" customHeight="1" x14ac:dyDescent="0.2">
      <c r="A13" s="12" t="s">
        <v>31</v>
      </c>
      <c r="B13" s="9">
        <v>35</v>
      </c>
      <c r="C13" s="9">
        <v>60</v>
      </c>
      <c r="D13" s="9">
        <v>22</v>
      </c>
      <c r="E13" s="9">
        <v>35</v>
      </c>
      <c r="F13" s="9">
        <f t="shared" si="0"/>
        <v>152</v>
      </c>
      <c r="G13" s="9">
        <f t="shared" si="3"/>
        <v>1402</v>
      </c>
      <c r="H13" s="9">
        <f t="shared" si="1"/>
        <v>38</v>
      </c>
      <c r="I13" s="10" t="str">
        <f t="shared" si="2"/>
        <v>Mês Péssimo</v>
      </c>
    </row>
    <row r="14" spans="1:12" ht="17.25" customHeight="1" x14ac:dyDescent="0.2">
      <c r="A14" s="12" t="s">
        <v>32</v>
      </c>
      <c r="B14" s="9">
        <v>32</v>
      </c>
      <c r="C14" s="9">
        <v>50</v>
      </c>
      <c r="D14" s="9">
        <v>22</v>
      </c>
      <c r="E14" s="9">
        <v>35</v>
      </c>
      <c r="F14" s="9">
        <f t="shared" si="0"/>
        <v>139</v>
      </c>
      <c r="G14" s="9">
        <f t="shared" si="3"/>
        <v>1541</v>
      </c>
      <c r="H14" s="9">
        <f t="shared" si="1"/>
        <v>35</v>
      </c>
      <c r="I14" s="10" t="str">
        <f t="shared" si="2"/>
        <v>Mês Bom</v>
      </c>
    </row>
    <row r="15" spans="1:12" ht="17.25" customHeight="1" x14ac:dyDescent="0.2">
      <c r="A15" s="12" t="s">
        <v>33</v>
      </c>
      <c r="B15" s="9">
        <v>28</v>
      </c>
      <c r="C15" s="9">
        <v>65</v>
      </c>
      <c r="D15" s="9">
        <v>28</v>
      </c>
      <c r="E15" s="9">
        <v>35</v>
      </c>
      <c r="F15" s="9">
        <f t="shared" si="0"/>
        <v>156</v>
      </c>
      <c r="G15" s="9">
        <f t="shared" si="3"/>
        <v>1697</v>
      </c>
      <c r="H15" s="9">
        <f t="shared" si="1"/>
        <v>39</v>
      </c>
      <c r="I15" s="10" t="str">
        <f t="shared" si="2"/>
        <v>Mês Péssimo</v>
      </c>
    </row>
    <row r="16" spans="1:12" ht="8.25" customHeight="1" x14ac:dyDescent="0.2">
      <c r="A16" s="35"/>
      <c r="B16" s="36"/>
      <c r="C16" s="36"/>
      <c r="D16" s="36"/>
      <c r="E16" s="36"/>
      <c r="F16" s="37"/>
      <c r="G16" s="37"/>
      <c r="H16" s="37"/>
      <c r="I16" s="38"/>
    </row>
    <row r="17" spans="1:11" ht="17.25" customHeight="1" x14ac:dyDescent="0.2">
      <c r="A17" s="12" t="s">
        <v>19</v>
      </c>
      <c r="B17" s="5">
        <f>SUM(B4:B15)</f>
        <v>381</v>
      </c>
      <c r="C17" s="5">
        <f t="shared" ref="C17:E17" si="4">SUM(C4:C15)</f>
        <v>653</v>
      </c>
      <c r="D17" s="5">
        <f t="shared" si="4"/>
        <v>243</v>
      </c>
      <c r="E17" s="5">
        <f t="shared" si="4"/>
        <v>420</v>
      </c>
      <c r="F17" s="24"/>
      <c r="G17" s="25"/>
      <c r="H17" s="25"/>
      <c r="I17" s="26"/>
    </row>
    <row r="18" spans="1:11" ht="7.5" customHeight="1" x14ac:dyDescent="0.2">
      <c r="A18" s="39"/>
      <c r="B18" s="39"/>
      <c r="C18" s="39"/>
      <c r="D18" s="39"/>
      <c r="E18" s="39"/>
      <c r="F18" s="40"/>
      <c r="G18" s="40"/>
      <c r="H18" s="40"/>
      <c r="I18" s="40"/>
      <c r="K18" s="4"/>
    </row>
    <row r="19" spans="1:11" ht="17.25" customHeight="1" x14ac:dyDescent="0.2">
      <c r="A19" s="12" t="s">
        <v>20</v>
      </c>
      <c r="B19" s="5">
        <f>B17+B17*$B$21</f>
        <v>407.67</v>
      </c>
      <c r="C19" s="5">
        <f t="shared" ref="C19:E19" si="5">C17+C17*$B$21</f>
        <v>698.71</v>
      </c>
      <c r="D19" s="5">
        <f t="shared" si="5"/>
        <v>260.01</v>
      </c>
      <c r="E19" s="5">
        <f t="shared" si="5"/>
        <v>449.4</v>
      </c>
      <c r="F19" s="24"/>
      <c r="G19" s="25"/>
      <c r="H19" s="25"/>
      <c r="I19" s="26"/>
    </row>
    <row r="20" spans="1:11" ht="7.5" customHeight="1" x14ac:dyDescent="0.2">
      <c r="A20" s="24"/>
      <c r="B20" s="25"/>
      <c r="C20" s="25"/>
      <c r="D20" s="25"/>
      <c r="E20" s="25"/>
      <c r="F20" s="25"/>
      <c r="G20" s="25"/>
      <c r="H20" s="25"/>
      <c r="I20" s="26"/>
    </row>
    <row r="21" spans="1:11" ht="17.25" customHeight="1" x14ac:dyDescent="0.2">
      <c r="A21" s="12" t="s">
        <v>13</v>
      </c>
      <c r="B21" s="8">
        <v>7.0000000000000007E-2</v>
      </c>
      <c r="C21" s="27"/>
      <c r="D21" s="28"/>
      <c r="E21" s="28"/>
      <c r="F21" s="28"/>
      <c r="G21" s="28"/>
      <c r="H21" s="28"/>
      <c r="I21" s="29"/>
    </row>
    <row r="22" spans="1:11" ht="19.5" customHeight="1" thickBot="1" x14ac:dyDescent="0.25">
      <c r="A22" s="1"/>
      <c r="B22" s="2"/>
      <c r="C22" s="1"/>
      <c r="D22" s="1"/>
      <c r="E22" s="1"/>
      <c r="F22" s="1"/>
      <c r="G22" s="1"/>
      <c r="H22" s="1"/>
      <c r="I22" s="1"/>
    </row>
    <row r="23" spans="1:11" ht="27.75" customHeight="1" x14ac:dyDescent="0.2">
      <c r="B23" s="43" t="s">
        <v>14</v>
      </c>
      <c r="C23" s="44"/>
      <c r="D23" s="44"/>
      <c r="E23" s="44"/>
      <c r="F23" s="44"/>
      <c r="G23" s="44"/>
      <c r="H23" s="45"/>
      <c r="I23" s="1"/>
    </row>
    <row r="24" spans="1:11" ht="20.25" customHeight="1" x14ac:dyDescent="0.2">
      <c r="B24" s="46" t="s">
        <v>8</v>
      </c>
      <c r="C24" s="47"/>
      <c r="D24" s="47"/>
      <c r="E24" s="47"/>
      <c r="F24" s="47"/>
      <c r="G24" s="47"/>
      <c r="H24" s="16">
        <f>MAX(estatistica)</f>
        <v>65</v>
      </c>
      <c r="I24" s="1"/>
    </row>
    <row r="25" spans="1:11" ht="20.25" customHeight="1" x14ac:dyDescent="0.2">
      <c r="B25" s="46" t="s">
        <v>21</v>
      </c>
      <c r="C25" s="47"/>
      <c r="D25" s="47"/>
      <c r="E25" s="47"/>
      <c r="F25" s="47"/>
      <c r="G25" s="47"/>
      <c r="H25" s="17">
        <f>COUNTIF(estatistica,"&lt;35")</f>
        <v>21</v>
      </c>
      <c r="I25" s="1"/>
    </row>
    <row r="26" spans="1:11" ht="20.25" customHeight="1" x14ac:dyDescent="0.2">
      <c r="B26" s="46" t="s">
        <v>16</v>
      </c>
      <c r="C26" s="47"/>
      <c r="D26" s="47"/>
      <c r="E26" s="47"/>
      <c r="F26" s="47"/>
      <c r="G26" s="47"/>
      <c r="H26" s="19">
        <f>AVERAGEIF(estatistica,"&lt;"&amp;MAX(estatistica))</f>
        <v>34.065217391304351</v>
      </c>
    </row>
    <row r="27" spans="1:11" ht="20.25" customHeight="1" x14ac:dyDescent="0.2">
      <c r="B27" s="46" t="s">
        <v>17</v>
      </c>
      <c r="C27" s="47"/>
      <c r="D27" s="47"/>
      <c r="E27" s="47"/>
      <c r="F27" s="47"/>
      <c r="G27" s="47"/>
      <c r="H27" s="17">
        <f>COUNTIF(estatistica,MODE(estatistica))</f>
        <v>13</v>
      </c>
    </row>
    <row r="28" spans="1:11" ht="20.25" customHeight="1" x14ac:dyDescent="0.2">
      <c r="B28" s="46" t="s">
        <v>22</v>
      </c>
      <c r="C28" s="47"/>
      <c r="D28" s="47"/>
      <c r="E28" s="47"/>
      <c r="F28" s="47"/>
      <c r="G28" s="47"/>
      <c r="H28" s="17">
        <f>COUNTIFS(estatistica,"&gt;=30",estatistica,"&lt;=40")</f>
        <v>22</v>
      </c>
    </row>
    <row r="29" spans="1:11" ht="20.25" customHeight="1" x14ac:dyDescent="0.2">
      <c r="B29" s="46" t="s">
        <v>15</v>
      </c>
      <c r="C29" s="47"/>
      <c r="D29" s="47"/>
      <c r="E29" s="47"/>
      <c r="F29" s="47"/>
      <c r="G29" s="47"/>
      <c r="H29" s="16">
        <f>MEDIAN(estatistica)</f>
        <v>35</v>
      </c>
    </row>
    <row r="30" spans="1:11" ht="20.25" customHeight="1" thickBot="1" x14ac:dyDescent="0.25">
      <c r="B30" s="41" t="s">
        <v>18</v>
      </c>
      <c r="C30" s="42"/>
      <c r="D30" s="42"/>
      <c r="E30" s="42"/>
      <c r="F30" s="42"/>
      <c r="G30" s="42"/>
      <c r="H30" s="18">
        <f>ROUND(AVERAGE(estatistica),1)</f>
        <v>35.4</v>
      </c>
    </row>
    <row r="36" spans="4:10" x14ac:dyDescent="0.2">
      <c r="D36" s="22" t="s">
        <v>34</v>
      </c>
      <c r="E36" s="22"/>
    </row>
    <row r="44" spans="4:10" x14ac:dyDescent="0.2">
      <c r="J44" s="13"/>
    </row>
    <row r="53" spans="1:9" x14ac:dyDescent="0.2">
      <c r="B53" s="23" t="s">
        <v>35</v>
      </c>
      <c r="C53" s="23"/>
    </row>
    <row r="55" spans="1:9" ht="16.5" customHeight="1" x14ac:dyDescent="0.2">
      <c r="A55" s="15"/>
      <c r="B55" s="14"/>
      <c r="C55" s="14"/>
      <c r="D55" s="14"/>
      <c r="E55" s="14"/>
      <c r="F55" s="14"/>
      <c r="G55" s="14"/>
      <c r="H55" s="14"/>
      <c r="I55" s="14"/>
    </row>
    <row r="71" spans="1:9" x14ac:dyDescent="0.2">
      <c r="B71" s="23" t="s">
        <v>36</v>
      </c>
      <c r="C71" s="23"/>
    </row>
    <row r="76" spans="1:9" x14ac:dyDescent="0.2">
      <c r="A76" s="15"/>
    </row>
    <row r="79" spans="1:9" ht="16.5" customHeight="1" x14ac:dyDescent="0.2">
      <c r="A79" s="15"/>
      <c r="B79" s="14"/>
      <c r="C79" s="14"/>
      <c r="D79" s="14"/>
      <c r="E79" s="14"/>
      <c r="F79" s="14"/>
      <c r="G79" s="14"/>
      <c r="H79" s="14"/>
      <c r="I79" s="14"/>
    </row>
  </sheetData>
  <mergeCells count="23">
    <mergeCell ref="A16:I16"/>
    <mergeCell ref="F17:I17"/>
    <mergeCell ref="A18:I18"/>
    <mergeCell ref="B30:G30"/>
    <mergeCell ref="B23:H23"/>
    <mergeCell ref="B24:G24"/>
    <mergeCell ref="B25:G25"/>
    <mergeCell ref="B26:G26"/>
    <mergeCell ref="B27:G27"/>
    <mergeCell ref="B28:G28"/>
    <mergeCell ref="B29:G29"/>
    <mergeCell ref="F2:F3"/>
    <mergeCell ref="G2:G3"/>
    <mergeCell ref="H2:H3"/>
    <mergeCell ref="I2:I3"/>
    <mergeCell ref="A1:I1"/>
    <mergeCell ref="B2:E2"/>
    <mergeCell ref="D36:E36"/>
    <mergeCell ref="B53:C53"/>
    <mergeCell ref="B71:C71"/>
    <mergeCell ref="F19:I19"/>
    <mergeCell ref="A20:I20"/>
    <mergeCell ref="C21:I21"/>
  </mergeCells>
  <phoneticPr fontId="1" type="noConversion"/>
  <conditionalFormatting sqref="B4:E15">
    <cfRule type="cellIs" dxfId="0" priority="1" operator="between">
      <formula>30</formula>
      <formula>40</formula>
    </cfRule>
  </conditionalFormatting>
  <pageMargins left="0.25" right="0.25" top="0.75" bottom="0.75" header="0.3" footer="0.3"/>
  <pageSetup paperSize="9" orientation="portrait" horizontalDpi="4294967293" r:id="rId1"/>
  <headerFooter alignWithMargins="0">
    <oddHeader>&amp;CFicha de avaliação nº1</oddHeader>
    <oddFooter>&amp;LJosé Carneiro&amp;R&amp;P / &amp;"/,Normal"&amp;N</oddFooter>
  </headerFooter>
  <rowBreaks count="1" manualBreakCount="1">
    <brk id="2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2" sqref="E12"/>
    </sheetView>
  </sheetViews>
  <sheetFormatPr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4" sqref="B24:B25"/>
    </sheetView>
  </sheetViews>
  <sheetFormatPr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3</vt:i4>
      </vt:variant>
    </vt:vector>
  </HeadingPairs>
  <TitlesOfParts>
    <vt:vector size="6" baseType="lpstr">
      <vt:lpstr>Folha1</vt:lpstr>
      <vt:lpstr>Folha2</vt:lpstr>
      <vt:lpstr>Folha3</vt:lpstr>
      <vt:lpstr>estatistica</vt:lpstr>
      <vt:lpstr>fevereiro</vt:lpstr>
      <vt:lpstr>media</vt:lpstr>
    </vt:vector>
  </TitlesOfParts>
  <Company>jpf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</dc:creator>
  <cp:lastModifiedBy>José Filipe Alves Carneiro</cp:lastModifiedBy>
  <cp:lastPrinted>2024-01-31T21:09:50Z</cp:lastPrinted>
  <dcterms:created xsi:type="dcterms:W3CDTF">2006-07-21T15:49:58Z</dcterms:created>
  <dcterms:modified xsi:type="dcterms:W3CDTF">2024-01-31T21:48:34Z</dcterms:modified>
</cp:coreProperties>
</file>