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UNIVERSIDADE\FORMAÇÕES\EINST EXCEL\Ficha de Trabalho 1\"/>
    </mc:Choice>
  </mc:AlternateContent>
  <xr:revisionPtr revIDLastSave="0" documentId="13_ncr:1_{182F54C3-3FBF-4AFD-955C-66A4E078BB8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lha1" sheetId="1" r:id="rId1"/>
    <sheet name="Folha2" sheetId="2" r:id="rId2"/>
    <sheet name="Folha3" sheetId="3" r:id="rId3"/>
  </sheets>
  <calcPr calcId="181029"/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5" i="1"/>
  <c r="C21" i="1"/>
  <c r="D22" i="1"/>
  <c r="E22" i="1"/>
  <c r="F22" i="1"/>
  <c r="C22" i="1"/>
  <c r="D21" i="1"/>
  <c r="E21" i="1"/>
  <c r="F21" i="1"/>
  <c r="D20" i="1"/>
  <c r="E20" i="1"/>
  <c r="F20" i="1"/>
  <c r="C20" i="1"/>
  <c r="D19" i="1"/>
  <c r="E19" i="1"/>
  <c r="F19" i="1"/>
  <c r="C19" i="1"/>
  <c r="I21" i="1"/>
  <c r="I20" i="1"/>
  <c r="D17" i="1" l="1"/>
  <c r="E17" i="1"/>
  <c r="F17" i="1"/>
  <c r="D15" i="1"/>
  <c r="E15" i="1"/>
  <c r="F15" i="1"/>
  <c r="D16" i="1"/>
  <c r="E16" i="1"/>
  <c r="F16" i="1"/>
  <c r="C17" i="1"/>
  <c r="C15" i="1"/>
  <c r="C16" i="1"/>
  <c r="D11" i="1"/>
  <c r="E11" i="1"/>
  <c r="F11" i="1"/>
  <c r="C11" i="1"/>
  <c r="G6" i="1"/>
  <c r="G7" i="1"/>
  <c r="I7" i="1" s="1"/>
  <c r="G8" i="1"/>
  <c r="G9" i="1"/>
  <c r="G10" i="1"/>
  <c r="G5" i="1"/>
  <c r="I9" i="1" l="1"/>
  <c r="I8" i="1"/>
  <c r="I10" i="1"/>
  <c r="G11" i="1"/>
  <c r="I5" i="1"/>
  <c r="I6" i="1"/>
  <c r="I11" i="1" l="1"/>
</calcChain>
</file>

<file path=xl/sharedStrings.xml><?xml version="1.0" encoding="utf-8"?>
<sst xmlns="http://schemas.openxmlformats.org/spreadsheetml/2006/main" count="34" uniqueCount="33">
  <si>
    <t>Isoladores</t>
  </si>
  <si>
    <t>Fios elétricos</t>
  </si>
  <si>
    <t>Eletroíman</t>
  </si>
  <si>
    <t>Semicondutores</t>
  </si>
  <si>
    <t>Depósitos de resistência</t>
  </si>
  <si>
    <t>Grampos</t>
  </si>
  <si>
    <t>TOTAL</t>
  </si>
  <si>
    <t>Vendas</t>
  </si>
  <si>
    <t>TOTAL com IVA</t>
  </si>
  <si>
    <t>Taxa de IVA</t>
  </si>
  <si>
    <t>Valor Máximo</t>
  </si>
  <si>
    <t>Valor Mínimo</t>
  </si>
  <si>
    <t>Valor do IVA</t>
  </si>
  <si>
    <t xml:space="preserve">FIOS E RAIOS </t>
  </si>
  <si>
    <t>Analise de vendas</t>
  </si>
  <si>
    <t>Média arred. por formatação</t>
  </si>
  <si>
    <t>Média c/ arred. por calculo</t>
  </si>
  <si>
    <t>soma</t>
  </si>
  <si>
    <t>média</t>
  </si>
  <si>
    <t>máximo</t>
  </si>
  <si>
    <t>mínimo</t>
  </si>
  <si>
    <t>arred</t>
  </si>
  <si>
    <t>arred.para.baixo</t>
  </si>
  <si>
    <t>arred.para.cima</t>
  </si>
  <si>
    <t>1 decimal</t>
  </si>
  <si>
    <t>2 decimais</t>
  </si>
  <si>
    <t>Mediana</t>
  </si>
  <si>
    <t>Moda</t>
  </si>
  <si>
    <t>med (mediana)</t>
  </si>
  <si>
    <t>moda</t>
  </si>
  <si>
    <t>se.erro(o que quero fazer;como evitar o erro)</t>
  </si>
  <si>
    <t>Moda sem erro!</t>
  </si>
  <si>
    <t>modo.simples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</si>
</sst>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#,##0\ &quot;€&quot;"/>
    <numFmt numFmtId="169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sz val="11"/>
      <color indexed="8"/>
      <name val="Copperplate Gothic Bold"/>
      <family val="2"/>
    </font>
    <font>
      <b/>
      <sz val="36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22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8">
    <xf numFmtId="0" fontId="0" fillId="0" borderId="0" xfId="0"/>
    <xf numFmtId="0" fontId="5" fillId="0" borderId="0" xfId="0" applyFont="1"/>
    <xf numFmtId="0" fontId="4" fillId="2" borderId="2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0" fillId="0" borderId="26" xfId="0" applyBorder="1"/>
    <xf numFmtId="0" fontId="3" fillId="0" borderId="14" xfId="0" applyFont="1" applyBorder="1" applyAlignment="1">
      <alignment horizontal="right" vertical="center"/>
    </xf>
    <xf numFmtId="0" fontId="4" fillId="0" borderId="14" xfId="0" applyFont="1" applyBorder="1" applyAlignment="1">
      <alignment horizontal="right" vertical="center"/>
    </xf>
    <xf numFmtId="9" fontId="3" fillId="0" borderId="1" xfId="2" applyFont="1" applyBorder="1" applyAlignment="1">
      <alignment vertical="center"/>
    </xf>
    <xf numFmtId="164" fontId="2" fillId="0" borderId="1" xfId="1" applyNumberFormat="1" applyFont="1" applyBorder="1" applyAlignment="1">
      <alignment vertical="center"/>
    </xf>
    <xf numFmtId="164" fontId="2" fillId="0" borderId="16" xfId="1" applyNumberFormat="1" applyFont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16" xfId="1" applyNumberFormat="1" applyFont="1" applyBorder="1" applyAlignment="1">
      <alignment vertical="center"/>
    </xf>
    <xf numFmtId="164" fontId="0" fillId="0" borderId="2" xfId="1" applyNumberFormat="1" applyFont="1" applyBorder="1" applyAlignment="1">
      <alignment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1" borderId="6" xfId="0" applyFill="1" applyBorder="1" applyAlignment="1">
      <alignment horizontal="center" vertical="center"/>
    </xf>
    <xf numFmtId="0" fontId="0" fillId="1" borderId="0" xfId="0" applyFill="1" applyAlignment="1">
      <alignment horizontal="center" vertical="center"/>
    </xf>
    <xf numFmtId="0" fontId="0" fillId="1" borderId="20" xfId="0" applyFill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169" fontId="0" fillId="0" borderId="0" xfId="0" applyNumberFormat="1"/>
    <xf numFmtId="0" fontId="1" fillId="2" borderId="0" xfId="0" applyFont="1" applyFill="1" applyBorder="1" applyAlignment="1">
      <alignment horizontal="center" vertical="center"/>
    </xf>
    <xf numFmtId="0" fontId="4" fillId="0" borderId="29" xfId="0" applyFont="1" applyBorder="1" applyAlignment="1">
      <alignment vertical="center"/>
    </xf>
    <xf numFmtId="164" fontId="2" fillId="0" borderId="31" xfId="1" applyNumberFormat="1" applyFont="1" applyBorder="1" applyAlignment="1">
      <alignment vertical="center"/>
    </xf>
    <xf numFmtId="164" fontId="2" fillId="0" borderId="30" xfId="1" applyNumberFormat="1" applyFont="1" applyBorder="1" applyAlignment="1">
      <alignment vertical="center"/>
    </xf>
    <xf numFmtId="164" fontId="2" fillId="0" borderId="31" xfId="1" applyNumberFormat="1" applyFont="1" applyBorder="1" applyAlignment="1">
      <alignment horizontal="center" vertical="center"/>
    </xf>
    <xf numFmtId="164" fontId="2" fillId="0" borderId="30" xfId="1" applyNumberFormat="1" applyFont="1" applyBorder="1" applyAlignment="1">
      <alignment horizontal="center" vertical="center"/>
    </xf>
    <xf numFmtId="0" fontId="0" fillId="1" borderId="0" xfId="0" applyFill="1" applyBorder="1" applyAlignment="1">
      <alignment horizontal="center" vertical="center"/>
    </xf>
    <xf numFmtId="0" fontId="0" fillId="1" borderId="28" xfId="0" applyFill="1" applyBorder="1" applyAlignment="1">
      <alignment horizontal="center" vertical="center"/>
    </xf>
    <xf numFmtId="0" fontId="0" fillId="1" borderId="21" xfId="0" applyFill="1" applyBorder="1" applyAlignment="1">
      <alignment horizontal="center" vertical="center"/>
    </xf>
    <xf numFmtId="0" fontId="0" fillId="1" borderId="22" xfId="0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Pe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23"/>
  <sheetViews>
    <sheetView tabSelected="1" zoomScale="140" zoomScaleNormal="140" workbookViewId="0">
      <selection activeCell="J5" sqref="J5"/>
    </sheetView>
  </sheetViews>
  <sheetFormatPr defaultRowHeight="15" x14ac:dyDescent="0.25"/>
  <cols>
    <col min="1" max="1" width="3.85546875" customWidth="1"/>
    <col min="2" max="2" width="29.42578125" bestFit="1" customWidth="1"/>
    <col min="3" max="3" width="12" bestFit="1" customWidth="1"/>
    <col min="4" max="6" width="10.28515625" customWidth="1"/>
    <col min="7" max="7" width="12.140625" bestFit="1" customWidth="1"/>
    <col min="8" max="9" width="10.28515625" customWidth="1"/>
    <col min="10" max="10" width="14.28515625" customWidth="1"/>
    <col min="13" max="13" width="42.140625" bestFit="1" customWidth="1"/>
  </cols>
  <sheetData>
    <row r="2" spans="2:13" ht="46.5" customHeight="1" thickBot="1" x14ac:dyDescent="0.3">
      <c r="B2" s="23" t="s">
        <v>13</v>
      </c>
      <c r="C2" s="24"/>
      <c r="D2" s="24"/>
      <c r="E2" s="24"/>
      <c r="F2" s="24"/>
      <c r="G2" s="24"/>
      <c r="H2" s="24"/>
      <c r="I2" s="24"/>
      <c r="J2" s="25"/>
    </row>
    <row r="3" spans="2:13" ht="31.5" customHeight="1" x14ac:dyDescent="0.25">
      <c r="B3" s="3"/>
      <c r="C3" s="34" t="s">
        <v>7</v>
      </c>
      <c r="D3" s="35"/>
      <c r="E3" s="35"/>
      <c r="F3" s="36"/>
      <c r="G3" s="32" t="s">
        <v>6</v>
      </c>
      <c r="H3" s="32" t="s">
        <v>12</v>
      </c>
      <c r="I3" s="32" t="s">
        <v>8</v>
      </c>
      <c r="J3" s="26" t="s">
        <v>14</v>
      </c>
    </row>
    <row r="4" spans="2:13" ht="30" customHeight="1" x14ac:dyDescent="0.25">
      <c r="B4" s="4"/>
      <c r="C4" s="2">
        <v>2008</v>
      </c>
      <c r="D4" s="2">
        <v>2009</v>
      </c>
      <c r="E4" s="2">
        <v>2010</v>
      </c>
      <c r="F4" s="2">
        <v>2011</v>
      </c>
      <c r="G4" s="33"/>
      <c r="H4" s="33"/>
      <c r="I4" s="33"/>
      <c r="J4" s="27"/>
    </row>
    <row r="5" spans="2:13" ht="15.75" x14ac:dyDescent="0.25">
      <c r="B5" s="5" t="s">
        <v>1</v>
      </c>
      <c r="C5" s="11">
        <v>300</v>
      </c>
      <c r="D5" s="11">
        <v>280</v>
      </c>
      <c r="E5" s="11">
        <v>350</v>
      </c>
      <c r="F5" s="11">
        <v>320</v>
      </c>
      <c r="G5" s="11">
        <f>SUM(C5:F5)</f>
        <v>1250</v>
      </c>
      <c r="H5" s="11">
        <f>G5*$C$13</f>
        <v>287.5</v>
      </c>
      <c r="I5" s="11">
        <f>SUM(G5:H5)</f>
        <v>1537.5</v>
      </c>
      <c r="J5" s="12"/>
      <c r="M5" t="s">
        <v>17</v>
      </c>
    </row>
    <row r="6" spans="2:13" ht="15.75" x14ac:dyDescent="0.25">
      <c r="B6" s="5" t="s">
        <v>0</v>
      </c>
      <c r="C6" s="11">
        <v>540</v>
      </c>
      <c r="D6" s="11">
        <v>600</v>
      </c>
      <c r="E6" s="11">
        <v>580</v>
      </c>
      <c r="F6" s="11">
        <v>550</v>
      </c>
      <c r="G6" s="11">
        <f t="shared" ref="G6:G10" si="0">SUM(C6:F6)</f>
        <v>2270</v>
      </c>
      <c r="H6" s="11">
        <f t="shared" ref="H6:H11" si="1">G6*$C$13</f>
        <v>522.1</v>
      </c>
      <c r="I6" s="11">
        <f t="shared" ref="I6:I11" si="2">SUM(G6:H6)</f>
        <v>2792.1</v>
      </c>
      <c r="J6" s="12"/>
      <c r="M6" t="s">
        <v>18</v>
      </c>
    </row>
    <row r="7" spans="2:13" ht="15.75" x14ac:dyDescent="0.25">
      <c r="B7" s="5" t="s">
        <v>2</v>
      </c>
      <c r="C7" s="11">
        <v>320</v>
      </c>
      <c r="D7" s="11">
        <v>190</v>
      </c>
      <c r="E7" s="11">
        <v>400</v>
      </c>
      <c r="F7" s="11">
        <v>600</v>
      </c>
      <c r="G7" s="11">
        <f t="shared" si="0"/>
        <v>1510</v>
      </c>
      <c r="H7" s="11">
        <f t="shared" si="1"/>
        <v>347.3</v>
      </c>
      <c r="I7" s="11">
        <f t="shared" si="2"/>
        <v>1857.3</v>
      </c>
      <c r="J7" s="12"/>
      <c r="M7" t="s">
        <v>19</v>
      </c>
    </row>
    <row r="8" spans="2:13" ht="15.75" x14ac:dyDescent="0.25">
      <c r="B8" s="5" t="s">
        <v>3</v>
      </c>
      <c r="C8" s="11">
        <v>500</v>
      </c>
      <c r="D8" s="11">
        <v>350</v>
      </c>
      <c r="E8" s="11">
        <v>480</v>
      </c>
      <c r="F8" s="11">
        <v>230</v>
      </c>
      <c r="G8" s="11">
        <f t="shared" si="0"/>
        <v>1560</v>
      </c>
      <c r="H8" s="11">
        <f t="shared" si="1"/>
        <v>358.8</v>
      </c>
      <c r="I8" s="11">
        <f t="shared" si="2"/>
        <v>1918.8</v>
      </c>
      <c r="J8" s="12"/>
      <c r="M8" t="s">
        <v>20</v>
      </c>
    </row>
    <row r="9" spans="2:13" ht="15.75" x14ac:dyDescent="0.25">
      <c r="B9" s="5" t="s">
        <v>4</v>
      </c>
      <c r="C9" s="11">
        <v>430</v>
      </c>
      <c r="D9" s="11">
        <v>400</v>
      </c>
      <c r="E9" s="11">
        <v>500</v>
      </c>
      <c r="F9" s="11">
        <v>340</v>
      </c>
      <c r="G9" s="11">
        <f t="shared" si="0"/>
        <v>1670</v>
      </c>
      <c r="H9" s="11">
        <f t="shared" si="1"/>
        <v>384.1</v>
      </c>
      <c r="I9" s="11">
        <f t="shared" si="2"/>
        <v>2054.1</v>
      </c>
      <c r="J9" s="12"/>
      <c r="M9" t="s">
        <v>21</v>
      </c>
    </row>
    <row r="10" spans="2:13" ht="15.75" x14ac:dyDescent="0.25">
      <c r="B10" s="5" t="s">
        <v>5</v>
      </c>
      <c r="C10" s="11">
        <v>280</v>
      </c>
      <c r="D10" s="11">
        <v>320</v>
      </c>
      <c r="E10" s="11">
        <v>250</v>
      </c>
      <c r="F10" s="11">
        <v>400</v>
      </c>
      <c r="G10" s="11">
        <f t="shared" si="0"/>
        <v>1250</v>
      </c>
      <c r="H10" s="11">
        <f t="shared" si="1"/>
        <v>287.5</v>
      </c>
      <c r="I10" s="11">
        <f t="shared" si="2"/>
        <v>1537.5</v>
      </c>
      <c r="J10" s="12"/>
      <c r="M10" t="s">
        <v>23</v>
      </c>
    </row>
    <row r="11" spans="2:13" ht="15.75" x14ac:dyDescent="0.25">
      <c r="B11" s="9" t="s">
        <v>6</v>
      </c>
      <c r="C11" s="13">
        <f>SUM(C5:C10)</f>
        <v>2370</v>
      </c>
      <c r="D11" s="13">
        <f>SUM(D5:D10)</f>
        <v>2140</v>
      </c>
      <c r="E11" s="13">
        <f>SUM(E5:E10)</f>
        <v>2560</v>
      </c>
      <c r="F11" s="13">
        <f>SUM(F5:F10)</f>
        <v>2440</v>
      </c>
      <c r="G11" s="13">
        <f>SUM(G5:G10)</f>
        <v>9510</v>
      </c>
      <c r="H11" s="11">
        <f t="shared" si="1"/>
        <v>2187.3000000000002</v>
      </c>
      <c r="I11" s="11">
        <f t="shared" si="2"/>
        <v>11697.3</v>
      </c>
      <c r="J11" s="14"/>
      <c r="M11" t="s">
        <v>22</v>
      </c>
    </row>
    <row r="12" spans="2:13" ht="8.25" customHeight="1" x14ac:dyDescent="0.25">
      <c r="B12" s="28"/>
      <c r="C12" s="29"/>
      <c r="D12" s="30"/>
      <c r="E12" s="30"/>
      <c r="F12" s="30"/>
      <c r="G12" s="30"/>
      <c r="H12" s="30"/>
      <c r="I12" s="30"/>
      <c r="J12" s="31"/>
    </row>
    <row r="13" spans="2:13" ht="15" customHeight="1" x14ac:dyDescent="0.25">
      <c r="B13" s="8" t="s">
        <v>9</v>
      </c>
      <c r="C13" s="10">
        <v>0.23</v>
      </c>
      <c r="D13" s="20"/>
      <c r="E13" s="21"/>
      <c r="F13" s="21"/>
      <c r="G13" s="21"/>
      <c r="H13" s="21"/>
      <c r="I13" s="21"/>
      <c r="J13" s="22"/>
      <c r="M13" t="s">
        <v>28</v>
      </c>
    </row>
    <row r="14" spans="2:13" ht="8.25" customHeight="1" x14ac:dyDescent="0.25">
      <c r="B14" s="16"/>
      <c r="C14" s="17"/>
      <c r="D14" s="17"/>
      <c r="E14" s="17"/>
      <c r="F14" s="17"/>
      <c r="G14" s="38"/>
      <c r="H14" s="18"/>
      <c r="I14" s="18"/>
      <c r="J14" s="19"/>
    </row>
    <row r="15" spans="2:13" ht="15" customHeight="1" x14ac:dyDescent="0.25">
      <c r="B15" s="5" t="s">
        <v>15</v>
      </c>
      <c r="C15" s="13">
        <f>AVERAGE(C5:C10)</f>
        <v>395</v>
      </c>
      <c r="D15" s="13">
        <f t="shared" ref="D15:F15" si="3">AVERAGE(D5:D10)</f>
        <v>356.66666666666669</v>
      </c>
      <c r="E15" s="13">
        <f t="shared" si="3"/>
        <v>426.66666666666669</v>
      </c>
      <c r="F15" s="13">
        <f t="shared" si="3"/>
        <v>406.66666666666669</v>
      </c>
      <c r="G15" s="20"/>
      <c r="H15" s="44"/>
      <c r="I15" s="44"/>
      <c r="J15" s="22"/>
      <c r="M15" t="s">
        <v>29</v>
      </c>
    </row>
    <row r="16" spans="2:13" ht="15" customHeight="1" x14ac:dyDescent="0.25">
      <c r="B16" s="5" t="s">
        <v>11</v>
      </c>
      <c r="C16" s="13">
        <f>MIN(C5:C10)</f>
        <v>280</v>
      </c>
      <c r="D16" s="13">
        <f t="shared" ref="D16:F16" si="4">MIN(D5:D10)</f>
        <v>190</v>
      </c>
      <c r="E16" s="13">
        <f t="shared" si="4"/>
        <v>250</v>
      </c>
      <c r="F16" s="13">
        <f t="shared" si="4"/>
        <v>230</v>
      </c>
      <c r="G16" s="20"/>
      <c r="H16" s="44"/>
      <c r="I16" s="44"/>
      <c r="J16" s="22"/>
      <c r="M16" t="s">
        <v>30</v>
      </c>
    </row>
    <row r="17" spans="2:16" ht="15" customHeight="1" thickBot="1" x14ac:dyDescent="0.3">
      <c r="B17" s="6" t="s">
        <v>10</v>
      </c>
      <c r="C17" s="15">
        <f>MAX(C5:C10)</f>
        <v>540</v>
      </c>
      <c r="D17" s="15">
        <f t="shared" ref="D17:F17" si="5">MAX(D5:D10)</f>
        <v>600</v>
      </c>
      <c r="E17" s="15">
        <f t="shared" si="5"/>
        <v>580</v>
      </c>
      <c r="F17" s="15">
        <f t="shared" si="5"/>
        <v>600</v>
      </c>
      <c r="G17" s="45"/>
      <c r="H17" s="46"/>
      <c r="I17" s="46"/>
      <c r="J17" s="47"/>
      <c r="M17" t="s">
        <v>32</v>
      </c>
    </row>
    <row r="18" spans="2:16" ht="15.75" thickBot="1" x14ac:dyDescent="0.3">
      <c r="B18" s="7"/>
      <c r="C18" s="7"/>
      <c r="D18" s="7"/>
      <c r="E18" s="7"/>
      <c r="F18" s="7"/>
      <c r="G18" s="7"/>
      <c r="H18" s="7"/>
      <c r="I18" s="7"/>
      <c r="J18" s="7"/>
    </row>
    <row r="19" spans="2:16" ht="16.5" thickBot="1" x14ac:dyDescent="0.3">
      <c r="B19" s="39" t="s">
        <v>16</v>
      </c>
      <c r="C19" s="40">
        <f>ROUND(AVERAGE(C5:C10),0)</f>
        <v>395</v>
      </c>
      <c r="D19" s="40">
        <f>ROUND(AVERAGE(D5:D10),0)</f>
        <v>357</v>
      </c>
      <c r="E19" s="40">
        <f>ROUND(AVERAGE(E5:E10),0)</f>
        <v>427</v>
      </c>
      <c r="F19" s="41">
        <f>ROUND(AVERAGE(F5:F10),0)</f>
        <v>407</v>
      </c>
      <c r="G19" s="37"/>
      <c r="I19">
        <v>478.47</v>
      </c>
    </row>
    <row r="20" spans="2:16" ht="16.5" thickBot="1" x14ac:dyDescent="0.3">
      <c r="B20" s="39" t="s">
        <v>26</v>
      </c>
      <c r="C20" s="40">
        <f>MEDIAN(C5:C10)</f>
        <v>375</v>
      </c>
      <c r="D20" s="40">
        <f t="shared" ref="D20:F20" si="6">MEDIAN(D5:D10)</f>
        <v>335</v>
      </c>
      <c r="E20" s="40">
        <f t="shared" si="6"/>
        <v>440</v>
      </c>
      <c r="F20" s="41">
        <f t="shared" si="6"/>
        <v>370</v>
      </c>
      <c r="I20">
        <f>ROUND(I19,1)</f>
        <v>478.5</v>
      </c>
      <c r="J20" t="s">
        <v>24</v>
      </c>
    </row>
    <row r="21" spans="2:16" ht="16.5" thickBot="1" x14ac:dyDescent="0.3">
      <c r="B21" s="39" t="s">
        <v>27</v>
      </c>
      <c r="C21" s="40" t="e">
        <f t="shared" ref="C21:F21" si="7">MODE(C5:C10)</f>
        <v>#N/A</v>
      </c>
      <c r="D21" s="40" t="e">
        <f t="shared" si="7"/>
        <v>#N/A</v>
      </c>
      <c r="E21" s="40" t="e">
        <f t="shared" si="7"/>
        <v>#N/A</v>
      </c>
      <c r="F21" s="41" t="e">
        <f t="shared" si="7"/>
        <v>#N/A</v>
      </c>
      <c r="I21">
        <f>ROUND(I19,0)</f>
        <v>478</v>
      </c>
      <c r="J21" t="s">
        <v>25</v>
      </c>
    </row>
    <row r="22" spans="2:16" ht="16.5" thickBot="1" x14ac:dyDescent="0.3">
      <c r="B22" s="39" t="s">
        <v>31</v>
      </c>
      <c r="C22" s="42" t="str">
        <f>IFERROR(MODE(C5:C10),"Amodal")</f>
        <v>Amodal</v>
      </c>
      <c r="D22" s="42" t="str">
        <f t="shared" ref="D22:F22" si="8">IFERROR(MODE(D5:D10),"Amodal")</f>
        <v>Amodal</v>
      </c>
      <c r="E22" s="42" t="str">
        <f t="shared" si="8"/>
        <v>Amodal</v>
      </c>
      <c r="F22" s="43" t="str">
        <f t="shared" si="8"/>
        <v>Amodal</v>
      </c>
    </row>
    <row r="23" spans="2:16" x14ac:dyDescent="0.25">
      <c r="P23" s="1"/>
    </row>
  </sheetData>
  <mergeCells count="10">
    <mergeCell ref="G15:J17"/>
    <mergeCell ref="B14:J14"/>
    <mergeCell ref="D13:J13"/>
    <mergeCell ref="B2:J2"/>
    <mergeCell ref="J3:J4"/>
    <mergeCell ref="B12:J12"/>
    <mergeCell ref="G3:G4"/>
    <mergeCell ref="H3:H4"/>
    <mergeCell ref="I3:I4"/>
    <mergeCell ref="C3:F3"/>
  </mergeCells>
  <phoneticPr fontId="0" type="noConversion"/>
  <pageMargins left="0.7" right="0.7" top="0.75" bottom="0.75" header="0.3" footer="0.3"/>
  <pageSetup paperSize="9" orientation="portrait" r:id="rId1"/>
  <ignoredErrors>
    <ignoredError sqref="C11:D11 E11:F11 C15:F17 C19:F19 C20:F20 D21:F21 C22:F2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José Carneiro</cp:lastModifiedBy>
  <dcterms:created xsi:type="dcterms:W3CDTF">2011-04-10T21:09:13Z</dcterms:created>
  <dcterms:modified xsi:type="dcterms:W3CDTF">2024-01-08T22:29:35Z</dcterms:modified>
</cp:coreProperties>
</file>