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Formações\Excel 778 - 22-03-2023\Sessão 13 - 08-05\"/>
    </mc:Choice>
  </mc:AlternateContent>
  <xr:revisionPtr revIDLastSave="0" documentId="13_ncr:1_{72F9A008-E810-4BF3-9553-31E3EBE3E444}" xr6:coauthVersionLast="47" xr6:coauthVersionMax="47" xr10:uidLastSave="{00000000-0000-0000-0000-000000000000}"/>
  <bookViews>
    <workbookView xWindow="-120" yWindow="-120" windowWidth="20730" windowHeight="11160" xr2:uid="{2806444F-77EF-432C-96A7-8EBD287BFE99}"/>
  </bookViews>
  <sheets>
    <sheet name="Simulador" sheetId="3" r:id="rId1"/>
  </sheets>
  <definedNames>
    <definedName name="_xlnm.Print_Area" localSheetId="0">Simulador!$B$1:$R$19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P12" i="3" s="1"/>
  <c r="F11" i="3"/>
  <c r="I11" i="3" s="1"/>
  <c r="R10" i="3"/>
  <c r="M10" i="3"/>
  <c r="H10" i="3"/>
  <c r="F10" i="3"/>
  <c r="P10" i="3" s="1"/>
  <c r="R9" i="3"/>
  <c r="P17" i="3" s="1"/>
  <c r="M9" i="3"/>
  <c r="H9" i="3"/>
  <c r="F9" i="3"/>
  <c r="P9" i="3" s="1"/>
  <c r="R8" i="3"/>
  <c r="M8" i="3"/>
  <c r="H8" i="3"/>
  <c r="F8" i="3"/>
  <c r="P8" i="3" s="1"/>
  <c r="F7" i="3"/>
  <c r="P7" i="3" s="1"/>
  <c r="F6" i="3"/>
  <c r="I6" i="3" s="1"/>
  <c r="R5" i="3"/>
  <c r="M5" i="3"/>
  <c r="H5" i="3"/>
  <c r="F5" i="3"/>
  <c r="P5" i="3" s="1"/>
  <c r="P11" i="3" l="1"/>
  <c r="I10" i="3"/>
  <c r="I9" i="3"/>
  <c r="I8" i="3"/>
  <c r="I5" i="3"/>
  <c r="P6" i="3"/>
  <c r="I7" i="3"/>
  <c r="I12" i="3"/>
  <c r="F15" i="3" l="1"/>
  <c r="R17" i="3" s="1"/>
  <c r="F14" i="3"/>
  <c r="P16" i="3" l="1"/>
  <c r="R16" i="3" s="1"/>
  <c r="R18" i="3" s="1"/>
</calcChain>
</file>

<file path=xl/sharedStrings.xml><?xml version="1.0" encoding="utf-8"?>
<sst xmlns="http://schemas.openxmlformats.org/spreadsheetml/2006/main" count="30" uniqueCount="29">
  <si>
    <t>Simulador de cálculo de médias do Ensino Secundário e Nota de Candidatura ao Ensino Superior</t>
  </si>
  <si>
    <t>Exame</t>
  </si>
  <si>
    <t>Melhorias (em pontos)</t>
  </si>
  <si>
    <t>Prova Ingresso</t>
  </si>
  <si>
    <t>Novo Cálculo da Média</t>
  </si>
  <si>
    <t>Melhores Provas de Ingresso</t>
  </si>
  <si>
    <t>10º</t>
  </si>
  <si>
    <t>11º</t>
  </si>
  <si>
    <t>12º</t>
  </si>
  <si>
    <t>CIF</t>
  </si>
  <si>
    <t>Pontos</t>
  </si>
  <si>
    <t>Valores</t>
  </si>
  <si>
    <t>CFD</t>
  </si>
  <si>
    <t>Português</t>
  </si>
  <si>
    <t>Inglês/Espanhol</t>
  </si>
  <si>
    <t>Filosofia</t>
  </si>
  <si>
    <t>Matemática / História</t>
  </si>
  <si>
    <t>FQ / Economia / MACS</t>
  </si>
  <si>
    <t>*</t>
  </si>
  <si>
    <t>BG / GD / Geografia</t>
  </si>
  <si>
    <t>1ª Opção - 12º ano</t>
  </si>
  <si>
    <t>2ª Opção - 12º ano</t>
  </si>
  <si>
    <t>Média de Secundário (valores)</t>
  </si>
  <si>
    <t>Nota de Candidatura</t>
  </si>
  <si>
    <t>Média de Secundário (pontos)</t>
  </si>
  <si>
    <t>Peso %</t>
  </si>
  <si>
    <t>Média Sec. (pontos)</t>
  </si>
  <si>
    <t>Campos Editáveis</t>
  </si>
  <si>
    <t>Prova de Ingresso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</si>
</sst>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/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2" borderId="17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/>
    <xf numFmtId="0" fontId="3" fillId="2" borderId="2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2" borderId="23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/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3" borderId="26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/>
    <xf numFmtId="0" fontId="3" fillId="2" borderId="30" xfId="0" applyFont="1" applyFill="1" applyBorder="1" applyAlignment="1" applyProtection="1">
      <alignment horizontal="center"/>
      <protection locked="0"/>
    </xf>
    <xf numFmtId="0" fontId="3" fillId="2" borderId="31" xfId="0" applyFont="1" applyFill="1" applyBorder="1" applyAlignment="1" applyProtection="1">
      <alignment horizontal="center"/>
      <protection locked="0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 applyAlignment="1">
      <alignment horizontal="center"/>
    </xf>
    <xf numFmtId="0" fontId="3" fillId="2" borderId="35" xfId="0" applyFont="1" applyFill="1" applyBorder="1" applyAlignment="1" applyProtection="1">
      <alignment horizontal="center"/>
      <protection locked="0"/>
    </xf>
    <xf numFmtId="0" fontId="3" fillId="0" borderId="35" xfId="0" applyFont="1" applyBorder="1" applyAlignment="1">
      <alignment horizontal="center"/>
    </xf>
    <xf numFmtId="0" fontId="3" fillId="3" borderId="20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5" xfId="0" applyFont="1" applyFill="1" applyBorder="1" applyAlignment="1" applyProtection="1">
      <alignment horizontal="center"/>
      <protection locked="0"/>
    </xf>
    <xf numFmtId="0" fontId="3" fillId="3" borderId="2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0" fillId="0" borderId="5" xfId="0" applyBorder="1"/>
    <xf numFmtId="0" fontId="0" fillId="0" borderId="37" xfId="0" applyBorder="1"/>
    <xf numFmtId="0" fontId="3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5" xfId="1" applyFont="1" applyBorder="1" applyAlignment="1" applyProtection="1">
      <alignment vertical="center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/>
    <xf numFmtId="164" fontId="3" fillId="0" borderId="21" xfId="0" applyNumberFormat="1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1" xfId="0" applyFont="1" applyBorder="1"/>
    <xf numFmtId="0" fontId="6" fillId="0" borderId="44" xfId="1" applyFont="1" applyBorder="1" applyAlignment="1" applyProtection="1">
      <alignment vertical="center"/>
    </xf>
    <xf numFmtId="0" fontId="3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5" xfId="0" applyFont="1" applyBorder="1"/>
    <xf numFmtId="164" fontId="2" fillId="0" borderId="27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8" xfId="0" applyFont="1" applyBorder="1" applyAlignment="1">
      <alignment horizontal="center" vertical="center"/>
    </xf>
    <xf numFmtId="0" fontId="8" fillId="2" borderId="20" xfId="0" applyFont="1" applyFill="1" applyBorder="1" applyAlignment="1" applyProtection="1">
      <alignment horizontal="center"/>
      <protection locked="0"/>
    </xf>
    <xf numFmtId="0" fontId="8" fillId="2" borderId="31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5" xfId="0" applyFont="1" applyBorder="1"/>
    <xf numFmtId="0" fontId="3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40AC-BD83-4056-9E17-BD3A9ED0CDCB}">
  <sheetPr codeName="Folha3">
    <pageSetUpPr fitToPage="1"/>
  </sheetPr>
  <dimension ref="B1:R24"/>
  <sheetViews>
    <sheetView tabSelected="1" workbookViewId="0">
      <selection activeCell="J1" sqref="J1"/>
    </sheetView>
  </sheetViews>
  <sheetFormatPr defaultRowHeight="15" x14ac:dyDescent="0.25"/>
  <cols>
    <col min="1" max="1" width="4.7109375" customWidth="1"/>
    <col min="2" max="2" width="31.85546875" customWidth="1"/>
    <col min="3" max="5" width="6.28515625" style="1" customWidth="1"/>
    <col min="6" max="6" width="8.7109375" style="1" customWidth="1"/>
    <col min="7" max="7" width="9" style="1" bestFit="1" customWidth="1"/>
    <col min="8" max="8" width="9.5703125" style="1" bestFit="1" customWidth="1"/>
    <col min="9" max="9" width="5.7109375" style="1" hidden="1" customWidth="1"/>
    <col min="10" max="10" width="5" customWidth="1"/>
    <col min="11" max="11" width="15.28515625" customWidth="1"/>
    <col min="12" max="12" width="9" style="2" customWidth="1"/>
    <col min="13" max="13" width="5" hidden="1" customWidth="1"/>
    <col min="14" max="14" width="14" customWidth="1"/>
    <col min="15" max="15" width="4.5703125" customWidth="1"/>
    <col min="16" max="16" width="17.5703125" customWidth="1"/>
    <col min="17" max="17" width="5.5703125" customWidth="1"/>
    <col min="18" max="18" width="20.5703125" customWidth="1"/>
    <col min="19" max="19" width="15.7109375" bestFit="1" customWidth="1"/>
  </cols>
  <sheetData>
    <row r="1" spans="2:18" ht="15.75" thickBot="1" x14ac:dyDescent="0.3"/>
    <row r="2" spans="2:18" ht="19.5" thickBot="1" x14ac:dyDescent="0.3"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spans="2:18" ht="18.75" x14ac:dyDescent="0.3">
      <c r="B3" s="3"/>
      <c r="C3" s="4"/>
      <c r="D3" s="5"/>
      <c r="E3" s="5"/>
      <c r="F3" s="5"/>
      <c r="G3" s="83" t="s">
        <v>1</v>
      </c>
      <c r="H3" s="84"/>
      <c r="I3" s="6"/>
      <c r="J3" s="7"/>
      <c r="K3" s="85" t="s">
        <v>2</v>
      </c>
      <c r="L3" s="8"/>
      <c r="M3" s="7"/>
      <c r="N3" s="85" t="s">
        <v>3</v>
      </c>
      <c r="O3" s="7"/>
      <c r="P3" s="85" t="s">
        <v>4</v>
      </c>
      <c r="Q3" s="7"/>
      <c r="R3" s="85" t="s">
        <v>5</v>
      </c>
    </row>
    <row r="4" spans="2:18" ht="19.5" thickBot="1" x14ac:dyDescent="0.35">
      <c r="B4" s="3"/>
      <c r="C4" s="9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1" t="s">
        <v>11</v>
      </c>
      <c r="I4" s="12" t="s">
        <v>12</v>
      </c>
      <c r="J4" s="7"/>
      <c r="K4" s="86"/>
      <c r="L4" s="8"/>
      <c r="M4" s="7"/>
      <c r="N4" s="87"/>
      <c r="O4" s="7"/>
      <c r="P4" s="88"/>
      <c r="Q4" s="7"/>
      <c r="R4" s="86"/>
    </row>
    <row r="5" spans="2:18" ht="18.75" x14ac:dyDescent="0.3">
      <c r="B5" s="13" t="s">
        <v>13</v>
      </c>
      <c r="C5" s="14">
        <v>15</v>
      </c>
      <c r="D5" s="15">
        <v>14</v>
      </c>
      <c r="E5" s="15">
        <v>12</v>
      </c>
      <c r="F5" s="5">
        <f t="shared" ref="F5:F10" si="0">IF(C5=0,"",ROUND(AVERAGE(C5:E5),0))</f>
        <v>14</v>
      </c>
      <c r="G5" s="15">
        <v>140</v>
      </c>
      <c r="H5" s="16">
        <f>IF(G5="","",ROUND(G5/10,0))</f>
        <v>14</v>
      </c>
      <c r="I5" s="17">
        <f>IF(H5="",F5,IF(G5=0,"",IF((ROUND(F5*0.7+H5*0.3,0)&gt;ROUND(K5/10,0)),ROUND(F5*0.7+H5*0.3,0),ROUND(K5/10,0))))</f>
        <v>14</v>
      </c>
      <c r="J5" s="7"/>
      <c r="K5" s="18"/>
      <c r="L5" s="19"/>
      <c r="M5" s="7">
        <f>IF(G5&gt;K5,G5,K5)</f>
        <v>140</v>
      </c>
      <c r="N5" s="20"/>
      <c r="O5" s="7"/>
      <c r="P5" s="21">
        <f>F5</f>
        <v>14</v>
      </c>
      <c r="Q5" s="7"/>
      <c r="R5" s="21">
        <f>IF(K5&gt;G5,K5,IF(G5&lt;95,"",G5))</f>
        <v>140</v>
      </c>
    </row>
    <row r="6" spans="2:18" ht="18.75" x14ac:dyDescent="0.3">
      <c r="B6" s="22" t="s">
        <v>14</v>
      </c>
      <c r="C6" s="78">
        <v>18</v>
      </c>
      <c r="D6" s="24">
        <v>17</v>
      </c>
      <c r="E6" s="25"/>
      <c r="F6" s="26">
        <f t="shared" si="0"/>
        <v>18</v>
      </c>
      <c r="G6" s="25"/>
      <c r="H6" s="27"/>
      <c r="I6" s="28">
        <f>IF(F6&gt;(ROUND(K6/10,0)),F6,(ROUND(K6/10,0)))</f>
        <v>18</v>
      </c>
      <c r="J6" s="7"/>
      <c r="K6" s="29"/>
      <c r="L6" s="19"/>
      <c r="M6" s="7"/>
      <c r="N6" s="30"/>
      <c r="O6" s="7"/>
      <c r="P6" s="31">
        <f t="shared" ref="P6:P12" si="1">F6</f>
        <v>18</v>
      </c>
      <c r="Q6" s="7"/>
      <c r="R6" s="31"/>
    </row>
    <row r="7" spans="2:18" ht="19.5" thickBot="1" x14ac:dyDescent="0.35">
      <c r="B7" s="32" t="s">
        <v>15</v>
      </c>
      <c r="C7" s="33">
        <v>18</v>
      </c>
      <c r="D7" s="34">
        <v>13</v>
      </c>
      <c r="E7" s="35"/>
      <c r="F7" s="36">
        <f t="shared" si="0"/>
        <v>16</v>
      </c>
      <c r="G7" s="35"/>
      <c r="H7" s="37"/>
      <c r="I7" s="12">
        <f>IF(F7&gt;(ROUND(K7/10,0)),F7,(ROUND(K7/10,0)))</f>
        <v>16</v>
      </c>
      <c r="J7" s="7"/>
      <c r="K7" s="29"/>
      <c r="L7" s="19"/>
      <c r="M7" s="7"/>
      <c r="N7" s="30"/>
      <c r="O7" s="7"/>
      <c r="P7" s="31">
        <f t="shared" si="1"/>
        <v>16</v>
      </c>
      <c r="Q7" s="7"/>
      <c r="R7" s="38"/>
    </row>
    <row r="8" spans="2:18" ht="18.75" x14ac:dyDescent="0.3">
      <c r="B8" s="39" t="s">
        <v>16</v>
      </c>
      <c r="C8" s="40">
        <v>14</v>
      </c>
      <c r="D8" s="79">
        <v>17</v>
      </c>
      <c r="E8" s="23">
        <v>13</v>
      </c>
      <c r="F8" s="42">
        <f t="shared" si="0"/>
        <v>15</v>
      </c>
      <c r="G8" s="41">
        <v>150</v>
      </c>
      <c r="H8" s="43">
        <f>IF(G8="","",ROUND(G8/10,0))</f>
        <v>15</v>
      </c>
      <c r="I8" s="17">
        <f t="shared" ref="I8:I10" si="2">IF(H8="",F8,IF(G8=0,"",IF((ROUND(F8*0.7+H8*0.3,0)&gt;ROUND(K8/10,0)),ROUND(F8*0.7+H8*0.3,0),ROUND(K8/10,0))))</f>
        <v>15</v>
      </c>
      <c r="J8" s="7"/>
      <c r="K8" s="18"/>
      <c r="L8" s="19"/>
      <c r="M8" s="7">
        <f>IF(G8&gt;K8,G8,K8)</f>
        <v>150</v>
      </c>
      <c r="N8" s="29" t="s">
        <v>18</v>
      </c>
      <c r="O8" s="7"/>
      <c r="P8" s="21">
        <f t="shared" si="1"/>
        <v>15</v>
      </c>
      <c r="Q8" s="7"/>
      <c r="R8" s="21">
        <f>IF(K8&gt;G8,K8,IF(G8&lt;95,"",G8))</f>
        <v>150</v>
      </c>
    </row>
    <row r="9" spans="2:18" ht="18.75" x14ac:dyDescent="0.3">
      <c r="B9" s="22" t="s">
        <v>17</v>
      </c>
      <c r="C9" s="23">
        <v>15</v>
      </c>
      <c r="D9" s="24">
        <v>18</v>
      </c>
      <c r="E9" s="25"/>
      <c r="F9" s="26">
        <f t="shared" si="0"/>
        <v>17</v>
      </c>
      <c r="G9" s="24">
        <v>125</v>
      </c>
      <c r="H9" s="44">
        <f>IF(G9="","",ROUND(G9/10,0))</f>
        <v>13</v>
      </c>
      <c r="I9" s="28">
        <f t="shared" si="2"/>
        <v>16</v>
      </c>
      <c r="J9" s="7"/>
      <c r="K9" s="29"/>
      <c r="L9" s="19"/>
      <c r="M9" s="7">
        <f>IF(G9&gt;K9,G9,K9)</f>
        <v>125</v>
      </c>
      <c r="N9" s="29"/>
      <c r="O9" s="7"/>
      <c r="P9" s="31">
        <f t="shared" si="1"/>
        <v>17</v>
      </c>
      <c r="Q9" s="7"/>
      <c r="R9" s="31">
        <f>IF(K9&gt;G9,K9,IF(G9&lt;95,"",G9))</f>
        <v>125</v>
      </c>
    </row>
    <row r="10" spans="2:18" ht="19.5" thickBot="1" x14ac:dyDescent="0.35">
      <c r="B10" s="45" t="s">
        <v>19</v>
      </c>
      <c r="C10" s="78">
        <v>14</v>
      </c>
      <c r="D10" s="24">
        <v>17</v>
      </c>
      <c r="E10" s="25"/>
      <c r="F10" s="26">
        <f t="shared" si="0"/>
        <v>16</v>
      </c>
      <c r="G10" s="24">
        <v>120</v>
      </c>
      <c r="H10" s="44">
        <f>IF(G10="","",ROUND(G10/10,0))</f>
        <v>12</v>
      </c>
      <c r="I10" s="46">
        <f t="shared" si="2"/>
        <v>15</v>
      </c>
      <c r="J10" s="7"/>
      <c r="K10" s="47"/>
      <c r="L10" s="19"/>
      <c r="M10" s="7">
        <f>IF(G10&gt;K10,G10,K10)</f>
        <v>120</v>
      </c>
      <c r="N10" s="29"/>
      <c r="O10" s="7"/>
      <c r="P10" s="38">
        <f t="shared" si="1"/>
        <v>16</v>
      </c>
      <c r="Q10" s="7"/>
      <c r="R10" s="48">
        <f>IF(K10&gt;G10,K10,IF(G10&lt;95,"",G10))</f>
        <v>120</v>
      </c>
    </row>
    <row r="11" spans="2:18" ht="18.75" x14ac:dyDescent="0.3">
      <c r="B11" s="13" t="s">
        <v>20</v>
      </c>
      <c r="C11" s="49"/>
      <c r="D11" s="25"/>
      <c r="E11" s="24">
        <v>15</v>
      </c>
      <c r="F11" s="26">
        <f>IF(E11=0,"",ROUND(AVERAGE(C11:E11),0))</f>
        <v>15</v>
      </c>
      <c r="G11" s="50"/>
      <c r="H11" s="27"/>
      <c r="I11" s="51">
        <f>IF(F11&gt;(ROUND(K11/10,0)),F11,(ROUND(K11/10,0)))</f>
        <v>15</v>
      </c>
      <c r="J11" s="7"/>
      <c r="K11" s="52"/>
      <c r="L11" s="19"/>
      <c r="M11" s="7"/>
      <c r="N11" s="30"/>
      <c r="O11" s="7"/>
      <c r="P11" s="21">
        <f t="shared" si="1"/>
        <v>15</v>
      </c>
      <c r="Q11" s="7"/>
      <c r="R11" s="52"/>
    </row>
    <row r="12" spans="2:18" ht="19.5" thickBot="1" x14ac:dyDescent="0.35">
      <c r="B12" s="32" t="s">
        <v>21</v>
      </c>
      <c r="C12" s="53"/>
      <c r="D12" s="35"/>
      <c r="E12" s="34">
        <v>17</v>
      </c>
      <c r="F12" s="36">
        <f>IF(E12=0,"",ROUND(AVERAGE(C12:E12),0))</f>
        <v>17</v>
      </c>
      <c r="G12" s="54"/>
      <c r="H12" s="37"/>
      <c r="I12" s="46">
        <f>IF(F12&gt;(ROUND(K12/10,0)),F12,(ROUND(K12/10,0)))</f>
        <v>17</v>
      </c>
      <c r="J12" s="7"/>
      <c r="K12" s="55"/>
      <c r="L12" s="19"/>
      <c r="M12" s="7"/>
      <c r="N12" s="55"/>
      <c r="O12" s="7"/>
      <c r="P12" s="48">
        <f t="shared" si="1"/>
        <v>17</v>
      </c>
      <c r="Q12" s="7"/>
      <c r="R12" s="55"/>
    </row>
    <row r="13" spans="2:18" ht="15.75" thickBot="1" x14ac:dyDescent="0.3">
      <c r="B13" s="56"/>
      <c r="E13"/>
      <c r="R13" s="57"/>
    </row>
    <row r="14" spans="2:18" ht="18.75" x14ac:dyDescent="0.25">
      <c r="B14" s="92" t="s">
        <v>22</v>
      </c>
      <c r="C14" s="93"/>
      <c r="D14" s="93"/>
      <c r="E14" s="93"/>
      <c r="F14" s="77">
        <f>IF(SUM(P5:P12)=0,"",ROUND(AVERAGE(P5:P12),0))</f>
        <v>16</v>
      </c>
      <c r="G14" s="58"/>
      <c r="H14" s="58"/>
      <c r="I14" s="58"/>
      <c r="J14" s="94" t="s">
        <v>23</v>
      </c>
      <c r="K14" s="95"/>
      <c r="L14" s="95"/>
      <c r="M14" s="95"/>
      <c r="N14" s="95"/>
      <c r="O14" s="95"/>
      <c r="P14" s="95"/>
      <c r="Q14" s="95"/>
      <c r="R14" s="96"/>
    </row>
    <row r="15" spans="2:18" ht="19.5" thickBot="1" x14ac:dyDescent="0.3">
      <c r="B15" s="97" t="s">
        <v>24</v>
      </c>
      <c r="C15" s="98"/>
      <c r="D15" s="98"/>
      <c r="E15" s="98"/>
      <c r="F15" s="59">
        <f>IF(SUM(P5:P12)=0,"",INT(AVERAGE(P5:P12)*10))</f>
        <v>160</v>
      </c>
      <c r="G15" s="58"/>
      <c r="H15" s="58"/>
      <c r="I15" s="58"/>
      <c r="J15" s="99"/>
      <c r="K15" s="100"/>
      <c r="L15" s="101"/>
      <c r="M15" s="60"/>
      <c r="N15" s="61" t="s">
        <v>25</v>
      </c>
      <c r="O15" s="60"/>
      <c r="P15" s="102"/>
      <c r="Q15" s="102"/>
      <c r="R15" s="103"/>
    </row>
    <row r="16" spans="2:18" ht="19.5" thickBot="1" x14ac:dyDescent="0.35">
      <c r="B16" s="62"/>
      <c r="C16" s="58"/>
      <c r="D16" s="58"/>
      <c r="E16" s="58"/>
      <c r="F16" s="58"/>
      <c r="G16" s="58"/>
      <c r="H16" s="58"/>
      <c r="I16" s="58"/>
      <c r="J16" s="89" t="s">
        <v>26</v>
      </c>
      <c r="K16" s="90"/>
      <c r="L16" s="91"/>
      <c r="M16" s="60"/>
      <c r="N16" s="63">
        <v>65</v>
      </c>
      <c r="O16" s="60"/>
      <c r="P16" s="61">
        <f>F15</f>
        <v>160</v>
      </c>
      <c r="Q16" s="64"/>
      <c r="R16" s="65">
        <f>IF(F15="","",P16*N16/100)</f>
        <v>104</v>
      </c>
    </row>
    <row r="17" spans="2:18" ht="19.5" thickBot="1" x14ac:dyDescent="0.35">
      <c r="B17" s="66" t="s">
        <v>27</v>
      </c>
      <c r="C17" s="58"/>
      <c r="D17" s="58"/>
      <c r="E17" s="67"/>
      <c r="F17" s="67"/>
      <c r="G17" s="58"/>
      <c r="H17" s="58"/>
      <c r="I17" s="58"/>
      <c r="J17" s="89" t="s">
        <v>28</v>
      </c>
      <c r="K17" s="90"/>
      <c r="L17" s="91"/>
      <c r="M17" s="60"/>
      <c r="N17" s="63">
        <v>35</v>
      </c>
      <c r="O17" s="61" t="s">
        <v>18</v>
      </c>
      <c r="P17" s="61">
        <f>IF(N5="*",R5,IF(N8="*",R8,IF(N9="*",R9,IF(N10="*",R10,""))))</f>
        <v>150</v>
      </c>
      <c r="Q17" s="68"/>
      <c r="R17" s="65">
        <f>IF(F15="","",P17*N17/100)</f>
        <v>52.5</v>
      </c>
    </row>
    <row r="18" spans="2:18" ht="19.5" thickBot="1" x14ac:dyDescent="0.35">
      <c r="B18" s="69"/>
      <c r="C18" s="70"/>
      <c r="D18" s="70"/>
      <c r="E18" s="71"/>
      <c r="F18" s="70"/>
      <c r="G18" s="70"/>
      <c r="H18" s="70"/>
      <c r="I18" s="70"/>
      <c r="J18" s="72"/>
      <c r="K18" s="73"/>
      <c r="L18" s="73"/>
      <c r="M18" s="73"/>
      <c r="N18" s="73"/>
      <c r="O18" s="73"/>
      <c r="P18" s="73"/>
      <c r="Q18" s="74"/>
      <c r="R18" s="75">
        <f>ROUND(SUM(R16:R17),1)</f>
        <v>156.5</v>
      </c>
    </row>
    <row r="24" spans="2:18" x14ac:dyDescent="0.25">
      <c r="L24" s="76"/>
    </row>
  </sheetData>
  <mergeCells count="13">
    <mergeCell ref="J17:L17"/>
    <mergeCell ref="B14:E14"/>
    <mergeCell ref="J14:R14"/>
    <mergeCell ref="B15:E15"/>
    <mergeCell ref="J15:L15"/>
    <mergeCell ref="P15:R15"/>
    <mergeCell ref="J16:L16"/>
    <mergeCell ref="B2:R2"/>
    <mergeCell ref="G3:H3"/>
    <mergeCell ref="K3:K4"/>
    <mergeCell ref="N3:N4"/>
    <mergeCell ref="P3:P4"/>
    <mergeCell ref="R3:R4"/>
  </mergeCells>
  <pageMargins left="0.70866141732283505" right="0.70866141732283505" top="0.74803149606299202" bottom="0.74803149606299202" header="0.31496062992126" footer="0.31496062992126"/>
  <pageSetup paperSize="9" scale="77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Simulador</vt:lpstr>
      <vt:lpstr>Simulador!Área_de_Impressão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Formador</dc:creator>
  <cp:lastModifiedBy>JPFrada</cp:lastModifiedBy>
  <cp:lastPrinted>2020-11-30T15:07:19Z</cp:lastPrinted>
  <dcterms:created xsi:type="dcterms:W3CDTF">2020-11-30T14:34:28Z</dcterms:created>
  <dcterms:modified xsi:type="dcterms:W3CDTF">2023-05-08T10:04:44Z</dcterms:modified>
</cp:coreProperties>
</file>