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H:\O meu disco\UNIVERSIDADE\FORMAÇÕES\EINST EXCEL\Sessão 13\"/>
    </mc:Choice>
  </mc:AlternateContent>
  <xr:revisionPtr revIDLastSave="0" documentId="13_ncr:1_{FF2B870D-0192-44F4-8CFD-974087698103}" xr6:coauthVersionLast="47" xr6:coauthVersionMax="47" xr10:uidLastSave="{00000000-0000-0000-0000-000000000000}"/>
  <bookViews>
    <workbookView xWindow="-120" yWindow="-120" windowWidth="29040" windowHeight="15720" activeTab="1" xr2:uid="{FF9A311E-D456-4279-8FE8-37EDAFF6756F}"/>
  </bookViews>
  <sheets>
    <sheet name="Exemplo" sheetId="8" r:id="rId1"/>
    <sheet name="Solver 1" sheetId="4" r:id="rId2"/>
    <sheet name="Solver 2" sheetId="5" r:id="rId3"/>
    <sheet name="Solver 3" sheetId="7" r:id="rId4"/>
  </sheets>
  <definedNames>
    <definedName name="_xlnm._FilterDatabase" localSheetId="2" hidden="1">'Solver 2'!$B$5:$L$11</definedName>
    <definedName name="solver_adj" localSheetId="0" hidden="1">Exemplo!$J$24:$J$25</definedName>
    <definedName name="solver_adj" localSheetId="1" hidden="1">'Solver 1'!$K$12:$K$13</definedName>
    <definedName name="solver_adj" localSheetId="2" hidden="1">'Solver 2'!$I$7:$I$8</definedName>
    <definedName name="solver_adj" localSheetId="3" hidden="1">'Solver 3'!$I$20:$I$21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Exemplo!$I$29</definedName>
    <definedName name="solver_lhs1" localSheetId="1" hidden="1">'Solver 1'!$G$19</definedName>
    <definedName name="solver_lhs1" localSheetId="2" hidden="1">'Solver 2'!$C$13</definedName>
    <definedName name="solver_lhs1" localSheetId="3" hidden="1">'Solver 3'!$H$25</definedName>
    <definedName name="solver_lhs2" localSheetId="0" hidden="1">Exemplo!$I$30</definedName>
    <definedName name="solver_lhs2" localSheetId="1" hidden="1">'Solver 1'!$G$20</definedName>
    <definedName name="solver_lhs2" localSheetId="2" hidden="1">'Solver 2'!$C$14</definedName>
    <definedName name="solver_lhs2" localSheetId="3" hidden="1">'Solver 3'!$H$26</definedName>
    <definedName name="solver_lhs3" localSheetId="0" hidden="1">Exemplo!$I$31</definedName>
    <definedName name="solver_lhs3" localSheetId="1" hidden="1">'Solver 1'!$G$21</definedName>
    <definedName name="solver_lhs3" localSheetId="2" hidden="1">'Solver 2'!$C$15</definedName>
    <definedName name="solver_lhs3" localSheetId="3" hidden="1">'Solver 3'!$H$27</definedName>
    <definedName name="solver_lhs4" localSheetId="1" hidden="1">'Solver 1'!$G$21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um" localSheetId="3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Exemplo!$J$21</definedName>
    <definedName name="solver_opt" localSheetId="1" hidden="1">'Solver 1'!$J$16</definedName>
    <definedName name="solver_opt" localSheetId="2" hidden="1">'Solver 2'!$I$5</definedName>
    <definedName name="solver_opt" localSheetId="3" hidden="1">'Solver 3'!$I$16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1</definedName>
    <definedName name="solver_rel1" localSheetId="2" hidden="1">2</definedName>
    <definedName name="solver_rel1" localSheetId="3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3" localSheetId="0" hidden="1">1</definedName>
    <definedName name="solver_rel3" localSheetId="1" hidden="1">1</definedName>
    <definedName name="solver_rel3" localSheetId="2" hidden="1">2</definedName>
    <definedName name="solver_rel3" localSheetId="3" hidden="1">1</definedName>
    <definedName name="solver_rel4" localSheetId="1" hidden="1">1</definedName>
    <definedName name="solver_rhs1" localSheetId="0" hidden="1">Exemplo!$K$29</definedName>
    <definedName name="solver_rhs1" localSheetId="1" hidden="1">'Solver 1'!$I$19</definedName>
    <definedName name="solver_rhs1" localSheetId="2" hidden="1">'Solver 2'!$E$13</definedName>
    <definedName name="solver_rhs1" localSheetId="3" hidden="1">'Solver 3'!$J$25</definedName>
    <definedName name="solver_rhs2" localSheetId="0" hidden="1">Exemplo!$K$30</definedName>
    <definedName name="solver_rhs2" localSheetId="1" hidden="1">'Solver 1'!$I$20</definedName>
    <definedName name="solver_rhs2" localSheetId="2" hidden="1">'Solver 2'!$E$14</definedName>
    <definedName name="solver_rhs2" localSheetId="3" hidden="1">'Solver 3'!$J$26</definedName>
    <definedName name="solver_rhs3" localSheetId="0" hidden="1">Exemplo!$K$31</definedName>
    <definedName name="solver_rhs3" localSheetId="1" hidden="1">'Solver 1'!$I$21</definedName>
    <definedName name="solver_rhs3" localSheetId="2" hidden="1">'Solver 2'!$E$15</definedName>
    <definedName name="solver_rhs3" localSheetId="3" hidden="1">'Solver 3'!$J$27</definedName>
    <definedName name="solver_rhs4" localSheetId="1" hidden="1">'Solver 1'!$I$21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4" l="1"/>
  <c r="G20" i="4"/>
  <c r="G19" i="4"/>
  <c r="J16" i="4"/>
  <c r="XFD1048550" i="4" a="1"/>
  <c r="XFD1048550" i="4" s="1"/>
  <c r="XFD1048551" i="4" a="1"/>
  <c r="XFD1048551" i="4" s="1"/>
  <c r="XFD1048552" i="4"/>
  <c r="XFD1048553" i="4"/>
  <c r="XFD1048554" i="4"/>
  <c r="XFD1048555" i="4"/>
  <c r="XFD1048550" i="8" a="1"/>
  <c r="XFD1048550" i="8" s="1"/>
  <c r="XFD1048551" i="8" a="1"/>
  <c r="XFD1048551" i="8" s="1"/>
  <c r="XFD1048552" i="8"/>
  <c r="XFD1048553" i="8"/>
  <c r="XFD1048554" i="8"/>
  <c r="XFD1048555" i="8"/>
  <c r="I31" i="8"/>
  <c r="I30" i="8"/>
  <c r="I29" i="8"/>
  <c r="J2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<sst xmlns="http://schemas.openxmlformats.org/spreadsheetml/2006/main" count="55" uniqueCount="44">
  <si>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Uma fábrica de chapéus para melhorar a rentabilidade dos seus equipamentos irá produzir novos modelos de Chapéus: Cowboy e Cartola. O lucro esperado é de 10€ e 20€ por unidade respetivamente. O tempo necessário de produção para Chapéu de Cowboy é de 20 horas e a de Cartola é de 30 horas. As Horas disponíveis para produção são 1200 horas. A procura esperada é de 30 unidades ano para Cartola e de 40 unidade ano de Chapéu de Cowboy.</t>
    </r>
  </si>
  <si>
    <t>Quantos chapéus deve produzir a empresa de forma a maximizar o lucro?</t>
  </si>
  <si>
    <t>10* X + 20 * Y</t>
  </si>
  <si>
    <r>
      <t xml:space="preserve">X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Chapéus de Cowboy</t>
    </r>
  </si>
  <si>
    <r>
      <t xml:space="preserve">Y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Cartolas</t>
    </r>
  </si>
  <si>
    <t>Restrições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</si>
  <si>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Horas necessárias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  20 horas * X + 30 Horas * Y &lt;= 1200 horas</t>
    </r>
  </si>
  <si>
    <t>*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</si>
  <si>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Procura de Chapéu de Cowboy </t>
    </r>
    <r>
      <rPr>
        <sz val="10"/>
        <color theme="1"/>
        <rFont val="Wingdings"/>
        <charset val="2"/>
      </rPr>
      <t>à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X &lt;= 40</t>
    </r>
  </si>
  <si>
    <t>**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</si>
  <si>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Procura de Cartolas </t>
    </r>
    <r>
      <rPr>
        <sz val="10"/>
        <color theme="1"/>
        <rFont val="Wingdings"/>
        <charset val="2"/>
      </rPr>
      <t>à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 &lt;= 30</t>
    </r>
  </si>
  <si>
    <t>***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</si>
  <si>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X&gt;=0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</si>
  <si>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Y&gt;=0</t>
    </r>
  </si>
  <si>
    <t>Pretende-se determinar a produção ótima dos dois compostos tendo em consideração que o lucro previsto será de 700€ por barril de composto A e de 200 por barril de composto B.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</si>
  <si>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Numa fábrica de produtos químicos, são produzidos dois componentes (A e B) num equipamento de mistura que requer o enchimento total de 100 barris. A fabrica dispões de 180kg de sódio e matéria-prima suficiente para produzir no máximo 55 barris do composto B. Para produzir 1 barril do composto A são necessários 2kg de sódio, no caso do composto B é necessário 1kg por barril. </t>
    </r>
  </si>
  <si>
    <t>&lt;=</t>
  </si>
  <si>
    <t>Objetivo --&gt; Maximizar o Lucro</t>
  </si>
  <si>
    <t>X</t>
  </si>
  <si>
    <t>Y</t>
  </si>
  <si>
    <t>x</t>
  </si>
  <si>
    <t xml:space="preserve"> Recentemente, o Dinis decidiu investir parte das suas poupanças em dois produtos financeiros: o X-fin e o Y-fin. O Dinis espera vir a ter um lucro anual de  30  euros por cada milhar de euros investido no produto X-fin e um lucro anual de  50  euros por cada milhar de euros investido no produto Y-fin. Tendo em conta as suas poupanças, o Dinis impôs os seguintes limites de investimento anual: poderá investir até  4000  euros no produto X-fin e poderá investir até  6000  euros no produto Y-fin. O Dinis tem o seguinte sistema de pontuação anual de risco de investimento: </t>
  </si>
  <si>
    <t xml:space="preserve">• atribuir  3  pontos de risco de investimento por cada milhar de euros investido no produto X-fin; </t>
  </si>
  <si>
    <t xml:space="preserve">• atribuir  2  pontos de risco de investimento por cada milhar de euros investido no produto Y-fin; </t>
  </si>
  <si>
    <t xml:space="preserve">• não ultrapassar  18  pontos de risco de investimento, no total. </t>
  </si>
  <si>
    <t xml:space="preserve">Determine o número,  x,  de milhares de euros que o Dinis deve investir no produto X-fin e o número,  y,   de milhares de euros que o Dinis deve investir no produto Y-fin, de modo a maximizar o lucro anual. </t>
  </si>
  <si>
    <t>restrições</t>
  </si>
  <si>
    <t>y</t>
  </si>
  <si>
    <t>Determine a quantidade de ração do tipo A e a quantidade de ração do tipo B que a família deve vender, diariamente, para obter o lucro diário máximo nas condições referidas.</t>
  </si>
  <si>
    <t>Uma família vive perto de uma cidade do interior e dedica-se à produção de ração para alimentação de aves. Diariamente, a família costuma levar para o mercado dois tipos de ração: A e B. Para esse fim, dispõe, diariamente, de  70 kg de ração do tipo A e de 50 kg de ração do tipo B.O transporte de ração é feito numa única viagem, numa carrinha que pode levar até 100 kg de ração.</t>
  </si>
  <si>
    <t>Num certo dia, a família vendeu  60 kg de ração do tipo A e alguma ração do tipo B. Verifique se o lucro obtido pela família, nesse dia, nas condições referidas, pode ter sido 150 euros.</t>
  </si>
  <si>
    <r>
      <t xml:space="preserve">Na sua resposta, designe por  </t>
    </r>
    <r>
      <rPr>
        <i/>
        <sz val="12"/>
        <color rgb="FF231F20"/>
        <rFont val="Calibri"/>
        <family val="2"/>
        <scheme val="minor"/>
      </rPr>
      <t xml:space="preserve">x  </t>
    </r>
    <r>
      <rPr>
        <sz val="12"/>
        <color rgb="FF231F20"/>
        <rFont val="Calibri"/>
        <family val="2"/>
        <scheme val="minor"/>
      </rPr>
      <t xml:space="preserve">a quantidade de ração do tipo A, em  kg ,  vendida diariamente, e designe por  </t>
    </r>
    <r>
      <rPr>
        <i/>
        <sz val="12"/>
        <color rgb="FF231F20"/>
        <rFont val="Calibri"/>
        <family val="2"/>
        <scheme val="minor"/>
      </rPr>
      <t xml:space="preserve">y </t>
    </r>
    <r>
      <rPr>
        <sz val="12"/>
        <color rgb="FF231F20"/>
        <rFont val="Calibri"/>
        <family val="2"/>
        <scheme val="minor"/>
      </rPr>
      <t>a quantidade de ração do tipo B, em kg ,  vendida diariamente, e apresente:</t>
    </r>
  </si>
  <si>
    <t>–   a função objetivo;</t>
  </si>
  <si>
    <t>–   as restrições do problema;</t>
  </si>
  <si>
    <r>
      <t xml:space="preserve">–   o valor de  </t>
    </r>
    <r>
      <rPr>
        <i/>
        <sz val="12"/>
        <color rgb="FF231F20"/>
        <rFont val="Calibri"/>
        <family val="2"/>
        <scheme val="minor"/>
      </rPr>
      <t xml:space="preserve">x </t>
    </r>
    <r>
      <rPr>
        <sz val="12"/>
        <color rgb="FF231F20"/>
        <rFont val="Calibri"/>
        <family val="2"/>
        <scheme val="minor"/>
      </rPr>
      <t xml:space="preserve">e o valor de  </t>
    </r>
    <r>
      <rPr>
        <i/>
        <sz val="12"/>
        <color rgb="FF231F20"/>
        <rFont val="Calibri"/>
        <family val="2"/>
        <scheme val="minor"/>
      </rPr>
      <t xml:space="preserve">y </t>
    </r>
    <r>
      <rPr>
        <sz val="12"/>
        <color rgb="FF231F20"/>
        <rFont val="Calibri"/>
        <family val="2"/>
        <scheme val="minor"/>
      </rPr>
      <t>correspondentes à solução do problema.</t>
    </r>
  </si>
  <si>
    <t>Objetivo</t>
  </si>
  <si>
    <t>lucro</t>
  </si>
  <si>
    <t>quilos da ração A</t>
  </si>
  <si>
    <t>Sabe-se que a família vende, diariamente, toda a ração que transporta para o mercado. A ração do tipo A dá o lucro de  1  euro por quilograma, e a ração do tipo B dá o lucro de  2  euros por quilograma.</t>
  </si>
  <si>
    <t>x+2y</t>
  </si>
  <si>
    <t>x&lt;=70</t>
  </si>
  <si>
    <t>y &lt;=50</t>
  </si>
  <si>
    <t>x + y &lt;= 100</t>
  </si>
  <si>
    <t>quilos da ração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</si>
</sst>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Wingdings"/>
      <charset val="2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rgb="FF231F20"/>
      <name val="Calibri"/>
      <family val="2"/>
      <scheme val="minor"/>
    </font>
    <font>
      <i/>
      <sz val="12"/>
      <color rgb="FF231F2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2"/>
    </xf>
    <xf numFmtId="0" fontId="3" fillId="0" borderId="0" xfId="0" applyFont="1" applyAlignment="1">
      <alignment horizontal="left" vertical="center" indent="12"/>
    </xf>
    <xf numFmtId="0" fontId="3" fillId="0" borderId="0" xfId="0" applyFont="1" applyAlignment="1">
      <alignment horizontal="justify" vertical="center"/>
    </xf>
    <xf numFmtId="0" fontId="0" fillId="0" borderId="1" xfId="0" applyBorder="1"/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 indent="7"/>
    </xf>
    <xf numFmtId="0" fontId="9" fillId="0" borderId="1" xfId="0" applyFont="1" applyBorder="1"/>
    <xf numFmtId="0" fontId="10" fillId="3" borderId="0" xfId="0" applyFont="1" applyFill="1"/>
    <xf numFmtId="0" fontId="9" fillId="2" borderId="1" xfId="0" applyFont="1" applyFill="1" applyBorder="1"/>
    <xf numFmtId="0" fontId="9" fillId="4" borderId="1" xfId="0" applyFont="1" applyFill="1" applyBorder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354409</xdr:colOff>
      <xdr:row>12</xdr:row>
      <xdr:rowOff>180974</xdr:rowOff>
    </xdr:from>
    <xdr:to>
      <xdr:col>19</xdr:col>
      <xdr:colOff>296039</xdr:colOff>
      <xdr:row>34</xdr:row>
      <xdr:rowOff>172247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B68A1791-0275-60EC-77A5-76251A0BBE7E}"/>
            </a:ext>
          </a:extLst>
        </xdr:cNvPr>
        <xdr:cNvGrpSpPr/>
      </xdr:nvGrpSpPr>
      <xdr:grpSpPr>
        <a:xfrm>
          <a:off x="7628045" y="3817792"/>
          <a:ext cx="4184585" cy="4372773"/>
          <a:chOff x="7498159" y="4133849"/>
          <a:chExt cx="4208830" cy="4391823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B6A3A85B-BEF0-9B4D-1D1B-1FCC6EF154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498159" y="4133849"/>
            <a:ext cx="4208830" cy="4391823"/>
          </a:xfrm>
          <a:prstGeom prst="rect">
            <a:avLst/>
          </a:prstGeom>
        </xdr:spPr>
      </xdr:pic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7943F515-7FD3-1B2C-7BE7-06E1CE74E3B1}"/>
              </a:ext>
            </a:extLst>
          </xdr:cNvPr>
          <xdr:cNvSpPr/>
        </xdr:nvSpPr>
        <xdr:spPr>
          <a:xfrm>
            <a:off x="9610725" y="4505325"/>
            <a:ext cx="352425" cy="17145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B710CEFF-19B6-9341-D628-F2D04A1E78D7}"/>
              </a:ext>
            </a:extLst>
          </xdr:cNvPr>
          <xdr:cNvSpPr/>
        </xdr:nvSpPr>
        <xdr:spPr>
          <a:xfrm>
            <a:off x="8277225" y="5191125"/>
            <a:ext cx="352425" cy="17145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4E19241F-EBB0-C2B9-31E8-E80BF6AEE190}"/>
              </a:ext>
            </a:extLst>
          </xdr:cNvPr>
          <xdr:cNvSpPr/>
        </xdr:nvSpPr>
        <xdr:spPr>
          <a:xfrm>
            <a:off x="8362950" y="5686425"/>
            <a:ext cx="352425" cy="17145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7F8F7C-44C7-4981-9A33-19C49685A8EC}">
  <we:reference id="1e10eb66-9ba2-46e3-84ee-57e2a49831f0" version="3.0.0.1" store="EXCatalog" storeType="EXCatalog"/>
  <we:alternateReferences>
    <we:reference id="WA104100404" version="3.0.0.1" store="pt-PT" storeType="OMEX"/>
  </we:alternateReferences>
  <we:properties>
    <we:property name="JzAnXzc1I1QQKVoePRFvHwwv" value="&quot;JRoF&quot;"/>
    <we:property name="JzAnXzc1I1QsJFw=" value="&quot;&quot;"/>
    <we:property name="JzAnXzc1I1QuJ04lMQ0=" value="&quot;Uw==&quot;"/>
    <we:property name="MScuRCIrbERCC1cQFQpe" value="&quot;Uw==&quot;"/>
    <we:property name="MScuRCIrbERCCVQC" value="&quot;&quot;"/>
    <we:property name="MScuRCIrbERCNVkELgZCJQcmJQ==" value="&quot;JRoF&quot;"/>
    <we:property name="UniqueID" value="&quot;20241141707950309197&quot;"/>
    <we:property name="MScuRCIrbERCNVkELgZCJQwtJQ==" value="&quot;Uw==&quot;"/>
  </we:properties>
  <we:bindings>
    <we:binding id="refEdit" type="matrix" appref="{F139D2A9-10F4-40DF-9B05-48F7D0DB3A8B}"/>
    <we:binding id="Worker" type="matrix" appref="{6B066320-03CA-47F3-8266-337D6E8AA81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B64C-C173-438B-8BCF-64B1DD721EB3}">
  <sheetPr codeName="Folha1"/>
  <dimension ref="C2:XFD1048555"/>
  <sheetViews>
    <sheetView topLeftCell="A7" zoomScale="110" zoomScaleNormal="110" workbookViewId="0">
      <selection activeCell="D22" sqref="D22"/>
    </sheetView>
  </sheetViews>
  <sheetFormatPr defaultRowHeight="15.75" x14ac:dyDescent="0.25"/>
  <cols>
    <col min="1" max="16384" width="9.140625" style="7"/>
  </cols>
  <sheetData>
    <row r="2" spans="3:17" ht="63" customHeight="1" x14ac:dyDescent="0.25">
      <c r="C2" s="17" t="s">
        <v>29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3:17" ht="51" customHeight="1" x14ac:dyDescent="0.25">
      <c r="C3" s="17" t="s">
        <v>38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3:17" ht="15.75" customHeight="1" x14ac:dyDescent="0.25">
      <c r="C4" s="17" t="s">
        <v>30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3:17" ht="21" customHeight="1" x14ac:dyDescent="0.25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3:17" x14ac:dyDescent="0.25">
      <c r="C6" s="8"/>
      <c r="D6" s="8"/>
      <c r="E6" s="8"/>
      <c r="F6" s="8"/>
      <c r="G6" s="8"/>
      <c r="H6" s="8"/>
      <c r="I6" s="8"/>
      <c r="J6" s="8"/>
      <c r="K6" s="8"/>
      <c r="L6" s="8"/>
    </row>
    <row r="7" spans="3:17" ht="15.75" customHeight="1" x14ac:dyDescent="0.25">
      <c r="C7" s="17" t="s">
        <v>28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3:17" x14ac:dyDescent="0.25"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3:17" x14ac:dyDescent="0.25">
      <c r="C9" s="8"/>
      <c r="D9" s="8"/>
      <c r="E9" s="8"/>
      <c r="F9" s="8"/>
      <c r="G9" s="8"/>
      <c r="H9" s="8"/>
      <c r="I9" s="8"/>
      <c r="J9" s="8"/>
      <c r="K9" s="8"/>
      <c r="L9" s="8"/>
    </row>
    <row r="10" spans="3:17" ht="41.25" customHeight="1" x14ac:dyDescent="0.25">
      <c r="C10" s="17" t="s">
        <v>31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3:17" ht="15.75" hidden="1" customHeight="1" x14ac:dyDescent="0.25"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3" spans="3:17" x14ac:dyDescent="0.25">
      <c r="C13" s="9" t="s">
        <v>32</v>
      </c>
    </row>
    <row r="14" spans="3:17" x14ac:dyDescent="0.25">
      <c r="C14" s="9" t="s">
        <v>33</v>
      </c>
    </row>
    <row r="15" spans="3:17" x14ac:dyDescent="0.25">
      <c r="C15" s="9" t="s">
        <v>34</v>
      </c>
    </row>
    <row r="16" spans="3:17" x14ac:dyDescent="0.25">
      <c r="C16" s="6"/>
    </row>
    <row r="17" spans="3:11" x14ac:dyDescent="0.25">
      <c r="F17" s="7" t="s">
        <v>20</v>
      </c>
      <c r="G17" s="7" t="s">
        <v>37</v>
      </c>
    </row>
    <row r="18" spans="3:11" x14ac:dyDescent="0.25">
      <c r="F18" s="7" t="s">
        <v>27</v>
      </c>
      <c r="G18" s="7" t="s">
        <v>43</v>
      </c>
    </row>
    <row r="21" spans="3:11" x14ac:dyDescent="0.25">
      <c r="E21" s="7" t="s">
        <v>35</v>
      </c>
      <c r="G21" s="7" t="s">
        <v>39</v>
      </c>
      <c r="I21" s="7" t="s">
        <v>36</v>
      </c>
      <c r="J21" s="11">
        <f>J24+2*J25</f>
        <v>129.99999986582503</v>
      </c>
    </row>
    <row r="24" spans="3:11" x14ac:dyDescent="0.25">
      <c r="I24" s="10" t="s">
        <v>20</v>
      </c>
      <c r="J24" s="12">
        <v>29.999999865825028</v>
      </c>
    </row>
    <row r="25" spans="3:11" x14ac:dyDescent="0.25">
      <c r="C25" s="7" t="s">
        <v>26</v>
      </c>
      <c r="I25" s="10" t="s">
        <v>27</v>
      </c>
      <c r="J25" s="12">
        <v>50</v>
      </c>
    </row>
    <row r="27" spans="3:11" x14ac:dyDescent="0.25">
      <c r="E27" s="7" t="s">
        <v>40</v>
      </c>
    </row>
    <row r="28" spans="3:11" x14ac:dyDescent="0.25">
      <c r="E28" s="7" t="s">
        <v>41</v>
      </c>
    </row>
    <row r="29" spans="3:11" x14ac:dyDescent="0.25">
      <c r="E29" s="7" t="s">
        <v>42</v>
      </c>
      <c r="I29" s="13">
        <f>J24</f>
        <v>29.999999865825028</v>
      </c>
      <c r="J29" s="13" t="s">
        <v>16</v>
      </c>
      <c r="K29" s="13">
        <v>70</v>
      </c>
    </row>
    <row r="30" spans="3:11" x14ac:dyDescent="0.25">
      <c r="I30" s="13">
        <f>J25</f>
        <v>50</v>
      </c>
      <c r="J30" s="13" t="s">
        <v>16</v>
      </c>
      <c r="K30" s="13">
        <v>50</v>
      </c>
    </row>
    <row r="31" spans="3:11" x14ac:dyDescent="0.25">
      <c r="I31" s="13">
        <f>J24+J25</f>
        <v>79.999999865825032</v>
      </c>
      <c r="J31" s="13" t="s">
        <v>16</v>
      </c>
      <c r="K31" s="13">
        <v>80</v>
      </c>
    </row>
    <row r="1048550" spans="16384:16384" x14ac:dyDescent="0.25">
      <c r="XFD1048550" s="7" t="e" cm="1">
        <f t="array" aca="1" ref="XFD1048550" ca="1">_xludf.Row(solver_opt)</f>
        <v>#NAME?</v>
      </c>
    </row>
    <row r="1048551" spans="16384:16384" x14ac:dyDescent="0.25">
      <c r="XFD1048551" s="7" t="e" cm="1">
        <f t="array" aca="1" ref="XFD1048551" ca="1">_xludf.Column(solver_opt)</f>
        <v>#NAME?</v>
      </c>
    </row>
    <row r="1048552" spans="16384:16384" x14ac:dyDescent="0.25">
      <c r="XFD1048552" s="7">
        <f>solver_num</f>
        <v>3</v>
      </c>
    </row>
    <row r="1048553" spans="16384:16384" x14ac:dyDescent="0.25">
      <c r="XFD1048553" s="7">
        <f>solver_typ</f>
        <v>1</v>
      </c>
    </row>
    <row r="1048554" spans="16384:16384" x14ac:dyDescent="0.25">
      <c r="XFD1048554" s="7">
        <f>solver_eng</f>
        <v>1</v>
      </c>
    </row>
    <row r="1048555" spans="16384:16384" x14ac:dyDescent="0.25">
      <c r="XFD1048555" s="7">
        <f>solver_val</f>
        <v>0</v>
      </c>
    </row>
  </sheetData>
  <mergeCells count="5">
    <mergeCell ref="C2:Q2"/>
    <mergeCell ref="C3:Q3"/>
    <mergeCell ref="C4:Q5"/>
    <mergeCell ref="C7:Q8"/>
    <mergeCell ref="C10:Q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FB95-50E8-4D02-936C-DCB8EF415B7A}">
  <sheetPr codeName="Folha2"/>
  <dimension ref="B2:XFD1048555"/>
  <sheetViews>
    <sheetView tabSelected="1" zoomScale="140" zoomScaleNormal="140" workbookViewId="0">
      <selection activeCell="J16" sqref="J16"/>
    </sheetView>
  </sheetViews>
  <sheetFormatPr defaultRowHeight="15" x14ac:dyDescent="0.25"/>
  <cols>
    <col min="12" max="12" width="12" customWidth="1"/>
  </cols>
  <sheetData>
    <row r="2" spans="2:12" ht="78.75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 x14ac:dyDescent="0.25">
      <c r="B3" s="1" t="s">
        <v>1</v>
      </c>
      <c r="J3" s="2" t="s">
        <v>2</v>
      </c>
    </row>
    <row r="5" spans="2:12" x14ac:dyDescent="0.25">
      <c r="B5" s="2" t="s">
        <v>3</v>
      </c>
    </row>
    <row r="6" spans="2:12" x14ac:dyDescent="0.25">
      <c r="B6" s="2" t="s">
        <v>4</v>
      </c>
    </row>
    <row r="7" spans="2:12" x14ac:dyDescent="0.25">
      <c r="B7" s="1" t="s">
        <v>5</v>
      </c>
    </row>
    <row r="8" spans="2:12" x14ac:dyDescent="0.25">
      <c r="B8" s="3" t="s">
        <v>6</v>
      </c>
      <c r="K8" t="s">
        <v>7</v>
      </c>
    </row>
    <row r="9" spans="2:12" x14ac:dyDescent="0.25">
      <c r="B9" s="3" t="s">
        <v>8</v>
      </c>
      <c r="K9" t="s">
        <v>9</v>
      </c>
    </row>
    <row r="10" spans="2:12" x14ac:dyDescent="0.25">
      <c r="B10" s="3" t="s">
        <v>10</v>
      </c>
      <c r="K10" t="s">
        <v>11</v>
      </c>
    </row>
    <row r="11" spans="2:12" x14ac:dyDescent="0.25">
      <c r="B11" s="3" t="s">
        <v>12</v>
      </c>
    </row>
    <row r="12" spans="2:12" x14ac:dyDescent="0.25">
      <c r="B12" s="3" t="s">
        <v>13</v>
      </c>
      <c r="J12" s="5" t="s">
        <v>18</v>
      </c>
      <c r="K12" s="15">
        <v>15</v>
      </c>
    </row>
    <row r="13" spans="2:12" x14ac:dyDescent="0.25">
      <c r="J13" s="5" t="s">
        <v>19</v>
      </c>
      <c r="K13" s="15">
        <v>30</v>
      </c>
    </row>
    <row r="16" spans="2:12" x14ac:dyDescent="0.25">
      <c r="C16" t="s">
        <v>17</v>
      </c>
      <c r="J16" s="14">
        <f>10*K12+20*K13</f>
        <v>750</v>
      </c>
    </row>
    <row r="19" spans="4:9" x14ac:dyDescent="0.25">
      <c r="F19" t="s">
        <v>7</v>
      </c>
      <c r="G19" s="16">
        <f>20*K12+30*K13</f>
        <v>1200</v>
      </c>
      <c r="H19" s="16" t="s">
        <v>16</v>
      </c>
      <c r="I19" s="16">
        <v>1200</v>
      </c>
    </row>
    <row r="20" spans="4:9" x14ac:dyDescent="0.25">
      <c r="D20" t="s">
        <v>5</v>
      </c>
      <c r="F20" t="s">
        <v>9</v>
      </c>
      <c r="G20" s="16">
        <f>K12</f>
        <v>15</v>
      </c>
      <c r="H20" s="16" t="s">
        <v>16</v>
      </c>
      <c r="I20" s="16">
        <v>40</v>
      </c>
    </row>
    <row r="21" spans="4:9" x14ac:dyDescent="0.25">
      <c r="F21" t="s">
        <v>11</v>
      </c>
      <c r="G21" s="16">
        <f>K13</f>
        <v>30</v>
      </c>
      <c r="H21" s="16" t="s">
        <v>16</v>
      </c>
      <c r="I21" s="16">
        <v>30</v>
      </c>
    </row>
    <row r="1048550" spans="16384:16384" x14ac:dyDescent="0.25">
      <c r="XFD1048550" t="e" cm="1">
        <f t="array" aca="1" ref="XFD1048550" ca="1">_xludf.Row(solver_opt)</f>
        <v>#NAME?</v>
      </c>
    </row>
    <row r="1048551" spans="16384:16384" x14ac:dyDescent="0.25">
      <c r="XFD1048551" t="e" cm="1">
        <f t="array" aca="1" ref="XFD1048551" ca="1">_xludf.Column(solver_opt)</f>
        <v>#NAME?</v>
      </c>
    </row>
    <row r="1048552" spans="16384:16384" x14ac:dyDescent="0.25">
      <c r="XFD1048552">
        <f>solver_num</f>
        <v>3</v>
      </c>
    </row>
    <row r="1048553" spans="16384:16384" x14ac:dyDescent="0.25">
      <c r="XFD1048553">
        <f>solver_typ</f>
        <v>1</v>
      </c>
    </row>
    <row r="1048554" spans="16384:16384" x14ac:dyDescent="0.25">
      <c r="XFD1048554">
        <f>solver_eng</f>
        <v>1</v>
      </c>
    </row>
    <row r="1048555" spans="16384:16384" x14ac:dyDescent="0.25">
      <c r="XFD1048555">
        <f>solver_val</f>
        <v>0</v>
      </c>
    </row>
  </sheetData>
  <mergeCells count="1">
    <mergeCell ref="B2:L2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139D2A9-10F4-40DF-9B05-48F7D0DB3A8B}">
          <xm:f>'Solver 1'!1:1048576</xm:f>
        </x15:webExtension>
        <x15:webExtension appRef="{6B066320-03CA-47F3-8266-337D6E8AA816}">
          <xm:f>'Solver 1'!XFD1048550:XFD1048575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A937-6561-4066-A585-B3DACBFE1F73}">
  <sheetPr codeName="Folha3"/>
  <dimension ref="B3:L11"/>
  <sheetViews>
    <sheetView workbookViewId="0">
      <selection activeCell="P9" sqref="P9"/>
    </sheetView>
  </sheetViews>
  <sheetFormatPr defaultRowHeight="15" x14ac:dyDescent="0.25"/>
  <cols>
    <col min="2" max="2" width="19.140625" customWidth="1"/>
  </cols>
  <sheetData>
    <row r="3" spans="2:12" ht="73.5" customHeight="1" x14ac:dyDescent="0.25">
      <c r="B3" s="19" t="s">
        <v>15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ht="48.75" customHeight="1" x14ac:dyDescent="0.25">
      <c r="B4" s="20" t="s">
        <v>14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7" spans="2:12" ht="20.25" customHeight="1" x14ac:dyDescent="0.25"/>
    <row r="11" spans="2:12" x14ac:dyDescent="0.25">
      <c r="B11" s="4"/>
    </row>
  </sheetData>
  <mergeCells count="2">
    <mergeCell ref="B3:L3"/>
    <mergeCell ref="B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EAEF-D50C-4AF3-8099-3B9CA5DA47C7}">
  <sheetPr codeName="Folha4"/>
  <dimension ref="C2:Z39"/>
  <sheetViews>
    <sheetView workbookViewId="0">
      <selection activeCell="B28" sqref="B28"/>
    </sheetView>
  </sheetViews>
  <sheetFormatPr defaultRowHeight="15" x14ac:dyDescent="0.25"/>
  <sheetData>
    <row r="2" spans="3:13" ht="15" customHeight="1" x14ac:dyDescent="0.25">
      <c r="C2" s="22" t="s">
        <v>21</v>
      </c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3:13" x14ac:dyDescent="0.25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3:13" x14ac:dyDescent="0.25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3:13" x14ac:dyDescent="0.25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3:13" x14ac:dyDescent="0.25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3:13" x14ac:dyDescent="0.25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9" spans="3:13" x14ac:dyDescent="0.25">
      <c r="D9" t="s">
        <v>22</v>
      </c>
    </row>
    <row r="10" spans="3:13" x14ac:dyDescent="0.25">
      <c r="D10" t="s">
        <v>23</v>
      </c>
    </row>
    <row r="11" spans="3:13" x14ac:dyDescent="0.25">
      <c r="D11" t="s">
        <v>24</v>
      </c>
    </row>
    <row r="13" spans="3:13" x14ac:dyDescent="0.25">
      <c r="C13" s="22" t="s">
        <v>25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3:13" x14ac:dyDescent="0.25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28" spans="15:26" x14ac:dyDescent="0.25"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5:26" x14ac:dyDescent="0.25"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5:26" x14ac:dyDescent="0.25"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5:26" x14ac:dyDescent="0.25"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5:26" x14ac:dyDescent="0.25"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5:26" x14ac:dyDescent="0.25"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5:26" x14ac:dyDescent="0.25"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5:26" x14ac:dyDescent="0.25"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5:26" x14ac:dyDescent="0.25"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5:26" x14ac:dyDescent="0.25"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5:26" x14ac:dyDescent="0.25"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5:26" x14ac:dyDescent="0.25"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</sheetData>
  <mergeCells count="3">
    <mergeCell ref="O28:Z39"/>
    <mergeCell ref="C2:M7"/>
    <mergeCell ref="C13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Exemplo</vt:lpstr>
      <vt:lpstr>Solver 1</vt:lpstr>
      <vt:lpstr>Solver 2</vt:lpstr>
      <vt:lpstr>Solver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JPFrada</dc:creator>
  <cp:lastModifiedBy>José Filipe Alves Carneiro</cp:lastModifiedBy>
  <cp:lastPrinted>2024-02-14T17:29:08Z</cp:lastPrinted>
  <dcterms:created xsi:type="dcterms:W3CDTF">2019-05-27T20:44:37Z</dcterms:created>
  <dcterms:modified xsi:type="dcterms:W3CDTF">2024-02-14T23:03:45Z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2024-02-14T17:31:27Z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17c8a8c8-7911-4c73-9099-562821a74d5e</vt:lpwstr>
  </property>
  <property fmtid="{D5CDD505-2E9C-101B-9397-08002B2CF9AE}" pid="7" name="MSIP_Label_defa4170-0d19-0005-0004-bc88714345d2_ActionId">
    <vt:lpwstr>1b4dfac8-68b8-4f80-a9aa-5a1c9a69bfc1</vt:lpwstr>
  </property>
  <property fmtid="{D5CDD505-2E9C-101B-9397-08002B2CF9AE}" pid="8" name="MSIP_Label_defa4170-0d19-0005-0004-bc88714345d2_ContentBits">
    <vt:lpwstr>0</vt:lpwstr>
  </property>
</Properties>
</file>