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gu\Desktop\TEMP8\"/>
    </mc:Choice>
  </mc:AlternateContent>
  <xr:revisionPtr revIDLastSave="0" documentId="13_ncr:1_{1A146CD8-AE23-434E-9FDF-71071D7CFEEB}" xr6:coauthVersionLast="47" xr6:coauthVersionMax="47" xr10:uidLastSave="{00000000-0000-0000-0000-000000000000}"/>
  <bookViews>
    <workbookView xWindow="-110" yWindow="-110" windowWidth="25820" windowHeight="15500" activeTab="2" xr2:uid="{74016C4D-37FF-4ABA-98D6-7BB729471590}"/>
  </bookViews>
  <sheets>
    <sheet name="MainBoard" sheetId="2" r:id="rId1"/>
    <sheet name="TotalsBoard" sheetId="3" r:id="rId2"/>
    <sheet name="CleanTextSheet" sheetId="9" r:id="rId3"/>
    <sheet name="TextOutputFormulas" sheetId="4" state="hidden" r:id="rId4"/>
  </sheets>
  <definedNames>
    <definedName name="_xlnm._FilterDatabase" localSheetId="2" hidden="1">CleanTextSheet!$A$1:$A$558</definedName>
    <definedName name="_xlnm._FilterDatabase" localSheetId="3" hidden="1">TextOutputFormulas!#REF!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440" i="4"/>
  <c r="A441" i="4"/>
  <c r="A26" i="9"/>
  <c r="A27" i="9"/>
  <c r="A29" i="9"/>
  <c r="A36" i="9"/>
  <c r="A42" i="9"/>
  <c r="A52" i="9"/>
  <c r="A55" i="9"/>
  <c r="A56" i="9"/>
  <c r="A57" i="9"/>
  <c r="A58" i="9"/>
  <c r="A59" i="9"/>
  <c r="A60" i="9"/>
  <c r="A63" i="9"/>
  <c r="A66" i="9"/>
  <c r="A82" i="9"/>
  <c r="A85" i="9"/>
  <c r="A86" i="9"/>
  <c r="A87" i="9"/>
  <c r="A88" i="9"/>
  <c r="A89" i="9"/>
  <c r="A90" i="9"/>
  <c r="A92" i="9"/>
  <c r="A97" i="9"/>
  <c r="A110" i="9"/>
  <c r="A113" i="9"/>
  <c r="A114" i="9"/>
  <c r="A115" i="9"/>
  <c r="A116" i="9"/>
  <c r="A117" i="9"/>
  <c r="A118" i="9"/>
  <c r="A121" i="9"/>
  <c r="A124" i="9"/>
  <c r="A132" i="9"/>
  <c r="A140" i="9"/>
  <c r="A143" i="9"/>
  <c r="A144" i="9"/>
  <c r="A145" i="9"/>
  <c r="A146" i="9"/>
  <c r="A147" i="9"/>
  <c r="A148" i="9"/>
  <c r="A157" i="9"/>
  <c r="A170" i="9"/>
  <c r="A173" i="9"/>
  <c r="A174" i="9"/>
  <c r="A175" i="9"/>
  <c r="A176" i="9"/>
  <c r="A177" i="9"/>
  <c r="A178" i="9"/>
  <c r="A180" i="9"/>
  <c r="A193" i="9"/>
  <c r="A206" i="9"/>
  <c r="A211" i="9"/>
  <c r="A216" i="9"/>
  <c r="A218" i="9"/>
  <c r="A219" i="9"/>
  <c r="A220" i="9"/>
  <c r="A221" i="9"/>
  <c r="A222" i="9"/>
  <c r="A223" i="9"/>
  <c r="A225" i="9"/>
  <c r="A238" i="9"/>
  <c r="A251" i="9"/>
  <c r="A256" i="9"/>
  <c r="A261" i="9"/>
  <c r="A263" i="9"/>
  <c r="A264" i="9"/>
  <c r="A265" i="9"/>
  <c r="A266" i="9"/>
  <c r="A267" i="9"/>
  <c r="A268" i="9"/>
  <c r="A270" i="9"/>
  <c r="A283" i="9"/>
  <c r="A296" i="9"/>
  <c r="A301" i="9"/>
  <c r="A306" i="9"/>
  <c r="A308" i="9"/>
  <c r="A309" i="9"/>
  <c r="A310" i="9"/>
  <c r="A311" i="9"/>
  <c r="A312" i="9"/>
  <c r="A313" i="9"/>
  <c r="A315" i="9"/>
  <c r="A328" i="9"/>
  <c r="A341" i="9"/>
  <c r="A346" i="9"/>
  <c r="A351" i="9"/>
  <c r="A353" i="9"/>
  <c r="A354" i="9"/>
  <c r="A355" i="9"/>
  <c r="A356" i="9"/>
  <c r="A357" i="9"/>
  <c r="A358" i="9"/>
  <c r="A360" i="9"/>
  <c r="A370" i="9"/>
  <c r="A374" i="9"/>
  <c r="A384" i="9"/>
  <c r="A394" i="9"/>
  <c r="A397" i="9"/>
  <c r="A398" i="9"/>
  <c r="A399" i="9"/>
  <c r="A400" i="9"/>
  <c r="A401" i="9"/>
  <c r="A402" i="9"/>
  <c r="A408" i="9"/>
  <c r="A431" i="9"/>
  <c r="A434" i="9"/>
  <c r="A435" i="9"/>
  <c r="A436" i="9"/>
  <c r="A437" i="9"/>
  <c r="A438" i="9"/>
  <c r="A439" i="9"/>
  <c r="A444" i="9"/>
  <c r="A448" i="9"/>
  <c r="A451" i="9"/>
  <c r="A452" i="9"/>
  <c r="A453" i="9"/>
  <c r="A454" i="9"/>
  <c r="A455" i="9"/>
  <c r="A456" i="9"/>
  <c r="A468" i="9"/>
  <c r="A474" i="9"/>
  <c r="A477" i="9"/>
  <c r="A478" i="9"/>
  <c r="A479" i="9"/>
  <c r="A480" i="9"/>
  <c r="A481" i="9"/>
  <c r="A482" i="9"/>
  <c r="A491" i="9"/>
  <c r="A500" i="9"/>
  <c r="A509" i="9"/>
  <c r="A518" i="9"/>
  <c r="A527" i="9"/>
  <c r="A530" i="9"/>
  <c r="A531" i="9"/>
  <c r="A532" i="9"/>
  <c r="A533" i="9"/>
  <c r="A534" i="9"/>
  <c r="A535" i="9"/>
  <c r="A3" i="9"/>
  <c r="A4" i="9"/>
  <c r="A9" i="9"/>
  <c r="A19" i="9"/>
  <c r="A22" i="9"/>
  <c r="A23" i="9"/>
  <c r="A24" i="9"/>
  <c r="A25" i="9"/>
  <c r="A2" i="9"/>
  <c r="A442" i="4"/>
  <c r="A439" i="4"/>
  <c r="B304" i="4"/>
  <c r="B303" i="4"/>
  <c r="B154" i="4"/>
  <c r="B5" i="4"/>
  <c r="B4" i="4"/>
  <c r="C616" i="4"/>
  <c r="B616" i="4"/>
  <c r="C615" i="4"/>
  <c r="B615" i="4"/>
  <c r="C612" i="4"/>
  <c r="B612" i="4"/>
  <c r="C611" i="4"/>
  <c r="B611" i="4"/>
  <c r="C608" i="4"/>
  <c r="B608" i="4"/>
  <c r="C607" i="4"/>
  <c r="B607" i="4"/>
  <c r="C604" i="4"/>
  <c r="B604" i="4"/>
  <c r="C603" i="4"/>
  <c r="B603" i="4"/>
  <c r="C600" i="4"/>
  <c r="B600" i="4"/>
  <c r="C599" i="4"/>
  <c r="B599" i="4"/>
  <c r="C596" i="4"/>
  <c r="B596" i="4"/>
  <c r="C593" i="4"/>
  <c r="B593" i="4"/>
  <c r="C590" i="4"/>
  <c r="B590" i="4"/>
  <c r="C587" i="4"/>
  <c r="B587" i="4"/>
  <c r="C584" i="4"/>
  <c r="B584" i="4"/>
  <c r="C583" i="4"/>
  <c r="B583" i="4"/>
  <c r="C580" i="4"/>
  <c r="B580" i="4"/>
  <c r="C579" i="4"/>
  <c r="B579" i="4"/>
  <c r="C576" i="4"/>
  <c r="B576" i="4"/>
  <c r="C575" i="4"/>
  <c r="E575" i="4" s="1"/>
  <c r="B575" i="4"/>
  <c r="C572" i="4"/>
  <c r="B572" i="4"/>
  <c r="C571" i="4"/>
  <c r="B571" i="4"/>
  <c r="C568" i="4"/>
  <c r="E568" i="4" s="1"/>
  <c r="B568" i="4"/>
  <c r="C567" i="4"/>
  <c r="B567" i="4"/>
  <c r="C564" i="4"/>
  <c r="B564" i="4"/>
  <c r="C563" i="4"/>
  <c r="B563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35" i="4"/>
  <c r="B519" i="4"/>
  <c r="B521" i="4"/>
  <c r="B522" i="4"/>
  <c r="B524" i="4"/>
  <c r="B525" i="4"/>
  <c r="B523" i="4"/>
  <c r="B520" i="4"/>
  <c r="B518" i="4"/>
  <c r="B515" i="4"/>
  <c r="B516" i="4"/>
  <c r="B512" i="4"/>
  <c r="B513" i="4"/>
  <c r="B514" i="4"/>
  <c r="B511" i="4"/>
  <c r="B510" i="4"/>
  <c r="B509" i="4"/>
  <c r="B506" i="4"/>
  <c r="B507" i="4"/>
  <c r="B505" i="4"/>
  <c r="B503" i="4"/>
  <c r="B504" i="4"/>
  <c r="B502" i="4"/>
  <c r="B501" i="4"/>
  <c r="B500" i="4"/>
  <c r="B497" i="4"/>
  <c r="B498" i="4"/>
  <c r="B496" i="4"/>
  <c r="B494" i="4"/>
  <c r="B495" i="4"/>
  <c r="B493" i="4"/>
  <c r="B492" i="4"/>
  <c r="B491" i="4"/>
  <c r="B488" i="4"/>
  <c r="B489" i="4"/>
  <c r="B487" i="4"/>
  <c r="B485" i="4"/>
  <c r="B486" i="4"/>
  <c r="B484" i="4"/>
  <c r="B483" i="4"/>
  <c r="B482" i="4"/>
  <c r="B472" i="4"/>
  <c r="E472" i="4" s="1"/>
  <c r="A473" i="9" s="1"/>
  <c r="B471" i="4"/>
  <c r="E471" i="4" s="1"/>
  <c r="A472" i="9" s="1"/>
  <c r="B470" i="4"/>
  <c r="E470" i="4" s="1"/>
  <c r="A471" i="9" s="1"/>
  <c r="B469" i="4"/>
  <c r="E469" i="4" s="1"/>
  <c r="A470" i="9" s="1"/>
  <c r="B468" i="4"/>
  <c r="E468" i="4" s="1"/>
  <c r="A469" i="9" s="1"/>
  <c r="A472" i="4"/>
  <c r="A471" i="4"/>
  <c r="A470" i="4"/>
  <c r="A469" i="4"/>
  <c r="A468" i="4"/>
  <c r="B466" i="4"/>
  <c r="E466" i="4" s="1"/>
  <c r="A467" i="9" s="1"/>
  <c r="B465" i="4"/>
  <c r="E465" i="4" s="1"/>
  <c r="A466" i="9" s="1"/>
  <c r="B464" i="4"/>
  <c r="E464" i="4" s="1"/>
  <c r="A465" i="9" s="1"/>
  <c r="B463" i="4"/>
  <c r="E463" i="4" s="1"/>
  <c r="A464" i="9" s="1"/>
  <c r="B462" i="4"/>
  <c r="E462" i="4" s="1"/>
  <c r="A463" i="9" s="1"/>
  <c r="B461" i="4"/>
  <c r="E461" i="4" s="1"/>
  <c r="A462" i="9" s="1"/>
  <c r="B460" i="4"/>
  <c r="B459" i="4"/>
  <c r="E459" i="4" s="1"/>
  <c r="A460" i="9" s="1"/>
  <c r="B458" i="4"/>
  <c r="E458" i="4" s="1"/>
  <c r="A459" i="9" s="1"/>
  <c r="B457" i="4"/>
  <c r="E457" i="4" s="1"/>
  <c r="A458" i="9" s="1"/>
  <c r="B456" i="4"/>
  <c r="E456" i="4" s="1"/>
  <c r="A457" i="9" s="1"/>
  <c r="A466" i="4"/>
  <c r="A465" i="4"/>
  <c r="A464" i="4"/>
  <c r="A463" i="4"/>
  <c r="A462" i="4"/>
  <c r="A461" i="4"/>
  <c r="A460" i="4"/>
  <c r="A459" i="4"/>
  <c r="A458" i="4"/>
  <c r="A457" i="4"/>
  <c r="A456" i="4"/>
  <c r="B446" i="4"/>
  <c r="E446" i="4" s="1"/>
  <c r="A447" i="9" s="1"/>
  <c r="B445" i="4"/>
  <c r="E445" i="4" s="1"/>
  <c r="A446" i="9" s="1"/>
  <c r="B444" i="4"/>
  <c r="E444" i="4" s="1"/>
  <c r="A445" i="9" s="1"/>
  <c r="C442" i="4"/>
  <c r="B442" i="4"/>
  <c r="C441" i="4"/>
  <c r="B441" i="4"/>
  <c r="C440" i="4"/>
  <c r="B440" i="4"/>
  <c r="C439" i="4"/>
  <c r="B439" i="4"/>
  <c r="AM45" i="3"/>
  <c r="B423" i="4"/>
  <c r="B415" i="4"/>
  <c r="B414" i="4"/>
  <c r="B412" i="4"/>
  <c r="B413" i="4"/>
  <c r="B411" i="4"/>
  <c r="B410" i="4"/>
  <c r="B409" i="4"/>
  <c r="B408" i="4"/>
  <c r="B429" i="4"/>
  <c r="B428" i="4"/>
  <c r="B427" i="4"/>
  <c r="B426" i="4"/>
  <c r="B425" i="4"/>
  <c r="B424" i="4"/>
  <c r="B422" i="4"/>
  <c r="B421" i="4"/>
  <c r="B420" i="4"/>
  <c r="B419" i="4"/>
  <c r="B418" i="4"/>
  <c r="B417" i="4"/>
  <c r="B416" i="4"/>
  <c r="B406" i="4"/>
  <c r="B405" i="4"/>
  <c r="B404" i="4"/>
  <c r="B403" i="4"/>
  <c r="B402" i="4"/>
  <c r="B390" i="4"/>
  <c r="B391" i="4"/>
  <c r="B392" i="4"/>
  <c r="B389" i="4"/>
  <c r="B385" i="4"/>
  <c r="B386" i="4"/>
  <c r="B387" i="4"/>
  <c r="B388" i="4"/>
  <c r="B384" i="4"/>
  <c r="B380" i="4"/>
  <c r="B381" i="4"/>
  <c r="B382" i="4"/>
  <c r="B379" i="4"/>
  <c r="B375" i="4"/>
  <c r="B376" i="4"/>
  <c r="B377" i="4"/>
  <c r="B378" i="4"/>
  <c r="B374" i="4"/>
  <c r="B371" i="4"/>
  <c r="B372" i="4"/>
  <c r="B370" i="4"/>
  <c r="E370" i="4" s="1"/>
  <c r="A371" i="9" s="1"/>
  <c r="B361" i="4"/>
  <c r="B362" i="4"/>
  <c r="B363" i="4"/>
  <c r="B364" i="4"/>
  <c r="B365" i="4"/>
  <c r="B366" i="4"/>
  <c r="B367" i="4"/>
  <c r="B368" i="4"/>
  <c r="B360" i="4"/>
  <c r="B358" i="4"/>
  <c r="AO18" i="3" s="1"/>
  <c r="B349" i="4"/>
  <c r="B348" i="4"/>
  <c r="B347" i="4"/>
  <c r="B346" i="4"/>
  <c r="B344" i="4"/>
  <c r="B343" i="4"/>
  <c r="B342" i="4"/>
  <c r="B341" i="4"/>
  <c r="E341" i="4" s="1"/>
  <c r="A342" i="9" s="1"/>
  <c r="B138" i="4"/>
  <c r="B137" i="4"/>
  <c r="B136" i="4"/>
  <c r="B135" i="4"/>
  <c r="B134" i="4"/>
  <c r="B133" i="4"/>
  <c r="B132" i="4"/>
  <c r="B130" i="4"/>
  <c r="B129" i="4"/>
  <c r="B128" i="4"/>
  <c r="B127" i="4"/>
  <c r="B126" i="4"/>
  <c r="B125" i="4"/>
  <c r="B124" i="4"/>
  <c r="B122" i="4"/>
  <c r="B121" i="4"/>
  <c r="B119" i="4"/>
  <c r="B118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5" i="4"/>
  <c r="B94" i="4"/>
  <c r="B93" i="4"/>
  <c r="B90" i="4"/>
  <c r="AG7" i="3" s="1"/>
  <c r="B338" i="4"/>
  <c r="B339" i="4"/>
  <c r="B335" i="4"/>
  <c r="B336" i="4"/>
  <c r="B332" i="4"/>
  <c r="B333" i="4"/>
  <c r="B330" i="4"/>
  <c r="B329" i="4"/>
  <c r="B337" i="4"/>
  <c r="B334" i="4"/>
  <c r="B331" i="4"/>
  <c r="B328" i="4"/>
  <c r="B325" i="4"/>
  <c r="B326" i="4"/>
  <c r="E326" i="4" s="1"/>
  <c r="A327" i="9" s="1"/>
  <c r="B324" i="4"/>
  <c r="B322" i="4"/>
  <c r="B323" i="4"/>
  <c r="B321" i="4"/>
  <c r="B319" i="4"/>
  <c r="B320" i="4"/>
  <c r="B318" i="4"/>
  <c r="B316" i="4"/>
  <c r="B317" i="4"/>
  <c r="B315" i="4"/>
  <c r="B313" i="4"/>
  <c r="AE25" i="3" s="1"/>
  <c r="B302" i="4"/>
  <c r="B301" i="4"/>
  <c r="B299" i="4"/>
  <c r="B298" i="4"/>
  <c r="B297" i="4"/>
  <c r="B296" i="4"/>
  <c r="B293" i="4"/>
  <c r="B294" i="4"/>
  <c r="B290" i="4"/>
  <c r="B291" i="4"/>
  <c r="B287" i="4"/>
  <c r="B288" i="4"/>
  <c r="B284" i="4"/>
  <c r="B285" i="4"/>
  <c r="B292" i="4"/>
  <c r="B289" i="4"/>
  <c r="B286" i="4"/>
  <c r="B283" i="4"/>
  <c r="B280" i="4"/>
  <c r="B281" i="4"/>
  <c r="B279" i="4"/>
  <c r="B277" i="4"/>
  <c r="B278" i="4"/>
  <c r="B276" i="4"/>
  <c r="B274" i="4"/>
  <c r="B275" i="4"/>
  <c r="B273" i="4"/>
  <c r="B271" i="4"/>
  <c r="B272" i="4"/>
  <c r="B270" i="4"/>
  <c r="B259" i="4"/>
  <c r="B258" i="4"/>
  <c r="B257" i="4"/>
  <c r="B256" i="4"/>
  <c r="E256" i="4" s="1"/>
  <c r="A257" i="9" s="1"/>
  <c r="B254" i="4"/>
  <c r="B253" i="4"/>
  <c r="B252" i="4"/>
  <c r="B251" i="4"/>
  <c r="B248" i="4"/>
  <c r="B249" i="4"/>
  <c r="B247" i="4"/>
  <c r="B245" i="4"/>
  <c r="B246" i="4"/>
  <c r="B244" i="4"/>
  <c r="B242" i="4"/>
  <c r="B243" i="4"/>
  <c r="B241" i="4"/>
  <c r="B239" i="4"/>
  <c r="B240" i="4"/>
  <c r="B238" i="4"/>
  <c r="B235" i="4"/>
  <c r="B236" i="4"/>
  <c r="B234" i="4"/>
  <c r="B232" i="4"/>
  <c r="B233" i="4"/>
  <c r="B231" i="4"/>
  <c r="B229" i="4"/>
  <c r="B230" i="4"/>
  <c r="B228" i="4"/>
  <c r="B226" i="4"/>
  <c r="B227" i="4"/>
  <c r="B225" i="4"/>
  <c r="B223" i="4"/>
  <c r="O25" i="3" s="1"/>
  <c r="B214" i="4"/>
  <c r="B211" i="4"/>
  <c r="B213" i="4"/>
  <c r="B212" i="4"/>
  <c r="B209" i="4"/>
  <c r="B208" i="4"/>
  <c r="B207" i="4"/>
  <c r="B206" i="4"/>
  <c r="B203" i="4"/>
  <c r="B204" i="4"/>
  <c r="B202" i="4"/>
  <c r="B200" i="4"/>
  <c r="B201" i="4"/>
  <c r="B199" i="4"/>
  <c r="B197" i="4"/>
  <c r="B198" i="4"/>
  <c r="B196" i="4"/>
  <c r="B194" i="4"/>
  <c r="B195" i="4"/>
  <c r="B193" i="4"/>
  <c r="B190" i="4"/>
  <c r="B191" i="4"/>
  <c r="B189" i="4"/>
  <c r="B187" i="4"/>
  <c r="B188" i="4"/>
  <c r="B186" i="4"/>
  <c r="B184" i="4"/>
  <c r="B185" i="4"/>
  <c r="B183" i="4"/>
  <c r="B181" i="4"/>
  <c r="B182" i="4"/>
  <c r="B180" i="4"/>
  <c r="B178" i="4"/>
  <c r="G25" i="3" s="1"/>
  <c r="B168" i="4"/>
  <c r="B167" i="4"/>
  <c r="B166" i="4"/>
  <c r="B165" i="4"/>
  <c r="B164" i="4"/>
  <c r="B163" i="4"/>
  <c r="B162" i="4"/>
  <c r="B161" i="4"/>
  <c r="B160" i="4"/>
  <c r="B159" i="4"/>
  <c r="B92" i="4"/>
  <c r="B158" i="4"/>
  <c r="B157" i="4"/>
  <c r="B155" i="4"/>
  <c r="B153" i="4"/>
  <c r="B152" i="4"/>
  <c r="B151" i="4"/>
  <c r="B150" i="4"/>
  <c r="B149" i="4"/>
  <c r="C7" i="2"/>
  <c r="C6" i="3" s="1"/>
  <c r="B148" i="4"/>
  <c r="AS9" i="3"/>
  <c r="B27" i="4"/>
  <c r="Q7" i="3" s="1"/>
  <c r="B76" i="4"/>
  <c r="B77" i="4"/>
  <c r="B78" i="4"/>
  <c r="B79" i="4"/>
  <c r="B80" i="4"/>
  <c r="B75" i="4"/>
  <c r="B72" i="4"/>
  <c r="B73" i="4"/>
  <c r="B74" i="4"/>
  <c r="B71" i="4"/>
  <c r="B68" i="4"/>
  <c r="B69" i="4"/>
  <c r="B70" i="4"/>
  <c r="B67" i="4"/>
  <c r="B66" i="4"/>
  <c r="B64" i="4"/>
  <c r="B63" i="4"/>
  <c r="B61" i="4"/>
  <c r="B60" i="4"/>
  <c r="B46" i="4"/>
  <c r="B47" i="4"/>
  <c r="B45" i="4"/>
  <c r="B49" i="4"/>
  <c r="B50" i="4"/>
  <c r="B48" i="4"/>
  <c r="B43" i="4"/>
  <c r="B44" i="4"/>
  <c r="B42" i="4"/>
  <c r="B37" i="4"/>
  <c r="B38" i="4"/>
  <c r="B39" i="4"/>
  <c r="B40" i="4"/>
  <c r="B36" i="4"/>
  <c r="B33" i="4"/>
  <c r="B34" i="4"/>
  <c r="B32" i="4"/>
  <c r="B30" i="4"/>
  <c r="B31" i="4"/>
  <c r="B29" i="4"/>
  <c r="B17" i="4"/>
  <c r="B16" i="4"/>
  <c r="B14" i="4"/>
  <c r="B12" i="4"/>
  <c r="B10" i="4"/>
  <c r="B15" i="4"/>
  <c r="B13" i="4"/>
  <c r="B11" i="4"/>
  <c r="B9" i="4"/>
  <c r="B7" i="4"/>
  <c r="B6" i="4"/>
  <c r="E6" i="4" s="1"/>
  <c r="A7" i="9" s="1"/>
  <c r="AW7" i="2"/>
  <c r="AX43" i="3" l="1"/>
  <c r="AX44" i="3"/>
  <c r="E408" i="4"/>
  <c r="A409" i="9" s="1"/>
  <c r="E596" i="4"/>
  <c r="E351" i="4" s="1"/>
  <c r="A352" i="9" s="1"/>
  <c r="E607" i="4"/>
  <c r="E603" i="4"/>
  <c r="E394" i="4" s="1"/>
  <c r="A395" i="9" s="1"/>
  <c r="E604" i="4"/>
  <c r="E395" i="4" s="1"/>
  <c r="A396" i="9" s="1"/>
  <c r="O18" i="3"/>
  <c r="E593" i="4"/>
  <c r="E611" i="4"/>
  <c r="E474" i="4" s="1"/>
  <c r="A475" i="9" s="1"/>
  <c r="E580" i="4"/>
  <c r="E141" i="4" s="1"/>
  <c r="A142" i="9" s="1"/>
  <c r="E590" i="4"/>
  <c r="E608" i="4"/>
  <c r="E449" i="4" s="1"/>
  <c r="A450" i="9" s="1"/>
  <c r="E572" i="4"/>
  <c r="E83" i="4" s="1"/>
  <c r="A84" i="9" s="1"/>
  <c r="E584" i="4"/>
  <c r="E171" i="4" s="1"/>
  <c r="A172" i="9" s="1"/>
  <c r="E576" i="4"/>
  <c r="E111" i="4" s="1"/>
  <c r="A112" i="9" s="1"/>
  <c r="E612" i="4"/>
  <c r="E600" i="4"/>
  <c r="E616" i="4"/>
  <c r="E528" i="4" s="1"/>
  <c r="A529" i="9" s="1"/>
  <c r="E571" i="4"/>
  <c r="E82" i="4" s="1"/>
  <c r="A83" i="9" s="1"/>
  <c r="E587" i="4"/>
  <c r="E216" i="4" s="1"/>
  <c r="A217" i="9" s="1"/>
  <c r="E579" i="4"/>
  <c r="E140" i="4" s="1"/>
  <c r="A141" i="9" s="1"/>
  <c r="E599" i="4"/>
  <c r="E615" i="4"/>
  <c r="E527" i="4" s="1"/>
  <c r="A528" i="9" s="1"/>
  <c r="E583" i="4"/>
  <c r="E170" i="4" s="1"/>
  <c r="A171" i="9" s="1"/>
  <c r="E567" i="4"/>
  <c r="E52" i="4" s="1"/>
  <c r="A53" i="9" s="1"/>
  <c r="E9" i="4"/>
  <c r="A10" i="9" s="1"/>
  <c r="O27" i="3"/>
  <c r="E110" i="4"/>
  <c r="A111" i="9" s="1"/>
  <c r="E53" i="4"/>
  <c r="A54" i="9" s="1"/>
  <c r="E564" i="4"/>
  <c r="E563" i="4"/>
  <c r="E441" i="4"/>
  <c r="A442" i="9" s="1"/>
  <c r="E442" i="4"/>
  <c r="A443" i="9" s="1"/>
  <c r="E439" i="4"/>
  <c r="A440" i="9" s="1"/>
  <c r="E103" i="4"/>
  <c r="A104" i="9" s="1"/>
  <c r="E332" i="4"/>
  <c r="A333" i="9" s="1"/>
  <c r="E13" i="4"/>
  <c r="A14" i="9" s="1"/>
  <c r="E367" i="4"/>
  <c r="A368" i="9" s="1"/>
  <c r="E440" i="4"/>
  <c r="A441" i="9" s="1"/>
  <c r="E16" i="4"/>
  <c r="A17" i="9" s="1"/>
  <c r="E186" i="4"/>
  <c r="A187" i="9" s="1"/>
  <c r="E364" i="4"/>
  <c r="A365" i="9" s="1"/>
  <c r="E183" i="4"/>
  <c r="A184" i="9" s="1"/>
  <c r="E482" i="4"/>
  <c r="A483" i="9" s="1"/>
  <c r="E38" i="4"/>
  <c r="A39" i="9" s="1"/>
  <c r="E313" i="4"/>
  <c r="A314" i="9" s="1"/>
  <c r="E382" i="4"/>
  <c r="A383" i="9" s="1"/>
  <c r="E50" i="4"/>
  <c r="A51" i="9" s="1"/>
  <c r="E387" i="4"/>
  <c r="A388" i="9" s="1"/>
  <c r="E121" i="4"/>
  <c r="A122" i="9" s="1"/>
  <c r="E197" i="4"/>
  <c r="A198" i="9" s="1"/>
  <c r="E148" i="4"/>
  <c r="A149" i="9" s="1"/>
  <c r="E194" i="4"/>
  <c r="A195" i="9" s="1"/>
  <c r="E230" i="4"/>
  <c r="A231" i="9" s="1"/>
  <c r="E486" i="4"/>
  <c r="A487" i="9" s="1"/>
  <c r="E74" i="4"/>
  <c r="A75" i="9" s="1"/>
  <c r="E227" i="4"/>
  <c r="A228" i="9" s="1"/>
  <c r="E254" i="4"/>
  <c r="A255" i="9" s="1"/>
  <c r="E125" i="4"/>
  <c r="A126" i="9" s="1"/>
  <c r="E271" i="4"/>
  <c r="A272" i="9" s="1"/>
  <c r="E495" i="4"/>
  <c r="A496" i="9" s="1"/>
  <c r="E136" i="4"/>
  <c r="A137" i="9" s="1"/>
  <c r="E303" i="4"/>
  <c r="A304" i="9" s="1"/>
  <c r="E166" i="4"/>
  <c r="A167" i="9" s="1"/>
  <c r="E324" i="4"/>
  <c r="A325" i="9" s="1"/>
  <c r="E106" i="4"/>
  <c r="A107" i="9" s="1"/>
  <c r="E335" i="4"/>
  <c r="A336" i="9" s="1"/>
  <c r="E63" i="4"/>
  <c r="A64" i="9" s="1"/>
  <c r="E78" i="4"/>
  <c r="A79" i="9" s="1"/>
  <c r="E129" i="4"/>
  <c r="A130" i="9" s="1"/>
  <c r="E150" i="4"/>
  <c r="A151" i="9" s="1"/>
  <c r="E94" i="4"/>
  <c r="A95" i="9" s="1"/>
  <c r="E190" i="4"/>
  <c r="A191" i="9" s="1"/>
  <c r="E251" i="4"/>
  <c r="A252" i="9" s="1"/>
  <c r="E201" i="4"/>
  <c r="A202" i="9" s="1"/>
  <c r="E234" i="4"/>
  <c r="A235" i="9" s="1"/>
  <c r="E242" i="4"/>
  <c r="A243" i="9" s="1"/>
  <c r="E275" i="4"/>
  <c r="A276" i="9" s="1"/>
  <c r="E299" i="4"/>
  <c r="A300" i="9" s="1"/>
  <c r="E339" i="4"/>
  <c r="A340" i="9" s="1"/>
  <c r="E347" i="4"/>
  <c r="A348" i="9" s="1"/>
  <c r="E391" i="4"/>
  <c r="A392" i="9" s="1"/>
  <c r="E425" i="4"/>
  <c r="A426" i="9" s="1"/>
  <c r="E409" i="4"/>
  <c r="A410" i="9" s="1"/>
  <c r="E509" i="4"/>
  <c r="A510" i="9" s="1"/>
  <c r="E555" i="4"/>
  <c r="A556" i="9" s="1"/>
  <c r="E539" i="4"/>
  <c r="A540" i="9" s="1"/>
  <c r="E515" i="4"/>
  <c r="A516" i="9" s="1"/>
  <c r="E10" i="4"/>
  <c r="A11" i="9" s="1"/>
  <c r="E36" i="4"/>
  <c r="A37" i="9" s="1"/>
  <c r="E66" i="4"/>
  <c r="A67" i="9" s="1"/>
  <c r="E77" i="4"/>
  <c r="A78" i="9" s="1"/>
  <c r="E128" i="4"/>
  <c r="A129" i="9" s="1"/>
  <c r="E149" i="4"/>
  <c r="A150" i="9" s="1"/>
  <c r="E93" i="4"/>
  <c r="A94" i="9" s="1"/>
  <c r="E189" i="4"/>
  <c r="A190" i="9" s="1"/>
  <c r="E200" i="4"/>
  <c r="A201" i="9" s="1"/>
  <c r="E233" i="4"/>
  <c r="A234" i="9" s="1"/>
  <c r="E241" i="4"/>
  <c r="A242" i="9" s="1"/>
  <c r="E274" i="4"/>
  <c r="A275" i="9" s="1"/>
  <c r="E298" i="4"/>
  <c r="A299" i="9" s="1"/>
  <c r="E338" i="4"/>
  <c r="A339" i="9" s="1"/>
  <c r="E390" i="4"/>
  <c r="A391" i="9" s="1"/>
  <c r="E424" i="4"/>
  <c r="A425" i="9" s="1"/>
  <c r="E489" i="4"/>
  <c r="A490" i="9" s="1"/>
  <c r="E518" i="4"/>
  <c r="A519" i="9" s="1"/>
  <c r="E554" i="4"/>
  <c r="A555" i="9" s="1"/>
  <c r="E538" i="4"/>
  <c r="A539" i="9" s="1"/>
  <c r="E498" i="4"/>
  <c r="A499" i="9" s="1"/>
  <c r="E514" i="4"/>
  <c r="A515" i="9" s="1"/>
  <c r="E11" i="4"/>
  <c r="A12" i="9" s="1"/>
  <c r="E40" i="4"/>
  <c r="A41" i="9" s="1"/>
  <c r="E90" i="4"/>
  <c r="A91" i="9" s="1"/>
  <c r="E76" i="4"/>
  <c r="A77" i="9" s="1"/>
  <c r="E127" i="4"/>
  <c r="A128" i="9" s="1"/>
  <c r="E168" i="4"/>
  <c r="A169" i="9" s="1"/>
  <c r="E108" i="4"/>
  <c r="A109" i="9" s="1"/>
  <c r="E188" i="4"/>
  <c r="A189" i="9" s="1"/>
  <c r="E199" i="4"/>
  <c r="A200" i="9" s="1"/>
  <c r="E232" i="4"/>
  <c r="A233" i="9" s="1"/>
  <c r="E240" i="4"/>
  <c r="A241" i="9" s="1"/>
  <c r="E273" i="4"/>
  <c r="A274" i="9" s="1"/>
  <c r="E297" i="4"/>
  <c r="A298" i="9" s="1"/>
  <c r="E337" i="4"/>
  <c r="A338" i="9" s="1"/>
  <c r="E358" i="4"/>
  <c r="A359" i="9" s="1"/>
  <c r="E389" i="4"/>
  <c r="A390" i="9" s="1"/>
  <c r="E423" i="4"/>
  <c r="A424" i="9" s="1"/>
  <c r="E488" i="4"/>
  <c r="A489" i="9" s="1"/>
  <c r="E553" i="4"/>
  <c r="A554" i="9" s="1"/>
  <c r="E537" i="4"/>
  <c r="A538" i="9" s="1"/>
  <c r="E497" i="4"/>
  <c r="A498" i="9" s="1"/>
  <c r="E513" i="4"/>
  <c r="A514" i="9" s="1"/>
  <c r="E12" i="4"/>
  <c r="A13" i="9" s="1"/>
  <c r="E39" i="4"/>
  <c r="A40" i="9" s="1"/>
  <c r="E118" i="4"/>
  <c r="A119" i="9" s="1"/>
  <c r="E75" i="4"/>
  <c r="A76" i="9" s="1"/>
  <c r="E126" i="4"/>
  <c r="A127" i="9" s="1"/>
  <c r="E167" i="4"/>
  <c r="A168" i="9" s="1"/>
  <c r="E107" i="4"/>
  <c r="A108" i="9" s="1"/>
  <c r="E187" i="4"/>
  <c r="A188" i="9" s="1"/>
  <c r="E270" i="4"/>
  <c r="A271" i="9" s="1"/>
  <c r="E198" i="4"/>
  <c r="A199" i="9" s="1"/>
  <c r="E231" i="4"/>
  <c r="A232" i="9" s="1"/>
  <c r="E239" i="4"/>
  <c r="A240" i="9" s="1"/>
  <c r="E272" i="4"/>
  <c r="A273" i="9" s="1"/>
  <c r="E304" i="4"/>
  <c r="A305" i="9" s="1"/>
  <c r="E336" i="4"/>
  <c r="A337" i="9" s="1"/>
  <c r="E368" i="4"/>
  <c r="A369" i="9" s="1"/>
  <c r="E388" i="4"/>
  <c r="A389" i="9" s="1"/>
  <c r="E422" i="4"/>
  <c r="A423" i="9" s="1"/>
  <c r="E487" i="4"/>
  <c r="A488" i="9" s="1"/>
  <c r="E552" i="4"/>
  <c r="A553" i="9" s="1"/>
  <c r="E536" i="4"/>
  <c r="A537" i="9" s="1"/>
  <c r="E496" i="4"/>
  <c r="A497" i="9" s="1"/>
  <c r="E512" i="4"/>
  <c r="A513" i="9" s="1"/>
  <c r="E511" i="4"/>
  <c r="A512" i="9" s="1"/>
  <c r="E283" i="4"/>
  <c r="A284" i="9" s="1"/>
  <c r="E551" i="4"/>
  <c r="A552" i="9" s="1"/>
  <c r="E14" i="4"/>
  <c r="A15" i="9" s="1"/>
  <c r="E37" i="4"/>
  <c r="A38" i="9" s="1"/>
  <c r="E124" i="4"/>
  <c r="A125" i="9" s="1"/>
  <c r="E73" i="4"/>
  <c r="A74" i="9" s="1"/>
  <c r="E138" i="4"/>
  <c r="A139" i="9" s="1"/>
  <c r="E165" i="4"/>
  <c r="A166" i="9" s="1"/>
  <c r="E105" i="4"/>
  <c r="A106" i="9" s="1"/>
  <c r="E185" i="4"/>
  <c r="A186" i="9" s="1"/>
  <c r="E296" i="4"/>
  <c r="A297" i="9" s="1"/>
  <c r="E196" i="4"/>
  <c r="A197" i="9" s="1"/>
  <c r="E229" i="4"/>
  <c r="A230" i="9" s="1"/>
  <c r="E253" i="4"/>
  <c r="A254" i="9" s="1"/>
  <c r="E294" i="4"/>
  <c r="A295" i="9" s="1"/>
  <c r="E302" i="4"/>
  <c r="A303" i="9" s="1"/>
  <c r="E334" i="4"/>
  <c r="A335" i="9" s="1"/>
  <c r="E366" i="4"/>
  <c r="A367" i="9" s="1"/>
  <c r="E372" i="4"/>
  <c r="A373" i="9" s="1"/>
  <c r="E386" i="4"/>
  <c r="A387" i="9" s="1"/>
  <c r="E420" i="4"/>
  <c r="A421" i="9" s="1"/>
  <c r="E485" i="4"/>
  <c r="A486" i="9" s="1"/>
  <c r="E550" i="4"/>
  <c r="A551" i="9" s="1"/>
  <c r="E494" i="4"/>
  <c r="A495" i="9" s="1"/>
  <c r="E510" i="4"/>
  <c r="A511" i="9" s="1"/>
  <c r="E421" i="4"/>
  <c r="A422" i="9" s="1"/>
  <c r="E15" i="4"/>
  <c r="A16" i="9" s="1"/>
  <c r="E42" i="4"/>
  <c r="A43" i="9" s="1"/>
  <c r="E132" i="4"/>
  <c r="A133" i="9" s="1"/>
  <c r="E72" i="4"/>
  <c r="A73" i="9" s="1"/>
  <c r="E137" i="4"/>
  <c r="A138" i="9" s="1"/>
  <c r="E164" i="4"/>
  <c r="A165" i="9" s="1"/>
  <c r="E104" i="4"/>
  <c r="A105" i="9" s="1"/>
  <c r="E184" i="4"/>
  <c r="A185" i="9" s="1"/>
  <c r="E301" i="4"/>
  <c r="A302" i="9" s="1"/>
  <c r="E195" i="4"/>
  <c r="A196" i="9" s="1"/>
  <c r="E228" i="4"/>
  <c r="A229" i="9" s="1"/>
  <c r="E252" i="4"/>
  <c r="A253" i="9" s="1"/>
  <c r="E293" i="4"/>
  <c r="A294" i="9" s="1"/>
  <c r="E325" i="4"/>
  <c r="A326" i="9" s="1"/>
  <c r="E333" i="4"/>
  <c r="A334" i="9" s="1"/>
  <c r="E365" i="4"/>
  <c r="A366" i="9" s="1"/>
  <c r="E371" i="4"/>
  <c r="A372" i="9" s="1"/>
  <c r="E385" i="4"/>
  <c r="A386" i="9" s="1"/>
  <c r="E419" i="4"/>
  <c r="A420" i="9" s="1"/>
  <c r="E484" i="4"/>
  <c r="A485" i="9" s="1"/>
  <c r="E549" i="4"/>
  <c r="A550" i="9" s="1"/>
  <c r="E493" i="4"/>
  <c r="A494" i="9" s="1"/>
  <c r="E525" i="4"/>
  <c r="A526" i="9" s="1"/>
  <c r="E406" i="4"/>
  <c r="A407" i="9" s="1"/>
  <c r="E418" i="4"/>
  <c r="A419" i="9" s="1"/>
  <c r="E483" i="4"/>
  <c r="A484" i="9" s="1"/>
  <c r="E548" i="4"/>
  <c r="A549" i="9" s="1"/>
  <c r="E492" i="4"/>
  <c r="A493" i="9" s="1"/>
  <c r="E524" i="4"/>
  <c r="A525" i="9" s="1"/>
  <c r="E292" i="4"/>
  <c r="A293" i="9" s="1"/>
  <c r="E17" i="4"/>
  <c r="A18" i="9" s="1"/>
  <c r="E49" i="4"/>
  <c r="A50" i="9" s="1"/>
  <c r="E157" i="4"/>
  <c r="A158" i="9" s="1"/>
  <c r="E70" i="4"/>
  <c r="A71" i="9" s="1"/>
  <c r="E135" i="4"/>
  <c r="A136" i="9" s="1"/>
  <c r="E162" i="4"/>
  <c r="A163" i="9" s="1"/>
  <c r="E102" i="4"/>
  <c r="A103" i="9" s="1"/>
  <c r="E182" i="4"/>
  <c r="A183" i="9" s="1"/>
  <c r="E315" i="4"/>
  <c r="A316" i="9" s="1"/>
  <c r="E209" i="4"/>
  <c r="A210" i="9" s="1"/>
  <c r="E226" i="4"/>
  <c r="A227" i="9" s="1"/>
  <c r="E258" i="4"/>
  <c r="A259" i="9" s="1"/>
  <c r="E291" i="4"/>
  <c r="A292" i="9" s="1"/>
  <c r="E323" i="4"/>
  <c r="A324" i="9" s="1"/>
  <c r="E331" i="4"/>
  <c r="A332" i="9" s="1"/>
  <c r="E363" i="4"/>
  <c r="A364" i="9" s="1"/>
  <c r="E381" i="4"/>
  <c r="A382" i="9" s="1"/>
  <c r="E405" i="4"/>
  <c r="A406" i="9" s="1"/>
  <c r="E417" i="4"/>
  <c r="A418" i="9" s="1"/>
  <c r="E547" i="4"/>
  <c r="A548" i="9" s="1"/>
  <c r="E507" i="4"/>
  <c r="A508" i="9" s="1"/>
  <c r="E523" i="4"/>
  <c r="A524" i="9" s="1"/>
  <c r="E27" i="4"/>
  <c r="A28" i="9" s="1"/>
  <c r="E48" i="4"/>
  <c r="A49" i="9" s="1"/>
  <c r="E178" i="4"/>
  <c r="A179" i="9" s="1"/>
  <c r="E69" i="4"/>
  <c r="A70" i="9" s="1"/>
  <c r="E134" i="4"/>
  <c r="A135" i="9" s="1"/>
  <c r="E161" i="4"/>
  <c r="A162" i="9" s="1"/>
  <c r="E101" i="4"/>
  <c r="A102" i="9" s="1"/>
  <c r="E181" i="4"/>
  <c r="A182" i="9" s="1"/>
  <c r="E328" i="4"/>
  <c r="A329" i="9" s="1"/>
  <c r="E208" i="4"/>
  <c r="A209" i="9" s="1"/>
  <c r="E249" i="4"/>
  <c r="A250" i="9" s="1"/>
  <c r="E257" i="4"/>
  <c r="A258" i="9" s="1"/>
  <c r="E290" i="4"/>
  <c r="A291" i="9" s="1"/>
  <c r="E322" i="4"/>
  <c r="A323" i="9" s="1"/>
  <c r="E330" i="4"/>
  <c r="A331" i="9" s="1"/>
  <c r="E362" i="4"/>
  <c r="A363" i="9" s="1"/>
  <c r="E380" i="4"/>
  <c r="A381" i="9" s="1"/>
  <c r="E404" i="4"/>
  <c r="A405" i="9" s="1"/>
  <c r="E416" i="4"/>
  <c r="A417" i="9" s="1"/>
  <c r="E460" i="4"/>
  <c r="A461" i="9" s="1"/>
  <c r="E546" i="4"/>
  <c r="A547" i="9" s="1"/>
  <c r="E506" i="4"/>
  <c r="A507" i="9" s="1"/>
  <c r="E522" i="4"/>
  <c r="A523" i="9" s="1"/>
  <c r="E29" i="4"/>
  <c r="A30" i="9" s="1"/>
  <c r="E47" i="4"/>
  <c r="A48" i="9" s="1"/>
  <c r="E180" i="4"/>
  <c r="A181" i="9" s="1"/>
  <c r="E68" i="4"/>
  <c r="A69" i="9" s="1"/>
  <c r="E133" i="4"/>
  <c r="A134" i="9" s="1"/>
  <c r="E160" i="4"/>
  <c r="A161" i="9" s="1"/>
  <c r="E100" i="4"/>
  <c r="A101" i="9" s="1"/>
  <c r="E193" i="4"/>
  <c r="A194" i="9" s="1"/>
  <c r="E207" i="4"/>
  <c r="A208" i="9" s="1"/>
  <c r="E248" i="4"/>
  <c r="A249" i="9" s="1"/>
  <c r="E281" i="4"/>
  <c r="A282" i="9" s="1"/>
  <c r="E289" i="4"/>
  <c r="A290" i="9" s="1"/>
  <c r="E321" i="4"/>
  <c r="A322" i="9" s="1"/>
  <c r="E329" i="4"/>
  <c r="A330" i="9" s="1"/>
  <c r="E361" i="4"/>
  <c r="A362" i="9" s="1"/>
  <c r="E379" i="4"/>
  <c r="A380" i="9" s="1"/>
  <c r="E403" i="4"/>
  <c r="A404" i="9" s="1"/>
  <c r="E415" i="4"/>
  <c r="A416" i="9" s="1"/>
  <c r="E545" i="4"/>
  <c r="A546" i="9" s="1"/>
  <c r="E505" i="4"/>
  <c r="A506" i="9" s="1"/>
  <c r="E521" i="4"/>
  <c r="A522" i="9" s="1"/>
  <c r="E259" i="4"/>
  <c r="A260" i="9" s="1"/>
  <c r="E34" i="4"/>
  <c r="A35" i="9" s="1"/>
  <c r="E46" i="4"/>
  <c r="A47" i="9" s="1"/>
  <c r="E67" i="4"/>
  <c r="A68" i="9" s="1"/>
  <c r="E155" i="4"/>
  <c r="A156" i="9" s="1"/>
  <c r="E159" i="4"/>
  <c r="A160" i="9" s="1"/>
  <c r="E99" i="4"/>
  <c r="A100" i="9" s="1"/>
  <c r="E206" i="4"/>
  <c r="A207" i="9" s="1"/>
  <c r="E346" i="4"/>
  <c r="A347" i="9" s="1"/>
  <c r="E214" i="4"/>
  <c r="A215" i="9" s="1"/>
  <c r="E247" i="4"/>
  <c r="A248" i="9" s="1"/>
  <c r="E280" i="4"/>
  <c r="A281" i="9" s="1"/>
  <c r="E288" i="4"/>
  <c r="A289" i="9" s="1"/>
  <c r="E320" i="4"/>
  <c r="A321" i="9" s="1"/>
  <c r="E344" i="4"/>
  <c r="A345" i="9" s="1"/>
  <c r="E360" i="4"/>
  <c r="A361" i="9" s="1"/>
  <c r="E378" i="4"/>
  <c r="A379" i="9" s="1"/>
  <c r="E414" i="4"/>
  <c r="A415" i="9" s="1"/>
  <c r="E544" i="4"/>
  <c r="A545" i="9" s="1"/>
  <c r="E504" i="4"/>
  <c r="A505" i="9" s="1"/>
  <c r="E520" i="4"/>
  <c r="A521" i="9" s="1"/>
  <c r="E7" i="4"/>
  <c r="A8" i="9" s="1"/>
  <c r="E33" i="4"/>
  <c r="A34" i="9" s="1"/>
  <c r="E45" i="4"/>
  <c r="A46" i="9" s="1"/>
  <c r="E61" i="4"/>
  <c r="A62" i="9" s="1"/>
  <c r="E154" i="4"/>
  <c r="A155" i="9" s="1"/>
  <c r="E158" i="4"/>
  <c r="A159" i="9" s="1"/>
  <c r="E98" i="4"/>
  <c r="A99" i="9" s="1"/>
  <c r="E211" i="4"/>
  <c r="A212" i="9" s="1"/>
  <c r="E213" i="4"/>
  <c r="A214" i="9" s="1"/>
  <c r="E246" i="4"/>
  <c r="A247" i="9" s="1"/>
  <c r="E279" i="4"/>
  <c r="A280" i="9" s="1"/>
  <c r="E287" i="4"/>
  <c r="A288" i="9" s="1"/>
  <c r="E319" i="4"/>
  <c r="A320" i="9" s="1"/>
  <c r="E343" i="4"/>
  <c r="A344" i="9" s="1"/>
  <c r="E377" i="4"/>
  <c r="A378" i="9" s="1"/>
  <c r="E429" i="4"/>
  <c r="A430" i="9" s="1"/>
  <c r="E413" i="4"/>
  <c r="A414" i="9" s="1"/>
  <c r="E543" i="4"/>
  <c r="A544" i="9" s="1"/>
  <c r="E503" i="4"/>
  <c r="A504" i="9" s="1"/>
  <c r="E519" i="4"/>
  <c r="A520" i="9" s="1"/>
  <c r="E71" i="4"/>
  <c r="A72" i="9" s="1"/>
  <c r="E163" i="4"/>
  <c r="A164" i="9" s="1"/>
  <c r="E32" i="4"/>
  <c r="A33" i="9" s="1"/>
  <c r="E44" i="4"/>
  <c r="A45" i="9" s="1"/>
  <c r="E64" i="4"/>
  <c r="A65" i="9" s="1"/>
  <c r="E119" i="4"/>
  <c r="A120" i="9" s="1"/>
  <c r="E153" i="4"/>
  <c r="A154" i="9" s="1"/>
  <c r="E92" i="4"/>
  <c r="A93" i="9" s="1"/>
  <c r="E223" i="4"/>
  <c r="A224" i="9" s="1"/>
  <c r="E204" i="4"/>
  <c r="A205" i="9" s="1"/>
  <c r="E212" i="4"/>
  <c r="A213" i="9" s="1"/>
  <c r="E245" i="4"/>
  <c r="A246" i="9" s="1"/>
  <c r="E278" i="4"/>
  <c r="A279" i="9" s="1"/>
  <c r="E286" i="4"/>
  <c r="A287" i="9" s="1"/>
  <c r="E318" i="4"/>
  <c r="A319" i="9" s="1"/>
  <c r="E342" i="4"/>
  <c r="A343" i="9" s="1"/>
  <c r="E374" i="4"/>
  <c r="A375" i="9" s="1"/>
  <c r="E376" i="4"/>
  <c r="A377" i="9" s="1"/>
  <c r="E428" i="4"/>
  <c r="A429" i="9" s="1"/>
  <c r="E412" i="4"/>
  <c r="A413" i="9" s="1"/>
  <c r="E535" i="4"/>
  <c r="A536" i="9" s="1"/>
  <c r="E542" i="4"/>
  <c r="A543" i="9" s="1"/>
  <c r="E502" i="4"/>
  <c r="A503" i="9" s="1"/>
  <c r="E5" i="4"/>
  <c r="A6" i="9" s="1"/>
  <c r="E31" i="4"/>
  <c r="A32" i="9" s="1"/>
  <c r="E43" i="4"/>
  <c r="A44" i="9" s="1"/>
  <c r="E80" i="4"/>
  <c r="A81" i="9" s="1"/>
  <c r="E122" i="4"/>
  <c r="A123" i="9" s="1"/>
  <c r="E152" i="4"/>
  <c r="A153" i="9" s="1"/>
  <c r="E97" i="4"/>
  <c r="A98" i="9" s="1"/>
  <c r="E225" i="4"/>
  <c r="A226" i="9" s="1"/>
  <c r="E203" i="4"/>
  <c r="A204" i="9" s="1"/>
  <c r="E236" i="4"/>
  <c r="A237" i="9" s="1"/>
  <c r="E244" i="4"/>
  <c r="A245" i="9" s="1"/>
  <c r="E277" i="4"/>
  <c r="A278" i="9" s="1"/>
  <c r="E285" i="4"/>
  <c r="A286" i="9" s="1"/>
  <c r="E317" i="4"/>
  <c r="A318" i="9" s="1"/>
  <c r="E349" i="4"/>
  <c r="A350" i="9" s="1"/>
  <c r="E384" i="4"/>
  <c r="A385" i="9" s="1"/>
  <c r="E375" i="4"/>
  <c r="A376" i="9" s="1"/>
  <c r="E427" i="4"/>
  <c r="A428" i="9" s="1"/>
  <c r="E411" i="4"/>
  <c r="A412" i="9" s="1"/>
  <c r="E491" i="4"/>
  <c r="A492" i="9" s="1"/>
  <c r="E557" i="4"/>
  <c r="A558" i="9" s="1"/>
  <c r="E541" i="4"/>
  <c r="A542" i="9" s="1"/>
  <c r="E501" i="4"/>
  <c r="A502" i="9" s="1"/>
  <c r="E4" i="4"/>
  <c r="A5" i="9" s="1"/>
  <c r="E30" i="4"/>
  <c r="A31" i="9" s="1"/>
  <c r="E60" i="4"/>
  <c r="A61" i="9" s="1"/>
  <c r="E79" i="4"/>
  <c r="A80" i="9" s="1"/>
  <c r="E130" i="4"/>
  <c r="A131" i="9" s="1"/>
  <c r="E151" i="4"/>
  <c r="A152" i="9" s="1"/>
  <c r="E95" i="4"/>
  <c r="A96" i="9" s="1"/>
  <c r="E191" i="4"/>
  <c r="A192" i="9" s="1"/>
  <c r="E238" i="4"/>
  <c r="A239" i="9" s="1"/>
  <c r="E202" i="4"/>
  <c r="A203" i="9" s="1"/>
  <c r="E235" i="4"/>
  <c r="A236" i="9" s="1"/>
  <c r="E243" i="4"/>
  <c r="A244" i="9" s="1"/>
  <c r="E276" i="4"/>
  <c r="A277" i="9" s="1"/>
  <c r="E284" i="4"/>
  <c r="A285" i="9" s="1"/>
  <c r="E316" i="4"/>
  <c r="A317" i="9" s="1"/>
  <c r="E348" i="4"/>
  <c r="A349" i="9" s="1"/>
  <c r="E402" i="4"/>
  <c r="A403" i="9" s="1"/>
  <c r="E392" i="4"/>
  <c r="A393" i="9" s="1"/>
  <c r="E426" i="4"/>
  <c r="A427" i="9" s="1"/>
  <c r="E410" i="4"/>
  <c r="A411" i="9" s="1"/>
  <c r="E500" i="4"/>
  <c r="A501" i="9" s="1"/>
  <c r="E556" i="4"/>
  <c r="A557" i="9" s="1"/>
  <c r="E540" i="4"/>
  <c r="A541" i="9" s="1"/>
  <c r="E516" i="4"/>
  <c r="A517" i="9" s="1"/>
  <c r="AE31" i="3"/>
  <c r="O33" i="3"/>
  <c r="AC7" i="3"/>
  <c r="W33" i="3"/>
  <c r="W52" i="3"/>
  <c r="AO22" i="3"/>
  <c r="AE33" i="3"/>
  <c r="W50" i="3"/>
  <c r="AA50" i="3"/>
  <c r="AO7" i="3"/>
  <c r="AO45" i="3"/>
  <c r="G31" i="3"/>
  <c r="G33" i="3"/>
  <c r="AO43" i="3"/>
  <c r="AX40" i="3"/>
  <c r="AX48" i="3"/>
  <c r="AX39" i="3"/>
  <c r="AX47" i="3"/>
  <c r="AX37" i="3"/>
  <c r="AX41" i="3"/>
  <c r="AX45" i="3"/>
  <c r="AX49" i="3"/>
  <c r="AX38" i="3"/>
  <c r="AX42" i="3"/>
  <c r="AX46" i="3"/>
  <c r="G29" i="3"/>
  <c r="W31" i="3"/>
  <c r="O31" i="3"/>
  <c r="W29" i="3"/>
  <c r="G50" i="3"/>
  <c r="O19" i="3"/>
  <c r="AO26" i="3"/>
  <c r="AE29" i="3"/>
  <c r="G27" i="3"/>
  <c r="O29" i="3"/>
  <c r="G52" i="3"/>
  <c r="O45" i="3"/>
  <c r="W27" i="3"/>
  <c r="S52" i="3"/>
  <c r="AE27" i="3"/>
  <c r="AS20" i="3"/>
  <c r="S50" i="3"/>
  <c r="AO20" i="3"/>
  <c r="AO24" i="3"/>
  <c r="O46" i="3"/>
  <c r="Y7" i="3"/>
  <c r="U7" i="3"/>
  <c r="AS7" i="3"/>
  <c r="Q9" i="3"/>
  <c r="Q11" i="3"/>
  <c r="AK7" i="3"/>
  <c r="AG9" i="3"/>
  <c r="Y9" i="3"/>
  <c r="AO9" i="3"/>
  <c r="G9" i="3"/>
  <c r="G7" i="3"/>
  <c r="AM10" i="3" l="1"/>
  <c r="AE10" i="3"/>
  <c r="W10" i="3"/>
  <c r="E475" i="4"/>
  <c r="A476" i="9" s="1"/>
  <c r="E306" i="4"/>
  <c r="A307" i="9" s="1"/>
  <c r="E261" i="4"/>
  <c r="A262" i="9" s="1"/>
  <c r="E448" i="4"/>
  <c r="A449" i="9" s="1"/>
  <c r="E431" i="4"/>
  <c r="A432" i="9" s="1"/>
  <c r="E432" i="4"/>
  <c r="A433" i="9" s="1"/>
  <c r="E19" i="4"/>
  <c r="A20" i="9" s="1"/>
  <c r="E20" i="4"/>
  <c r="A21" i="9" s="1"/>
  <c r="Q18" i="3"/>
  <c r="AW42" i="3" s="1"/>
  <c r="AY42" i="3" s="1"/>
  <c r="AQ43" i="3"/>
  <c r="AW47" i="3" s="1"/>
  <c r="AY47" i="3" s="1"/>
  <c r="AX51" i="3"/>
  <c r="AG26" i="3"/>
  <c r="H50" i="3"/>
  <c r="AW48" i="3" s="1"/>
  <c r="Q26" i="3"/>
  <c r="I26" i="3"/>
  <c r="P43" i="3"/>
  <c r="AW45" i="3" s="1"/>
  <c r="AY45" i="3" s="1"/>
  <c r="AB50" i="3"/>
  <c r="AW49" i="3" s="1"/>
  <c r="AM27" i="3"/>
  <c r="AW46" i="3" s="1"/>
  <c r="AY46" i="3" s="1"/>
  <c r="AW39" i="3"/>
  <c r="AY39" i="3" s="1"/>
  <c r="S8" i="3"/>
  <c r="AW38" i="3" s="1"/>
  <c r="AW41" i="3"/>
  <c r="AY41" i="3" s="1"/>
  <c r="AW40" i="3"/>
  <c r="AY40" i="3" s="1"/>
  <c r="H7" i="3"/>
  <c r="AW37" i="3" s="1"/>
  <c r="B268" i="4"/>
  <c r="E268" i="4" s="1"/>
  <c r="A269" i="9" s="1"/>
  <c r="W25" i="3" l="1"/>
  <c r="Y26" i="3" s="1"/>
  <c r="AW44" i="3" s="1"/>
  <c r="AY44" i="3" s="1"/>
  <c r="AY48" i="3"/>
  <c r="AY38" i="3"/>
  <c r="AY49" i="3"/>
  <c r="AY37" i="3"/>
  <c r="AW43" i="3"/>
  <c r="AY43" i="3" s="1"/>
  <c r="AY51" i="3" l="1"/>
  <c r="BA46" i="3" s="1"/>
  <c r="AW51" i="3"/>
</calcChain>
</file>

<file path=xl/sharedStrings.xml><?xml version="1.0" encoding="utf-8"?>
<sst xmlns="http://schemas.openxmlformats.org/spreadsheetml/2006/main" count="859" uniqueCount="203">
  <si>
    <t>AM:</t>
  </si>
  <si>
    <t>Floor PA:</t>
  </si>
  <si>
    <t>DEA PA:</t>
  </si>
  <si>
    <t>Ship Clerk:</t>
  </si>
  <si>
    <t>TO PA:</t>
  </si>
  <si>
    <t>AR PA:</t>
  </si>
  <si>
    <t>VR PA:</t>
  </si>
  <si>
    <t>T-Ship PA:</t>
  </si>
  <si>
    <t>LEADERSHIP</t>
  </si>
  <si>
    <t>Clerk:</t>
  </si>
  <si>
    <t>TDR:</t>
  </si>
  <si>
    <t>Chaser:</t>
  </si>
  <si>
    <t>CPT EXECUTION</t>
  </si>
  <si>
    <t>PG:</t>
  </si>
  <si>
    <t>West JP:</t>
  </si>
  <si>
    <t>SS JP:</t>
  </si>
  <si>
    <t>STARS PS:</t>
  </si>
  <si>
    <t>WS:</t>
  </si>
  <si>
    <t>East JP:</t>
  </si>
  <si>
    <t>Inductor:</t>
  </si>
  <si>
    <t>SUPPORT ROLES</t>
  </si>
  <si>
    <t>Flow PG:</t>
  </si>
  <si>
    <t>DEA PG:</t>
  </si>
  <si>
    <t>Jam Clear:</t>
  </si>
  <si>
    <t>AMB:</t>
  </si>
  <si>
    <t>Training:</t>
  </si>
  <si>
    <t>DEA A:</t>
  </si>
  <si>
    <t>DEA B:</t>
  </si>
  <si>
    <t>DEA C:</t>
  </si>
  <si>
    <t>TRANSSHIP</t>
  </si>
  <si>
    <t>RWC Op:</t>
  </si>
  <si>
    <t>Palletizer:</t>
  </si>
  <si>
    <t>PIT:</t>
  </si>
  <si>
    <t>NORTH AR MEZZ</t>
  </si>
  <si>
    <t>QB:</t>
  </si>
  <si>
    <t>AFM:</t>
  </si>
  <si>
    <t>Robin WS:</t>
  </si>
  <si>
    <t>ARTEMIS:</t>
  </si>
  <si>
    <t>#1165</t>
  </si>
  <si>
    <t>#1164</t>
  </si>
  <si>
    <t>#1152</t>
  </si>
  <si>
    <t>#1151</t>
  </si>
  <si>
    <t>#1142</t>
  </si>
  <si>
    <t>#1141</t>
  </si>
  <si>
    <t>#1129</t>
  </si>
  <si>
    <t>#1128</t>
  </si>
  <si>
    <t>#1119</t>
  </si>
  <si>
    <t>#1118</t>
  </si>
  <si>
    <t>#1104</t>
  </si>
  <si>
    <t>#1103</t>
  </si>
  <si>
    <t>NE PG:</t>
  </si>
  <si>
    <t>WEST AR BELOW MEZZ</t>
  </si>
  <si>
    <t>EAST AR BELOW MEZZ</t>
  </si>
  <si>
    <t>Supplies:</t>
  </si>
  <si>
    <t>Sweeper:</t>
  </si>
  <si>
    <t>4   &lt;--&gt;   5</t>
  </si>
  <si>
    <t>6   &lt;--&gt;   7</t>
  </si>
  <si>
    <t>8   &lt;--&gt;   9</t>
  </si>
  <si>
    <t>16 &lt;--&gt; 17</t>
  </si>
  <si>
    <t>14 &lt;--&gt; 15</t>
  </si>
  <si>
    <t>12 &lt;--&gt; 13</t>
  </si>
  <si>
    <t>10 &lt;--&gt; 11</t>
  </si>
  <si>
    <t>18 &lt;--&gt; 19</t>
  </si>
  <si>
    <t>20 &lt;--&gt; 21</t>
  </si>
  <si>
    <t>22 &lt;--&gt; 23</t>
  </si>
  <si>
    <t>24 &lt;--&gt; 25</t>
  </si>
  <si>
    <t>26 &lt;--&gt; 27</t>
  </si>
  <si>
    <t>28 &lt;--&gt; 29</t>
  </si>
  <si>
    <t>30 &lt;--&gt; 31</t>
  </si>
  <si>
    <t>32 &lt;--&gt; 33 / 34</t>
  </si>
  <si>
    <t>Fluid Loader:</t>
  </si>
  <si>
    <t>#1318</t>
  </si>
  <si>
    <t>#1319</t>
  </si>
  <si>
    <t>#1321</t>
  </si>
  <si>
    <t>#1322</t>
  </si>
  <si>
    <t>#1326</t>
  </si>
  <si>
    <t>#1327</t>
  </si>
  <si>
    <t>#1329</t>
  </si>
  <si>
    <t>#1330</t>
  </si>
  <si>
    <t>#1334</t>
  </si>
  <si>
    <t>#1335</t>
  </si>
  <si>
    <t>#1344</t>
  </si>
  <si>
    <t>#1345</t>
  </si>
  <si>
    <t>#1357</t>
  </si>
  <si>
    <t>#1358</t>
  </si>
  <si>
    <t>#1303</t>
  </si>
  <si>
    <t>#1304</t>
  </si>
  <si>
    <t>#1305</t>
  </si>
  <si>
    <t>#1306</t>
  </si>
  <si>
    <t>#1311</t>
  </si>
  <si>
    <t>#1312</t>
  </si>
  <si>
    <t>#1313</t>
  </si>
  <si>
    <t>#1314</t>
  </si>
  <si>
    <t>SE PG:</t>
  </si>
  <si>
    <t>GO-CART / NON-INVENTORY</t>
  </si>
  <si>
    <t>SOUTH AR MEZZ</t>
  </si>
  <si>
    <t>MISCELLANEOUS</t>
  </si>
  <si>
    <t>WELLNESS:</t>
  </si>
  <si>
    <t>TRAINING:</t>
  </si>
  <si>
    <t>LABOR SHARE OUT</t>
  </si>
  <si>
    <t>INBOUND:</t>
  </si>
  <si>
    <t>AFE:</t>
  </si>
  <si>
    <t>SINGLES:</t>
  </si>
  <si>
    <t>CAP:</t>
  </si>
  <si>
    <t>V-RETS:</t>
  </si>
  <si>
    <t>PROBLEM SOLVE / EXCEPTIONS</t>
  </si>
  <si>
    <t>VTO</t>
  </si>
  <si>
    <t>LANE:</t>
  </si>
  <si>
    <t>1 / 2 &lt;--&gt; 3</t>
  </si>
  <si>
    <t>CCPG:</t>
  </si>
  <si>
    <t>Flow PA:</t>
  </si>
  <si>
    <t>Shift:</t>
  </si>
  <si>
    <t>Date:</t>
  </si>
  <si>
    <t>DAY</t>
  </si>
  <si>
    <t>Actual:</t>
  </si>
  <si>
    <t>Plan:</t>
  </si>
  <si>
    <t>PA:</t>
  </si>
  <si>
    <t>Others:</t>
  </si>
  <si>
    <t>DEA:</t>
  </si>
  <si>
    <t>SHIP SORTER</t>
  </si>
  <si>
    <t>Other:</t>
  </si>
  <si>
    <t>DEA 1:</t>
  </si>
  <si>
    <t>DEA 2:</t>
  </si>
  <si>
    <t>DEA 3:</t>
  </si>
  <si>
    <t>#1165 Inductor:</t>
  </si>
  <si>
    <t>#1164 Inductor:</t>
  </si>
  <si>
    <t>#1152 Inductor:</t>
  </si>
  <si>
    <t>#1151 Inductor:</t>
  </si>
  <si>
    <t>#1142 Inductor:</t>
  </si>
  <si>
    <t>#1141 Inductor:</t>
  </si>
  <si>
    <t>#1129 Inductor:</t>
  </si>
  <si>
    <t>#1128 Inductor:</t>
  </si>
  <si>
    <t>#1119 Inductor:</t>
  </si>
  <si>
    <t>#1118 Inductor:</t>
  </si>
  <si>
    <t>#1104 Inductor:</t>
  </si>
  <si>
    <t>#1103 Inductor:</t>
  </si>
  <si>
    <t>ROBIN WS:</t>
  </si>
  <si>
    <t>EYT:</t>
  </si>
  <si>
    <t>VTO:</t>
  </si>
  <si>
    <t>PSOLVE / EXCEPTS</t>
  </si>
  <si>
    <t>W AR BELOW MEZZ</t>
  </si>
  <si>
    <t>E AR BELOW MEZZ</t>
  </si>
  <si>
    <t>GO-CART / NON-INV</t>
  </si>
  <si>
    <t>MISC.</t>
  </si>
  <si>
    <t>Group</t>
  </si>
  <si>
    <t>Board</t>
  </si>
  <si>
    <t>Total</t>
  </si>
  <si>
    <t>DEPT. TOTALS</t>
  </si>
  <si>
    <t>Role</t>
  </si>
  <si>
    <t>Login</t>
  </si>
  <si>
    <t>MANUAL-ADD BABY-BOARD</t>
  </si>
  <si>
    <t>MANUAL-ADD</t>
  </si>
  <si>
    <t>Q1</t>
  </si>
  <si>
    <t>Q2</t>
  </si>
  <si>
    <t>Q3</t>
  </si>
  <si>
    <t>Q4</t>
  </si>
  <si>
    <t>Manual-Add</t>
  </si>
  <si>
    <t>GO-CART:</t>
  </si>
  <si>
    <t>.</t>
  </si>
  <si>
    <t>----------------</t>
  </si>
  <si>
    <t>---------------------</t>
  </si>
  <si>
    <t>----------------------------------------</t>
  </si>
  <si>
    <t>---------------</t>
  </si>
  <si>
    <t>----------------------</t>
  </si>
  <si>
    <t>-----------------</t>
  </si>
  <si>
    <t>-------------------------------------</t>
  </si>
  <si>
    <t>-------------------------</t>
  </si>
  <si>
    <t>------------------</t>
  </si>
  <si>
    <t>-----</t>
  </si>
  <si>
    <t>W AR BELOW MEZZ 1-9</t>
  </si>
  <si>
    <t>W AR BELOW MEZZ 10-17</t>
  </si>
  <si>
    <t>E AR BELOW MEZZ 18-25</t>
  </si>
  <si>
    <t>E AR BELOW MEZZ 26-34</t>
  </si>
  <si>
    <t>-----------------------------------------------</t>
  </si>
  <si>
    <t>EAST AR BELOW MEZZ LANES 18-25</t>
  </si>
  <si>
    <t>EAST AR BELOW MEZZ LANES 26-34</t>
  </si>
  <si>
    <t>---------------------------------------------</t>
  </si>
  <si>
    <t>--------------------------------------------</t>
  </si>
  <si>
    <t>#1303:</t>
  </si>
  <si>
    <t>#1304:</t>
  </si>
  <si>
    <t>#1305:</t>
  </si>
  <si>
    <t>#1306:</t>
  </si>
  <si>
    <t>#1311:</t>
  </si>
  <si>
    <t>#1312:</t>
  </si>
  <si>
    <t>#1313:</t>
  </si>
  <si>
    <t>#1314:</t>
  </si>
  <si>
    <t>#1318:</t>
  </si>
  <si>
    <t>#1319:</t>
  </si>
  <si>
    <t>#1321:</t>
  </si>
  <si>
    <t>#1322:</t>
  </si>
  <si>
    <t>#1326:</t>
  </si>
  <si>
    <t>#1327:</t>
  </si>
  <si>
    <t>#1329:</t>
  </si>
  <si>
    <t>#1330:</t>
  </si>
  <si>
    <t>#1334:</t>
  </si>
  <si>
    <t>#1335:</t>
  </si>
  <si>
    <t>#1344:</t>
  </si>
  <si>
    <t>#1345:</t>
  </si>
  <si>
    <t>#1357:</t>
  </si>
  <si>
    <t>#1358:</t>
  </si>
  <si>
    <t>DD #</t>
  </si>
  <si>
    <t>WEST AR BELOW MEZZ LANES 1-9</t>
  </si>
  <si>
    <t>WEST AR BELOW MEZZ LANES 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</si>
</sst>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 val="double"/>
      <sz val="3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50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2" fillId="5" borderId="12" xfId="0" applyFont="1" applyFill="1" applyBorder="1" applyAlignment="1" applyProtection="1">
      <alignment horizontal="center" vertical="center" shrinkToFit="1"/>
      <protection locked="0"/>
    </xf>
    <xf numFmtId="0" fontId="2" fillId="6" borderId="1" xfId="0" applyFont="1" applyFill="1" applyBorder="1" applyAlignment="1" applyProtection="1">
      <alignment horizontal="center" vertical="center" shrinkToFit="1"/>
      <protection locked="0"/>
    </xf>
    <xf numFmtId="0" fontId="2" fillId="8" borderId="1" xfId="0" applyFont="1" applyFill="1" applyBorder="1" applyAlignment="1" applyProtection="1">
      <alignment horizontal="center" vertical="center" shrinkToFit="1"/>
      <protection locked="0"/>
    </xf>
    <xf numFmtId="0" fontId="2" fillId="9" borderId="1" xfId="0" applyFont="1" applyFill="1" applyBorder="1" applyAlignment="1" applyProtection="1">
      <alignment horizontal="center" vertical="center" shrinkToFi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 shrinkToFit="1"/>
      <protection locked="0"/>
    </xf>
    <xf numFmtId="0" fontId="2" fillId="6" borderId="8" xfId="0" applyFont="1" applyFill="1" applyBorder="1" applyAlignment="1" applyProtection="1">
      <alignment horizontal="center" vertical="center" shrinkToFit="1"/>
      <protection locked="0"/>
    </xf>
    <xf numFmtId="0" fontId="2" fillId="5" borderId="8" xfId="0" applyFont="1" applyFill="1" applyBorder="1" applyAlignment="1" applyProtection="1">
      <alignment horizontal="center" vertical="center" shrinkToFit="1"/>
      <protection locked="0"/>
    </xf>
    <xf numFmtId="0" fontId="2" fillId="10" borderId="1" xfId="0" applyFont="1" applyFill="1" applyBorder="1" applyAlignment="1" applyProtection="1">
      <alignment horizontal="center" vertical="center" shrinkToFit="1"/>
      <protection locked="0"/>
    </xf>
    <xf numFmtId="0" fontId="2" fillId="11" borderId="1" xfId="0" applyFont="1" applyFill="1" applyBorder="1" applyAlignment="1" applyProtection="1">
      <alignment horizontal="center" vertical="center" shrinkToFit="1"/>
      <protection locked="0"/>
    </xf>
    <xf numFmtId="0" fontId="2" fillId="11" borderId="8" xfId="0" applyFont="1" applyFill="1" applyBorder="1" applyAlignment="1" applyProtection="1">
      <alignment horizontal="center" vertical="center" shrinkToFit="1"/>
      <protection locked="0"/>
    </xf>
    <xf numFmtId="0" fontId="2" fillId="7" borderId="1" xfId="0" applyFont="1" applyFill="1" applyBorder="1" applyAlignment="1" applyProtection="1">
      <alignment horizontal="center" vertical="center" shrinkToFit="1"/>
      <protection locked="0"/>
    </xf>
    <xf numFmtId="0" fontId="2" fillId="6" borderId="15" xfId="0" applyFont="1" applyFill="1" applyBorder="1" applyAlignment="1" applyProtection="1">
      <alignment horizontal="center" vertical="center" shrinkToFit="1"/>
      <protection locked="0"/>
    </xf>
    <xf numFmtId="0" fontId="2" fillId="13" borderId="1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8" borderId="15" xfId="0" applyFont="1" applyFill="1" applyBorder="1" applyAlignment="1" applyProtection="1">
      <alignment horizontal="center" vertical="center" shrinkToFit="1"/>
      <protection locked="0"/>
    </xf>
    <xf numFmtId="0" fontId="2" fillId="6" borderId="4" xfId="0" applyFont="1" applyFill="1" applyBorder="1" applyAlignment="1" applyProtection="1">
      <alignment horizontal="center" vertical="center" shrinkToFit="1"/>
      <protection locked="0"/>
    </xf>
    <xf numFmtId="0" fontId="2" fillId="10" borderId="2" xfId="0" applyFont="1" applyFill="1" applyBorder="1" applyAlignment="1" applyProtection="1">
      <alignment horizontal="center" vertical="center" shrinkToFit="1"/>
      <protection locked="0"/>
    </xf>
    <xf numFmtId="0" fontId="2" fillId="10" borderId="4" xfId="0" applyFont="1" applyFill="1" applyBorder="1" applyAlignment="1" applyProtection="1">
      <alignment horizontal="center" vertical="center" shrinkToFit="1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9" borderId="2" xfId="0" applyFont="1" applyFill="1" applyBorder="1" applyAlignment="1" applyProtection="1">
      <alignment horizontal="center" vertical="center" shrinkToFit="1"/>
      <protection locked="0"/>
    </xf>
    <xf numFmtId="0" fontId="2" fillId="9" borderId="4" xfId="0" applyFont="1" applyFill="1" applyBorder="1" applyAlignment="1" applyProtection="1">
      <alignment horizontal="center" vertical="center" shrinkToFit="1"/>
      <protection locked="0"/>
    </xf>
    <xf numFmtId="0" fontId="2" fillId="17" borderId="1" xfId="0" applyFont="1" applyFill="1" applyBorder="1" applyAlignment="1" applyProtection="1">
      <alignment horizontal="center" vertical="center" shrinkToFit="1"/>
      <protection locked="0"/>
    </xf>
    <xf numFmtId="0" fontId="2" fillId="17" borderId="8" xfId="0" applyFont="1" applyFill="1" applyBorder="1" applyAlignment="1" applyProtection="1">
      <alignment horizontal="center" vertical="center" shrinkToFit="1"/>
      <protection locked="0"/>
    </xf>
    <xf numFmtId="0" fontId="2" fillId="17" borderId="4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0" fontId="2" fillId="0" borderId="15" xfId="0" applyFont="1" applyBorder="1" applyAlignment="1" applyProtection="1">
      <alignment horizontal="center" vertical="center" shrinkToFit="1"/>
      <protection locked="0"/>
    </xf>
    <xf numFmtId="0" fontId="1" fillId="4" borderId="4" xfId="0" applyFont="1" applyFill="1" applyBorder="1" applyAlignment="1">
      <alignment horizontal="center" vertical="center" shrinkToFit="1"/>
    </xf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2" fillId="6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 shrinkToFit="1"/>
    </xf>
    <xf numFmtId="0" fontId="2" fillId="9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13" xfId="0" applyFont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 vertical="center" shrinkToFit="1"/>
    </xf>
    <xf numFmtId="0" fontId="0" fillId="0" borderId="4" xfId="0" applyBorder="1"/>
    <xf numFmtId="0" fontId="2" fillId="10" borderId="8" xfId="0" applyFont="1" applyFill="1" applyBorder="1" applyAlignment="1">
      <alignment horizontal="center" vertical="center" shrinkToFit="1"/>
    </xf>
    <xf numFmtId="0" fontId="2" fillId="11" borderId="1" xfId="0" applyFont="1" applyFill="1" applyBorder="1" applyAlignment="1">
      <alignment horizontal="center" vertical="center" shrinkToFit="1"/>
    </xf>
    <xf numFmtId="0" fontId="2" fillId="6" borderId="15" xfId="0" applyFont="1" applyFill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shrinkToFit="1"/>
    </xf>
    <xf numFmtId="0" fontId="2" fillId="7" borderId="8" xfId="0" applyFont="1" applyFill="1" applyBorder="1" applyAlignment="1">
      <alignment horizontal="center" vertical="center" shrinkToFit="1"/>
    </xf>
    <xf numFmtId="0" fontId="2" fillId="13" borderId="4" xfId="0" applyFont="1" applyFill="1" applyBorder="1" applyAlignment="1">
      <alignment horizontal="center" vertical="center" shrinkToFit="1"/>
    </xf>
    <xf numFmtId="0" fontId="0" fillId="16" borderId="0" xfId="0" applyFill="1"/>
    <xf numFmtId="0" fontId="2" fillId="13" borderId="1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8" borderId="9" xfId="0" applyFont="1" applyFill="1" applyBorder="1" applyAlignment="1">
      <alignment horizontal="center" vertical="center" shrinkToFit="1"/>
    </xf>
    <xf numFmtId="0" fontId="0" fillId="4" borderId="1" xfId="0" applyFill="1" applyBorder="1"/>
    <xf numFmtId="0" fontId="2" fillId="0" borderId="3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4" borderId="15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3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shrinkToFit="1"/>
    </xf>
    <xf numFmtId="0" fontId="2" fillId="17" borderId="1" xfId="0" applyFont="1" applyFill="1" applyBorder="1" applyAlignment="1">
      <alignment horizontal="center" vertical="center" shrinkToFit="1"/>
    </xf>
    <xf numFmtId="0" fontId="0" fillId="4" borderId="15" xfId="0" applyFill="1" applyBorder="1"/>
    <xf numFmtId="0" fontId="1" fillId="4" borderId="1" xfId="0" applyFont="1" applyFill="1" applyBorder="1" applyAlignment="1">
      <alignment horizontal="center" vertical="center" shrinkToFit="1"/>
    </xf>
    <xf numFmtId="0" fontId="1" fillId="4" borderId="8" xfId="0" applyFont="1" applyFill="1" applyBorder="1" applyAlignment="1">
      <alignment horizontal="center" vertical="center" shrinkToFit="1"/>
    </xf>
    <xf numFmtId="0" fontId="2" fillId="17" borderId="8" xfId="0" applyFont="1" applyFill="1" applyBorder="1" applyAlignment="1">
      <alignment horizontal="center" vertical="center" shrinkToFit="1"/>
    </xf>
    <xf numFmtId="0" fontId="0" fillId="17" borderId="12" xfId="0" applyFill="1" applyBorder="1"/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1" fillId="4" borderId="9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10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2" fillId="22" borderId="14" xfId="0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 shrinkToFit="1"/>
    </xf>
    <xf numFmtId="0" fontId="2" fillId="20" borderId="1" xfId="0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shrinkToFit="1"/>
    </xf>
    <xf numFmtId="0" fontId="2" fillId="11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shrinkToFit="1"/>
    </xf>
    <xf numFmtId="0" fontId="0" fillId="0" borderId="0" xfId="0" quotePrefix="1"/>
    <xf numFmtId="0" fontId="0" fillId="0" borderId="10" xfId="0" applyBorder="1" applyAlignment="1" applyProtection="1">
      <alignment horizontal="center" vertical="center" shrinkToFit="1"/>
      <protection locked="0"/>
    </xf>
    <xf numFmtId="0" fontId="0" fillId="0" borderId="15" xfId="0" applyBorder="1" applyAlignment="1" applyProtection="1">
      <alignment horizontal="center" vertical="center" shrinkToFit="1"/>
      <protection locked="0"/>
    </xf>
    <xf numFmtId="0" fontId="0" fillId="0" borderId="9" xfId="0" applyBorder="1" applyAlignment="1" applyProtection="1">
      <alignment horizontal="center" vertical="center" shrinkToFit="1"/>
      <protection locked="0"/>
    </xf>
    <xf numFmtId="0" fontId="0" fillId="21" borderId="10" xfId="0" applyFill="1" applyBorder="1" applyAlignment="1" applyProtection="1">
      <alignment horizontal="center" vertical="center" shrinkToFit="1"/>
      <protection locked="0"/>
    </xf>
    <xf numFmtId="0" fontId="0" fillId="0" borderId="8" xfId="0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2" fillId="11" borderId="4" xfId="0" applyFont="1" applyFill="1" applyBorder="1" applyAlignment="1" applyProtection="1">
      <alignment horizontal="center" vertical="center" shrinkToFit="1"/>
      <protection locked="0"/>
    </xf>
    <xf numFmtId="0" fontId="2" fillId="11" borderId="11" xfId="0" applyFont="1" applyFill="1" applyBorder="1" applyAlignment="1" applyProtection="1">
      <alignment horizontal="center" vertical="center" shrinkToFit="1"/>
      <protection locked="0"/>
    </xf>
    <xf numFmtId="0" fontId="2" fillId="11" borderId="2" xfId="0" applyFont="1" applyFill="1" applyBorder="1" applyAlignment="1" applyProtection="1">
      <alignment horizontal="center" vertical="center" shrinkToFit="1"/>
      <protection locked="0"/>
    </xf>
    <xf numFmtId="0" fontId="2" fillId="11" borderId="7" xfId="0" applyFont="1" applyFill="1" applyBorder="1" applyAlignment="1" applyProtection="1">
      <alignment horizontal="center" vertical="center" shrinkToFit="1"/>
      <protection locked="0"/>
    </xf>
    <xf numFmtId="22" fontId="0" fillId="0" borderId="1" xfId="0" applyNumberFormat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0" fillId="4" borderId="14" xfId="0" applyFill="1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0" xfId="0" applyAlignment="1">
      <alignment shrinkToFi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 shrinkToFit="1"/>
    </xf>
    <xf numFmtId="0" fontId="0" fillId="0" borderId="0" xfId="0"/>
    <xf numFmtId="0" fontId="0" fillId="0" borderId="10" xfId="0" applyBorder="1"/>
    <xf numFmtId="0" fontId="0" fillId="0" borderId="14" xfId="0" applyBorder="1"/>
    <xf numFmtId="0" fontId="2" fillId="0" borderId="10" xfId="0" applyFont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2" fillId="15" borderId="2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16" borderId="6" xfId="0" applyFill="1" applyBorder="1"/>
    <xf numFmtId="0" fontId="0" fillId="0" borderId="11" xfId="0" applyBorder="1"/>
    <xf numFmtId="0" fontId="4" fillId="0" borderId="12" xfId="0" applyFont="1" applyBorder="1" applyAlignment="1">
      <alignment horizontal="center" vertical="center" textRotation="90" shrinkToFit="1"/>
    </xf>
    <xf numFmtId="0" fontId="4" fillId="0" borderId="8" xfId="0" applyFont="1" applyBorder="1" applyAlignment="1">
      <alignment horizontal="center" vertical="center" textRotation="90" shrinkToFit="1"/>
    </xf>
    <xf numFmtId="0" fontId="1" fillId="4" borderId="7" xfId="0" applyFont="1" applyFill="1" applyBorder="1" applyAlignment="1">
      <alignment horizontal="center" vertical="center" shrinkToFit="1"/>
    </xf>
    <xf numFmtId="0" fontId="1" fillId="4" borderId="14" xfId="0" applyFont="1" applyFill="1" applyBorder="1" applyAlignment="1">
      <alignment horizontal="center" vertical="center" shrinkToFit="1"/>
    </xf>
    <xf numFmtId="0" fontId="1" fillId="4" borderId="11" xfId="0" applyFont="1" applyFill="1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4" borderId="6" xfId="0" applyFont="1" applyFill="1" applyBorder="1" applyAlignment="1">
      <alignment horizontal="center"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4" borderId="10" xfId="0" applyFont="1" applyFill="1" applyBorder="1" applyAlignment="1">
      <alignment horizontal="center" vertical="center" shrinkToFit="1"/>
    </xf>
    <xf numFmtId="0" fontId="1" fillId="4" borderId="14" xfId="0" applyFont="1" applyFill="1" applyBorder="1" applyAlignment="1">
      <alignment horizontal="center" shrinkToFit="1"/>
    </xf>
    <xf numFmtId="0" fontId="1" fillId="4" borderId="11" xfId="0" applyFont="1" applyFill="1" applyBorder="1" applyAlignment="1">
      <alignment horizontal="center" shrinkToFit="1"/>
    </xf>
    <xf numFmtId="0" fontId="1" fillId="4" borderId="6" xfId="0" applyFont="1" applyFill="1" applyBorder="1" applyAlignment="1">
      <alignment horizontal="center" shrinkToFit="1"/>
    </xf>
    <xf numFmtId="0" fontId="1" fillId="4" borderId="0" xfId="0" applyFont="1" applyFill="1" applyAlignment="1">
      <alignment horizontal="center" shrinkToFit="1"/>
    </xf>
    <xf numFmtId="0" fontId="0" fillId="16" borderId="12" xfId="0" applyFill="1" applyBorder="1"/>
    <xf numFmtId="0" fontId="0" fillId="0" borderId="8" xfId="0" applyBorder="1"/>
    <xf numFmtId="0" fontId="0" fillId="16" borderId="5" xfId="0" applyFill="1" applyBorder="1"/>
    <xf numFmtId="0" fontId="0" fillId="0" borderId="9" xfId="0" applyBorder="1"/>
    <xf numFmtId="0" fontId="2" fillId="10" borderId="2" xfId="0" applyFont="1" applyFill="1" applyBorder="1" applyAlignment="1" applyProtection="1">
      <alignment horizontal="center" vertical="center" shrinkToFit="1"/>
      <protection locked="0"/>
    </xf>
    <xf numFmtId="0" fontId="0" fillId="0" borderId="3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 shrinkToFit="1"/>
      <protection locked="0"/>
    </xf>
    <xf numFmtId="0" fontId="0" fillId="16" borderId="15" xfId="0" applyFill="1" applyBorder="1"/>
    <xf numFmtId="0" fontId="1" fillId="12" borderId="3" xfId="0" applyFont="1" applyFill="1" applyBorder="1" applyAlignment="1">
      <alignment horizontal="center" vertical="center" shrinkToFit="1"/>
    </xf>
    <xf numFmtId="0" fontId="1" fillId="12" borderId="4" xfId="0" applyFont="1" applyFill="1" applyBorder="1" applyAlignment="1">
      <alignment horizontal="center" vertical="center" shrinkToFit="1"/>
    </xf>
    <xf numFmtId="0" fontId="1" fillId="14" borderId="3" xfId="0" applyFont="1" applyFill="1" applyBorder="1" applyAlignment="1">
      <alignment horizontal="center" vertical="center" shrinkToFit="1"/>
    </xf>
    <xf numFmtId="0" fontId="1" fillId="14" borderId="4" xfId="0" applyFont="1" applyFill="1" applyBorder="1" applyAlignment="1">
      <alignment horizontal="center" vertical="center" shrinkToFit="1"/>
    </xf>
    <xf numFmtId="0" fontId="2" fillId="16" borderId="0" xfId="0" applyFont="1" applyFill="1"/>
    <xf numFmtId="0" fontId="2" fillId="0" borderId="0" xfId="0" applyFont="1"/>
    <xf numFmtId="0" fontId="2" fillId="0" borderId="10" xfId="0" applyFont="1" applyBorder="1"/>
    <xf numFmtId="0" fontId="2" fillId="0" borderId="12" xfId="0" applyFont="1" applyBorder="1" applyAlignment="1">
      <alignment horizontal="center" vertical="center" shrinkToFit="1"/>
    </xf>
    <xf numFmtId="0" fontId="0" fillId="0" borderId="12" xfId="0" applyBorder="1"/>
    <xf numFmtId="0" fontId="0" fillId="0" borderId="5" xfId="0" applyBorder="1"/>
    <xf numFmtId="0" fontId="0" fillId="4" borderId="15" xfId="0" applyFill="1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8" xfId="0" applyBorder="1" applyAlignment="1">
      <alignment shrinkToFit="1"/>
    </xf>
    <xf numFmtId="0" fontId="2" fillId="5" borderId="2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2" fillId="10" borderId="2" xfId="0" applyFont="1" applyFill="1" applyBorder="1" applyAlignment="1">
      <alignment horizontal="center" vertical="center" shrinkToFit="1"/>
    </xf>
    <xf numFmtId="0" fontId="0" fillId="16" borderId="0" xfId="0" applyFill="1"/>
    <xf numFmtId="0" fontId="0" fillId="0" borderId="15" xfId="0" applyBorder="1"/>
    <xf numFmtId="0" fontId="0" fillId="4" borderId="15" xfId="0" applyFill="1" applyBorder="1"/>
    <xf numFmtId="0" fontId="0" fillId="22" borderId="0" xfId="0" applyFill="1"/>
    <xf numFmtId="0" fontId="0" fillId="22" borderId="6" xfId="0" applyFill="1" applyBorder="1"/>
    <xf numFmtId="0" fontId="2" fillId="4" borderId="15" xfId="0" applyFont="1" applyFill="1" applyBorder="1" applyAlignment="1">
      <alignment horizontal="center" vertical="center"/>
    </xf>
    <xf numFmtId="22" fontId="4" fillId="0" borderId="6" xfId="0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0" fillId="17" borderId="5" xfId="0" applyFill="1" applyBorder="1"/>
    <xf numFmtId="0" fontId="0" fillId="17" borderId="12" xfId="0" applyFill="1" applyBorder="1"/>
    <xf numFmtId="0" fontId="0" fillId="17" borderId="6" xfId="0" applyFill="1" applyBorder="1"/>
    <xf numFmtId="0" fontId="0" fillId="17" borderId="0" xfId="0" applyFill="1"/>
    <xf numFmtId="0" fontId="0" fillId="17" borderId="10" xfId="0" applyFill="1" applyBorder="1"/>
    <xf numFmtId="0" fontId="0" fillId="17" borderId="7" xfId="0" applyFill="1" applyBorder="1"/>
    <xf numFmtId="0" fontId="0" fillId="17" borderId="14" xfId="0" applyFill="1" applyBorder="1"/>
    <xf numFmtId="0" fontId="0" fillId="17" borderId="11" xfId="0" applyFill="1" applyBorder="1"/>
    <xf numFmtId="0" fontId="0" fillId="17" borderId="13" xfId="0" applyFill="1" applyBorder="1"/>
    <xf numFmtId="0" fontId="0" fillId="17" borderId="3" xfId="0" applyFill="1" applyBorder="1"/>
    <xf numFmtId="0" fontId="4" fillId="0" borderId="12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0" fillId="0" borderId="12" xfId="0" applyBorder="1" applyAlignment="1">
      <alignment horizontal="center" vertical="center" textRotation="90" shrinkToFit="1"/>
    </xf>
    <xf numFmtId="0" fontId="0" fillId="0" borderId="6" xfId="0" applyBorder="1" applyAlignment="1">
      <alignment horizontal="center" vertical="center" textRotation="90" shrinkToFit="1"/>
    </xf>
    <xf numFmtId="0" fontId="4" fillId="0" borderId="15" xfId="0" applyFont="1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0" fontId="1" fillId="4" borderId="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16" borderId="0" xfId="0" applyFont="1" applyFill="1" applyAlignment="1">
      <alignment horizontal="center" vertical="center" shrinkToFit="1"/>
    </xf>
    <xf numFmtId="0" fontId="0" fillId="22" borderId="10" xfId="0" applyFill="1" applyBorder="1"/>
    <xf numFmtId="0" fontId="0" fillId="16" borderId="7" xfId="0" applyFill="1" applyBorder="1"/>
    <xf numFmtId="0" fontId="0" fillId="0" borderId="3" xfId="0" applyBorder="1" applyAlignment="1">
      <alignment shrinkToFit="1"/>
    </xf>
    <xf numFmtId="0" fontId="0" fillId="0" borderId="4" xfId="0" applyBorder="1" applyAlignment="1">
      <alignment shrinkToFit="1"/>
    </xf>
    <xf numFmtId="0" fontId="0" fillId="22" borderId="5" xfId="0" applyFill="1" applyBorder="1"/>
    <xf numFmtId="0" fontId="0" fillId="22" borderId="12" xfId="0" applyFill="1" applyBorder="1"/>
    <xf numFmtId="0" fontId="0" fillId="22" borderId="13" xfId="0" applyFill="1" applyBorder="1"/>
    <xf numFmtId="0" fontId="7" fillId="0" borderId="6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0" fillId="22" borderId="0" xfId="0" applyFill="1" applyAlignment="1">
      <alignment shrinkToFit="1"/>
    </xf>
    <xf numFmtId="0" fontId="0" fillId="22" borderId="14" xfId="0" applyFill="1" applyBorder="1" applyAlignment="1">
      <alignment shrinkToFit="1"/>
    </xf>
    <xf numFmtId="0" fontId="10" fillId="15" borderId="5" xfId="0" applyFont="1" applyFill="1" applyBorder="1" applyAlignment="1">
      <alignment horizontal="center" vertical="center" shrinkToFit="1"/>
    </xf>
    <xf numFmtId="0" fontId="10" fillId="15" borderId="9" xfId="0" applyFont="1" applyFill="1" applyBorder="1" applyAlignment="1">
      <alignment horizontal="center" vertical="center" shrinkToFit="1"/>
    </xf>
    <xf numFmtId="0" fontId="10" fillId="15" borderId="6" xfId="0" applyFont="1" applyFill="1" applyBorder="1" applyAlignment="1">
      <alignment horizontal="center" vertical="center" shrinkToFit="1"/>
    </xf>
    <xf numFmtId="0" fontId="10" fillId="15" borderId="10" xfId="0" applyFont="1" applyFill="1" applyBorder="1" applyAlignment="1">
      <alignment horizontal="center" vertical="center" shrinkToFit="1"/>
    </xf>
    <xf numFmtId="0" fontId="10" fillId="15" borderId="7" xfId="0" applyFont="1" applyFill="1" applyBorder="1" applyAlignment="1">
      <alignment horizontal="center" vertical="center" shrinkToFit="1"/>
    </xf>
    <xf numFmtId="0" fontId="10" fillId="15" borderId="11" xfId="0" applyFont="1" applyFill="1" applyBorder="1" applyAlignment="1">
      <alignment horizontal="center" vertical="center" shrinkToFit="1"/>
    </xf>
    <xf numFmtId="0" fontId="11" fillId="9" borderId="15" xfId="0" applyFont="1" applyFill="1" applyBorder="1" applyAlignment="1">
      <alignment horizontal="center" vertical="center" shrinkToFit="1"/>
    </xf>
    <xf numFmtId="0" fontId="11" fillId="9" borderId="8" xfId="0" applyFont="1" applyFill="1" applyBorder="1" applyAlignment="1">
      <alignment horizontal="center" vertical="center" shrinkToFit="1"/>
    </xf>
    <xf numFmtId="0" fontId="5" fillId="0" borderId="15" xfId="0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>
      <alignment horizontal="center" vertical="center" textRotation="90" shrinkToFit="1"/>
    </xf>
    <xf numFmtId="0" fontId="4" fillId="22" borderId="12" xfId="0" applyFont="1" applyFill="1" applyBorder="1" applyAlignment="1">
      <alignment horizontal="center" vertical="center" textRotation="90" shrinkToFit="1"/>
    </xf>
    <xf numFmtId="0" fontId="0" fillId="22" borderId="12" xfId="0" applyFill="1" applyBorder="1" applyAlignment="1">
      <alignment horizontal="center" vertical="center" textRotation="90" shrinkToFit="1"/>
    </xf>
    <xf numFmtId="0" fontId="0" fillId="22" borderId="6" xfId="0" applyFill="1" applyBorder="1" applyAlignment="1">
      <alignment horizontal="center" vertical="center" textRotation="90" shrinkToFi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2" borderId="14" xfId="0" applyFill="1" applyBorder="1"/>
    <xf numFmtId="0" fontId="1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2" borderId="3" xfId="0" applyFill="1" applyBorder="1" applyAlignment="1">
      <alignment shrinkToFit="1"/>
    </xf>
    <xf numFmtId="0" fontId="7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shrinkToFit="1"/>
    </xf>
    <xf numFmtId="0" fontId="0" fillId="0" borderId="7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7" fillId="0" borderId="12" xfId="0" applyFont="1" applyBorder="1" applyAlignment="1">
      <alignment horizontal="center" vertical="center" shrinkToFit="1"/>
    </xf>
    <xf numFmtId="0" fontId="2" fillId="22" borderId="12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shrinkToFit="1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2" borderId="3" xfId="0" applyFill="1" applyBorder="1"/>
    <xf numFmtId="0" fontId="6" fillId="19" borderId="5" xfId="0" applyFont="1" applyFill="1" applyBorder="1" applyAlignment="1">
      <alignment horizontal="center" vertical="center" shrinkToFit="1"/>
    </xf>
    <xf numFmtId="0" fontId="6" fillId="19" borderId="13" xfId="0" applyFont="1" applyFill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19" borderId="7" xfId="0" applyFont="1" applyFill="1" applyBorder="1" applyAlignment="1">
      <alignment horizontal="center" vertical="center" shrinkToFit="1"/>
    </xf>
    <xf numFmtId="0" fontId="6" fillId="19" borderId="14" xfId="0" applyFont="1" applyFill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0" fillId="21" borderId="2" xfId="0" applyFill="1" applyBorder="1" applyAlignment="1">
      <alignment horizontal="left" vertical="center" shrinkToFit="1"/>
    </xf>
    <xf numFmtId="0" fontId="0" fillId="21" borderId="4" xfId="0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4" xfId="0" applyBorder="1" applyAlignment="1">
      <alignment horizontal="left" vertical="center" shrinkToFit="1"/>
    </xf>
    <xf numFmtId="0" fontId="2" fillId="20" borderId="2" xfId="0" applyFont="1" applyFill="1" applyBorder="1" applyAlignment="1">
      <alignment horizontal="center" vertical="center" shrinkToFit="1"/>
    </xf>
    <xf numFmtId="0" fontId="2" fillId="20" borderId="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15" borderId="15" xfId="0" applyFont="1" applyFill="1" applyBorder="1" applyAlignment="1">
      <alignment horizontal="center" vertical="center" shrinkToFit="1"/>
    </xf>
    <xf numFmtId="0" fontId="0" fillId="21" borderId="7" xfId="0" applyFill="1" applyBorder="1" applyAlignment="1">
      <alignment horizontal="left" vertical="center" shrinkToFit="1"/>
    </xf>
    <xf numFmtId="0" fontId="0" fillId="21" borderId="11" xfId="0" applyFill="1" applyBorder="1" applyAlignment="1">
      <alignment horizontal="left" vertical="center" shrinkToFit="1"/>
    </xf>
    <xf numFmtId="0" fontId="0" fillId="22" borderId="2" xfId="0" applyFill="1" applyBorder="1"/>
    <xf numFmtId="0" fontId="6" fillId="0" borderId="5" xfId="0" applyFont="1" applyBorder="1" applyAlignment="1">
      <alignment horizontal="left" vertical="center" shrinkToFit="1"/>
    </xf>
    <xf numFmtId="0" fontId="6" fillId="0" borderId="13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left" vertical="center" shrinkToFit="1"/>
    </xf>
    <xf numFmtId="0" fontId="6" fillId="0" borderId="14" xfId="0" applyFont="1" applyBorder="1" applyAlignment="1">
      <alignment horizontal="left" vertical="center" shrinkToFit="1"/>
    </xf>
    <xf numFmtId="0" fontId="7" fillId="0" borderId="9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Alignment="1">
      <alignment shrinkToFit="1"/>
    </xf>
    <xf numFmtId="0" fontId="7" fillId="0" borderId="10" xfId="0" applyFont="1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1" xfId="0" applyFont="1" applyBorder="1" applyAlignment="1">
      <alignment shrinkToFit="1"/>
    </xf>
    <xf numFmtId="0" fontId="1" fillId="4" borderId="5" xfId="0" applyFont="1" applyFill="1" applyBorder="1" applyAlignment="1">
      <alignment horizontal="center" vertical="center" shrinkToFit="1"/>
    </xf>
    <xf numFmtId="0" fontId="1" fillId="4" borderId="13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99FF"/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47</xdr:col>
      <xdr:colOff>239889</xdr:colOff>
      <xdr:row>30</xdr:row>
      <xdr:rowOff>70556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6087C4-3A8E-E83A-ACC8-D19549C65FA8}"/>
            </a:ext>
          </a:extLst>
        </xdr:cNvPr>
        <xdr:cNvSpPr txBox="1"/>
      </xdr:nvSpPr>
      <xdr:spPr>
        <a:xfrm>
          <a:off x="17123833" y="50517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47</xdr:col>
      <xdr:colOff>14110</xdr:colOff>
      <xdr:row>17</xdr:row>
      <xdr:rowOff>12823</xdr:rowOff>
    </xdr:from>
    <xdr:ext cx="2589390" cy="6943955"/>
    <xdr:sp macro="" textlink="" fLocksText="0">
      <xdr:nvSpPr>
        <xdr:cNvPr id="3" name="TextBox 2">
          <a:extLst>
            <a:ext uri="{FF2B5EF4-FFF2-40B4-BE49-F238E27FC236}">
              <a16:creationId xmlns:a16="http://schemas.microsoft.com/office/drawing/2014/main" id="{57969B40-5032-82CA-CFDA-9FF173D916A0}"/>
            </a:ext>
          </a:extLst>
        </xdr:cNvPr>
        <xdr:cNvSpPr txBox="1"/>
      </xdr:nvSpPr>
      <xdr:spPr>
        <a:xfrm>
          <a:off x="16855721" y="3173712"/>
          <a:ext cx="2589390" cy="69439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Notes: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6A5-C96E-4625-8437-96A91706135A}">
  <sheetPr>
    <pageSetUpPr autoPageBreaks="0"/>
  </sheetPr>
  <dimension ref="A1:CC81"/>
  <sheetViews>
    <sheetView showGridLines="0" zoomScale="70" zoomScaleNormal="70" workbookViewId="0">
      <selection activeCell="AI29" sqref="AI29"/>
    </sheetView>
  </sheetViews>
  <sheetFormatPr defaultRowHeight="14.5" x14ac:dyDescent="0.35"/>
  <cols>
    <col min="1" max="1" width="4.453125" customWidth="1"/>
    <col min="4" max="4" width="0.90625" customWidth="1"/>
    <col min="5" max="5" width="10.6328125" customWidth="1"/>
    <col min="6" max="6" width="0.81640625" customWidth="1"/>
    <col min="7" max="7" width="10.6328125" customWidth="1"/>
    <col min="8" max="8" width="0.81640625" customWidth="1"/>
    <col min="9" max="9" width="10.6328125" customWidth="1"/>
    <col min="10" max="10" width="0.81640625" customWidth="1"/>
    <col min="11" max="11" width="10.6328125" customWidth="1"/>
    <col min="12" max="12" width="0.81640625" customWidth="1"/>
    <col min="13" max="13" width="10.6328125" customWidth="1"/>
    <col min="14" max="14" width="0.81640625" customWidth="1"/>
    <col min="15" max="15" width="10.6328125" customWidth="1"/>
    <col min="16" max="16" width="0.81640625" customWidth="1"/>
    <col min="17" max="17" width="10.6328125" customWidth="1"/>
    <col min="18" max="18" width="0.81640625" customWidth="1"/>
    <col min="19" max="19" width="10.6328125" customWidth="1"/>
    <col min="20" max="20" width="0.81640625" customWidth="1"/>
    <col min="22" max="22" width="0.81640625" customWidth="1"/>
    <col min="24" max="24" width="0.81640625" customWidth="1"/>
    <col min="26" max="26" width="0.81640625" customWidth="1"/>
    <col min="28" max="28" width="0.81640625" customWidth="1"/>
    <col min="30" max="30" width="0.81640625" customWidth="1"/>
    <col min="32" max="32" width="0.81640625" customWidth="1"/>
    <col min="34" max="34" width="0.81640625" customWidth="1"/>
    <col min="36" max="36" width="0.81640625" customWidth="1"/>
    <col min="38" max="38" width="0.81640625" customWidth="1"/>
    <col min="40" max="40" width="0.81640625" customWidth="1"/>
    <col min="42" max="42" width="0.81640625" customWidth="1"/>
    <col min="44" max="44" width="0.81640625" customWidth="1"/>
    <col min="46" max="46" width="0.81640625" customWidth="1"/>
    <col min="47" max="47" width="3.6328125" customWidth="1"/>
    <col min="48" max="48" width="9.453125" bestFit="1" customWidth="1"/>
    <col min="49" max="49" width="8.7265625" customWidth="1"/>
    <col min="50" max="50" width="0.90625" customWidth="1"/>
  </cols>
  <sheetData>
    <row r="1" spans="1:81" x14ac:dyDescent="0.35">
      <c r="A1" s="196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</row>
    <row r="2" spans="1:81" x14ac:dyDescent="0.3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</row>
    <row r="3" spans="1:81" ht="15" thickBot="1" x14ac:dyDescent="0.4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</row>
    <row r="4" spans="1:81" ht="15" thickTop="1" x14ac:dyDescent="0.35">
      <c r="A4" s="226"/>
      <c r="B4" s="205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72"/>
      <c r="BB4" s="197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C4" s="1"/>
    </row>
    <row r="5" spans="1:81" x14ac:dyDescent="0.35">
      <c r="A5" s="143"/>
      <c r="B5" s="139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3"/>
      <c r="BB5" s="139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C5" s="1"/>
    </row>
    <row r="6" spans="1:81" ht="15" thickBot="1" x14ac:dyDescent="0.4">
      <c r="A6" s="143"/>
      <c r="B6" s="139"/>
      <c r="C6" s="144"/>
      <c r="D6" s="142"/>
      <c r="E6" s="144"/>
      <c r="F6" s="144"/>
      <c r="G6" s="144"/>
      <c r="H6" s="144"/>
      <c r="I6" s="144"/>
      <c r="J6" s="144"/>
      <c r="K6" s="144"/>
      <c r="L6" s="144"/>
      <c r="M6" s="144"/>
      <c r="N6" s="142"/>
      <c r="O6" s="144"/>
      <c r="P6" s="144"/>
      <c r="Q6" s="144"/>
      <c r="R6" s="144"/>
      <c r="S6" s="144"/>
      <c r="T6" s="144"/>
      <c r="U6" s="144"/>
      <c r="V6" s="142"/>
      <c r="W6" s="144"/>
      <c r="X6" s="144"/>
      <c r="Y6" s="144"/>
      <c r="Z6" s="144"/>
      <c r="AA6" s="144"/>
      <c r="AB6" s="144"/>
      <c r="AC6" s="144"/>
      <c r="AD6" s="142"/>
      <c r="AE6" s="144"/>
      <c r="AF6" s="144"/>
      <c r="AG6" s="144"/>
      <c r="AH6" s="144"/>
      <c r="AI6" s="144"/>
      <c r="AJ6" s="144"/>
      <c r="AK6" s="144"/>
      <c r="AL6" s="142"/>
      <c r="AM6" s="144"/>
      <c r="AN6" s="144"/>
      <c r="AO6" s="144"/>
      <c r="AP6" s="144"/>
      <c r="AQ6" s="144"/>
      <c r="AR6" s="144"/>
      <c r="AS6" s="144"/>
      <c r="AT6" s="142"/>
      <c r="AU6" s="142"/>
      <c r="AV6" s="144"/>
      <c r="AW6" s="144"/>
      <c r="AX6" s="144"/>
      <c r="AY6" s="144"/>
      <c r="AZ6" s="144"/>
      <c r="BA6" s="143"/>
      <c r="BB6" s="139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C6" s="1"/>
    </row>
    <row r="7" spans="1:81" ht="15.5" thickTop="1" thickBot="1" x14ac:dyDescent="0.4">
      <c r="A7" s="143"/>
      <c r="B7" s="206"/>
      <c r="C7" s="155" t="str">
        <f ca="1">CONCATENATE(AW11," ","SHIFT","          ",TEXT(NOW(),"mmm/dd/yyyy hh:mm"))</f>
        <v>DAY SHIFT          Oct/25/2023 22:49</v>
      </c>
      <c r="D7" s="155"/>
      <c r="E7" s="165" t="s">
        <v>8</v>
      </c>
      <c r="F7" s="165"/>
      <c r="G7" s="165"/>
      <c r="H7" s="165"/>
      <c r="I7" s="165"/>
      <c r="J7" s="165"/>
      <c r="K7" s="165"/>
      <c r="L7" s="165"/>
      <c r="M7" s="166"/>
      <c r="N7" s="185"/>
      <c r="O7" s="167" t="s">
        <v>12</v>
      </c>
      <c r="P7" s="168"/>
      <c r="Q7" s="168"/>
      <c r="R7" s="168"/>
      <c r="S7" s="168"/>
      <c r="T7" s="138"/>
      <c r="U7" s="124"/>
      <c r="V7" s="185"/>
      <c r="W7" s="157" t="s">
        <v>105</v>
      </c>
      <c r="X7" s="158"/>
      <c r="Y7" s="158"/>
      <c r="Z7" s="158"/>
      <c r="AA7" s="158"/>
      <c r="AB7" s="158"/>
      <c r="AC7" s="159"/>
      <c r="AD7" s="185"/>
      <c r="AE7" s="162" t="s">
        <v>20</v>
      </c>
      <c r="AF7" s="158"/>
      <c r="AG7" s="163"/>
      <c r="AH7" s="158"/>
      <c r="AI7" s="163"/>
      <c r="AJ7" s="158"/>
      <c r="AK7" s="164"/>
      <c r="AL7" s="138"/>
      <c r="AM7" s="119" t="s">
        <v>29</v>
      </c>
      <c r="AN7" s="120"/>
      <c r="AO7" s="121"/>
      <c r="AP7" s="120"/>
      <c r="AQ7" s="121"/>
      <c r="AR7" s="120"/>
      <c r="AS7" s="122"/>
      <c r="AT7" s="208"/>
      <c r="AU7" s="142"/>
      <c r="AV7" s="215" t="s">
        <v>112</v>
      </c>
      <c r="AW7" s="199">
        <f ca="1">NOW()</f>
        <v>45224.951028935182</v>
      </c>
      <c r="AX7" s="200"/>
      <c r="AY7" s="200"/>
      <c r="AZ7" s="143"/>
      <c r="BA7" s="209"/>
      <c r="BB7" s="139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B7" s="29"/>
    </row>
    <row r="8" spans="1:81" ht="15.5" thickTop="1" thickBot="1" x14ac:dyDescent="0.4">
      <c r="A8" s="143"/>
      <c r="B8" s="185"/>
      <c r="C8" s="155"/>
      <c r="D8" s="217"/>
      <c r="E8" s="113" t="s">
        <v>0</v>
      </c>
      <c r="F8" s="35"/>
      <c r="G8" s="2"/>
      <c r="H8" s="35"/>
      <c r="I8" s="2"/>
      <c r="J8" s="35"/>
      <c r="K8" s="2"/>
      <c r="L8" s="35"/>
      <c r="M8" s="2"/>
      <c r="N8" s="185"/>
      <c r="O8" s="36" t="s">
        <v>109</v>
      </c>
      <c r="P8" s="133"/>
      <c r="Q8" s="4"/>
      <c r="R8" s="161"/>
      <c r="S8" s="84" t="s">
        <v>10</v>
      </c>
      <c r="T8" s="161"/>
      <c r="U8" s="3"/>
      <c r="V8" s="185"/>
      <c r="W8" s="36" t="s">
        <v>13</v>
      </c>
      <c r="X8" s="150"/>
      <c r="Y8" s="4"/>
      <c r="Z8" s="150"/>
      <c r="AA8" s="39" t="s">
        <v>19</v>
      </c>
      <c r="AB8" s="150"/>
      <c r="AC8" s="5"/>
      <c r="AD8" s="185"/>
      <c r="AE8" s="36" t="s">
        <v>21</v>
      </c>
      <c r="AG8" s="4"/>
      <c r="AH8" s="137"/>
      <c r="AI8" s="36" t="s">
        <v>22</v>
      </c>
      <c r="AJ8" s="123"/>
      <c r="AK8" s="4"/>
      <c r="AL8" s="138"/>
      <c r="AM8" s="40" t="s">
        <v>30</v>
      </c>
      <c r="AN8" s="123"/>
      <c r="AO8" s="6"/>
      <c r="AP8" s="126"/>
      <c r="AQ8" s="85" t="s">
        <v>32</v>
      </c>
      <c r="AR8" s="123"/>
      <c r="AS8" s="8"/>
      <c r="AT8" s="142"/>
      <c r="AU8" s="142"/>
      <c r="AV8" s="215"/>
      <c r="AW8" s="201"/>
      <c r="AX8" s="200"/>
      <c r="AY8" s="200"/>
      <c r="AZ8" s="143"/>
      <c r="BA8" s="209"/>
      <c r="BB8" s="139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</row>
    <row r="9" spans="1:81" ht="15.5" thickTop="1" thickBot="1" x14ac:dyDescent="0.4">
      <c r="A9" s="143"/>
      <c r="B9" s="185"/>
      <c r="C9" s="155"/>
      <c r="D9" s="217"/>
      <c r="E9" s="130"/>
      <c r="F9" s="142"/>
      <c r="G9" s="142"/>
      <c r="H9" s="142"/>
      <c r="I9" s="142"/>
      <c r="J9" s="142"/>
      <c r="K9" s="142"/>
      <c r="L9" s="142"/>
      <c r="M9" s="143"/>
      <c r="N9" s="185"/>
      <c r="O9" s="42"/>
      <c r="P9" s="142"/>
      <c r="Q9" s="43"/>
      <c r="R9" s="142"/>
      <c r="S9" s="44"/>
      <c r="T9" s="142"/>
      <c r="U9" s="8"/>
      <c r="V9" s="185"/>
      <c r="W9" s="129"/>
      <c r="X9" s="142"/>
      <c r="Y9" s="9"/>
      <c r="Z9" s="142"/>
      <c r="AA9" s="132"/>
      <c r="AB9" s="142"/>
      <c r="AC9" s="5"/>
      <c r="AD9" s="185"/>
      <c r="AE9" s="130"/>
      <c r="AF9" s="133"/>
      <c r="AG9" s="133"/>
      <c r="AH9" s="138"/>
      <c r="AI9" s="36" t="s">
        <v>26</v>
      </c>
      <c r="AJ9" s="124"/>
      <c r="AK9" s="4"/>
      <c r="AL9" s="138"/>
      <c r="AM9" s="42"/>
      <c r="AN9" s="124"/>
      <c r="AO9" s="6"/>
      <c r="AP9" s="127"/>
      <c r="AR9" s="124"/>
      <c r="AS9" s="10"/>
      <c r="AT9" s="142"/>
      <c r="AU9" s="142"/>
      <c r="AV9" s="216"/>
      <c r="AW9" s="202"/>
      <c r="AX9" s="203"/>
      <c r="AY9" s="203"/>
      <c r="AZ9" s="154"/>
      <c r="BA9" s="209"/>
      <c r="BB9" s="139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</row>
    <row r="10" spans="1:81" ht="15.5" thickTop="1" thickBot="1" x14ac:dyDescent="0.4">
      <c r="A10" s="143"/>
      <c r="B10" s="185"/>
      <c r="C10" s="155"/>
      <c r="D10" s="217"/>
      <c r="E10" s="110" t="s">
        <v>110</v>
      </c>
      <c r="F10" s="142"/>
      <c r="G10" s="30"/>
      <c r="H10" s="142"/>
      <c r="I10" s="111" t="s">
        <v>7</v>
      </c>
      <c r="J10" s="142"/>
      <c r="K10" s="30"/>
      <c r="L10" s="142"/>
      <c r="M10" s="145"/>
      <c r="N10" s="185"/>
      <c r="O10" s="45" t="s">
        <v>9</v>
      </c>
      <c r="P10" s="142"/>
      <c r="Q10" s="14"/>
      <c r="R10" s="142"/>
      <c r="S10" s="14"/>
      <c r="T10" s="142"/>
      <c r="U10" s="8"/>
      <c r="V10" s="185"/>
      <c r="W10" s="131"/>
      <c r="X10" s="142"/>
      <c r="Y10" s="44"/>
      <c r="Z10" s="142"/>
      <c r="AA10" s="160"/>
      <c r="AB10" s="142"/>
      <c r="AC10" s="46"/>
      <c r="AD10" s="185"/>
      <c r="AE10" s="130"/>
      <c r="AF10" s="133"/>
      <c r="AG10" s="133"/>
      <c r="AH10" s="138"/>
      <c r="AI10" s="36" t="s">
        <v>27</v>
      </c>
      <c r="AJ10" s="124"/>
      <c r="AK10" s="4"/>
      <c r="AL10" s="138"/>
      <c r="AM10" s="47" t="s">
        <v>31</v>
      </c>
      <c r="AN10" s="124"/>
      <c r="AO10" s="11"/>
      <c r="AP10" s="127"/>
      <c r="AQ10" s="48" t="s">
        <v>17</v>
      </c>
      <c r="AR10" s="124"/>
      <c r="AS10" s="13"/>
      <c r="AT10" s="142"/>
      <c r="AU10" s="142"/>
      <c r="AV10" s="214"/>
      <c r="AW10" s="152"/>
      <c r="AX10" s="152"/>
      <c r="AY10" s="152"/>
      <c r="AZ10" s="152"/>
      <c r="BA10" s="209"/>
      <c r="BB10" s="139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</row>
    <row r="11" spans="1:81" ht="15.5" customHeight="1" thickTop="1" thickBot="1" x14ac:dyDescent="0.4">
      <c r="A11" s="143"/>
      <c r="B11" s="185"/>
      <c r="C11" s="155"/>
      <c r="D11" s="217"/>
      <c r="E11" s="37"/>
      <c r="F11" s="142"/>
      <c r="G11" s="37"/>
      <c r="H11" s="142"/>
      <c r="I11" s="37"/>
      <c r="J11" s="142"/>
      <c r="K11" s="38"/>
      <c r="L11" s="142"/>
      <c r="M11" s="146"/>
      <c r="N11" s="185"/>
      <c r="O11" s="129"/>
      <c r="P11" s="142"/>
      <c r="Q11" s="14"/>
      <c r="R11" s="142"/>
      <c r="S11" s="14"/>
      <c r="T11" s="142"/>
      <c r="U11" s="8"/>
      <c r="V11" s="185"/>
      <c r="W11" s="45" t="s">
        <v>14</v>
      </c>
      <c r="X11" s="142"/>
      <c r="Y11" s="14"/>
      <c r="Z11" s="142"/>
      <c r="AA11" s="45" t="s">
        <v>18</v>
      </c>
      <c r="AB11" s="142"/>
      <c r="AC11" s="14"/>
      <c r="AD11" s="185"/>
      <c r="AE11" s="130"/>
      <c r="AF11" s="133"/>
      <c r="AG11" s="133"/>
      <c r="AH11" s="138"/>
      <c r="AI11" s="49" t="s">
        <v>28</v>
      </c>
      <c r="AJ11" s="124"/>
      <c r="AK11" s="15"/>
      <c r="AL11" s="138"/>
      <c r="AM11" s="129"/>
      <c r="AN11" s="124"/>
      <c r="AO11" s="11"/>
      <c r="AP11" s="127"/>
      <c r="AQ11" s="132"/>
      <c r="AR11" s="124"/>
      <c r="AS11" s="13"/>
      <c r="AT11" s="142"/>
      <c r="AU11" s="142"/>
      <c r="AV11" s="219" t="s">
        <v>111</v>
      </c>
      <c r="AW11" s="204" t="s">
        <v>113</v>
      </c>
      <c r="AX11" s="150"/>
      <c r="AY11" s="150"/>
      <c r="AZ11" s="172"/>
      <c r="BA11" s="209"/>
      <c r="BB11" s="139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</row>
    <row r="12" spans="1:81" ht="15.5" customHeight="1" thickTop="1" thickBot="1" x14ac:dyDescent="0.4">
      <c r="A12" s="143"/>
      <c r="B12" s="185"/>
      <c r="C12" s="155"/>
      <c r="D12" s="217"/>
      <c r="E12" s="110" t="s">
        <v>1</v>
      </c>
      <c r="F12" s="142"/>
      <c r="G12" s="30"/>
      <c r="H12" s="142"/>
      <c r="I12" s="111" t="s">
        <v>2</v>
      </c>
      <c r="J12" s="142"/>
      <c r="K12" s="30"/>
      <c r="L12" s="142"/>
      <c r="M12" s="146"/>
      <c r="N12" s="185"/>
      <c r="O12" s="139"/>
      <c r="P12" s="142"/>
      <c r="Q12" s="14"/>
      <c r="R12" s="142"/>
      <c r="S12" s="14"/>
      <c r="T12" s="142"/>
      <c r="U12" s="8"/>
      <c r="V12" s="185"/>
      <c r="W12" s="42"/>
      <c r="X12" s="142"/>
      <c r="Y12" s="50"/>
      <c r="Z12" s="142"/>
      <c r="AB12" s="142"/>
      <c r="AC12" s="14"/>
      <c r="AD12" s="185"/>
      <c r="AE12" s="40" t="s">
        <v>24</v>
      </c>
      <c r="AF12" s="124"/>
      <c r="AG12" s="6"/>
      <c r="AH12" s="138"/>
      <c r="AI12" s="40" t="s">
        <v>23</v>
      </c>
      <c r="AJ12" s="124"/>
      <c r="AK12" s="6"/>
      <c r="AL12" s="138"/>
      <c r="AM12" s="130"/>
      <c r="AN12" s="124"/>
      <c r="AO12" s="11"/>
      <c r="AP12" s="127"/>
      <c r="AQ12" s="133"/>
      <c r="AR12" s="124"/>
      <c r="AS12" s="13"/>
      <c r="AT12" s="142"/>
      <c r="AU12" s="142"/>
      <c r="AV12" s="220"/>
      <c r="AW12" s="139"/>
      <c r="AX12" s="142"/>
      <c r="AY12" s="142"/>
      <c r="AZ12" s="143"/>
      <c r="BA12" s="209"/>
      <c r="BB12" s="139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</row>
    <row r="13" spans="1:81" ht="15.5" customHeight="1" thickTop="1" thickBot="1" x14ac:dyDescent="0.4">
      <c r="A13" s="143"/>
      <c r="B13" s="185"/>
      <c r="C13" s="155"/>
      <c r="D13" s="217"/>
      <c r="E13" s="37"/>
      <c r="F13" s="142"/>
      <c r="G13" s="37"/>
      <c r="H13" s="142"/>
      <c r="I13" s="37"/>
      <c r="J13" s="142"/>
      <c r="K13" s="38"/>
      <c r="L13" s="142"/>
      <c r="M13" s="146"/>
      <c r="N13" s="185"/>
      <c r="O13" s="140"/>
      <c r="P13" s="142"/>
      <c r="Q13" s="43"/>
      <c r="R13" s="142"/>
      <c r="T13" s="142"/>
      <c r="U13" s="34"/>
      <c r="V13" s="185"/>
      <c r="W13" s="45" t="s">
        <v>15</v>
      </c>
      <c r="X13" s="142"/>
      <c r="Y13" s="14"/>
      <c r="Z13" s="142"/>
      <c r="AA13" s="14"/>
      <c r="AB13" s="142"/>
      <c r="AC13" s="14"/>
      <c r="AD13" s="185"/>
      <c r="AE13" s="129"/>
      <c r="AF13" s="124"/>
      <c r="AG13" s="6"/>
      <c r="AH13" s="138"/>
      <c r="AI13" s="132"/>
      <c r="AJ13" s="124"/>
      <c r="AK13" s="6"/>
      <c r="AL13" s="138"/>
      <c r="AM13" s="130"/>
      <c r="AN13" s="124"/>
      <c r="AO13" s="11"/>
      <c r="AP13" s="127"/>
      <c r="AQ13" s="133"/>
      <c r="AR13" s="124"/>
      <c r="AS13" s="13"/>
      <c r="AT13" s="142"/>
      <c r="AU13" s="142"/>
      <c r="AV13" s="221"/>
      <c r="AW13" s="140"/>
      <c r="AX13" s="144"/>
      <c r="AY13" s="144"/>
      <c r="AZ13" s="154"/>
      <c r="BA13" s="209"/>
      <c r="BB13" s="139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</row>
    <row r="14" spans="1:81" ht="15.5" thickTop="1" thickBot="1" x14ac:dyDescent="0.4">
      <c r="A14" s="143"/>
      <c r="B14" s="185"/>
      <c r="C14" s="155"/>
      <c r="D14" s="217"/>
      <c r="E14" s="112" t="s">
        <v>3</v>
      </c>
      <c r="F14" s="142"/>
      <c r="G14" s="30"/>
      <c r="H14" s="142"/>
      <c r="I14" s="111" t="s">
        <v>4</v>
      </c>
      <c r="J14" s="142"/>
      <c r="K14" s="30"/>
      <c r="L14" s="142"/>
      <c r="M14" s="146"/>
      <c r="N14" s="185"/>
      <c r="O14" s="48" t="s">
        <v>11</v>
      </c>
      <c r="P14" s="142"/>
      <c r="Q14" s="12"/>
      <c r="R14" s="142"/>
      <c r="S14" s="12"/>
      <c r="T14" s="142"/>
      <c r="U14" s="12"/>
      <c r="V14" s="185"/>
      <c r="W14" s="45" t="s">
        <v>16</v>
      </c>
      <c r="X14" s="142"/>
      <c r="Y14" s="14"/>
      <c r="Z14" s="142"/>
      <c r="AA14" s="14"/>
      <c r="AB14" s="142"/>
      <c r="AC14" s="14"/>
      <c r="AD14" s="185"/>
      <c r="AE14" s="131"/>
      <c r="AF14" s="124"/>
      <c r="AG14" s="6"/>
      <c r="AH14" s="138"/>
      <c r="AI14" s="134"/>
      <c r="AJ14" s="124"/>
      <c r="AK14" s="6"/>
      <c r="AL14" s="138"/>
      <c r="AM14" s="130"/>
      <c r="AN14" s="124"/>
      <c r="AO14" s="11"/>
      <c r="AP14" s="127"/>
      <c r="AQ14" s="133"/>
      <c r="AR14" s="124"/>
      <c r="AS14" s="13"/>
      <c r="AT14" s="142"/>
      <c r="AU14" s="142"/>
      <c r="AV14" s="213"/>
      <c r="AW14" s="150"/>
      <c r="AX14" s="150"/>
      <c r="AY14" s="150"/>
      <c r="AZ14" s="150"/>
      <c r="BA14" s="209"/>
      <c r="BB14" s="139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</row>
    <row r="15" spans="1:81" ht="15.5" thickTop="1" thickBot="1" x14ac:dyDescent="0.4">
      <c r="A15" s="143"/>
      <c r="B15" s="185"/>
      <c r="C15" s="155"/>
      <c r="D15" s="217"/>
      <c r="E15" s="37"/>
      <c r="F15" s="142"/>
      <c r="G15" s="37"/>
      <c r="H15" s="142"/>
      <c r="I15" s="51"/>
      <c r="J15" s="142"/>
      <c r="K15" s="51"/>
      <c r="L15" s="142"/>
      <c r="M15" s="147"/>
      <c r="N15" s="185"/>
      <c r="O15" s="129"/>
      <c r="P15" s="142"/>
      <c r="Q15" s="12"/>
      <c r="R15" s="142"/>
      <c r="S15" s="12"/>
      <c r="T15" s="142"/>
      <c r="U15" s="12"/>
      <c r="V15" s="185"/>
      <c r="W15" s="52" t="s">
        <v>17</v>
      </c>
      <c r="X15" s="142"/>
      <c r="Y15" s="14"/>
      <c r="Z15" s="142"/>
      <c r="AA15" s="14"/>
      <c r="AB15" s="142"/>
      <c r="AC15" s="14"/>
      <c r="AD15" s="185"/>
      <c r="AE15" s="40" t="s">
        <v>25</v>
      </c>
      <c r="AF15" s="124"/>
      <c r="AG15" s="6"/>
      <c r="AH15" s="138"/>
      <c r="AI15" s="6"/>
      <c r="AJ15" s="124"/>
      <c r="AK15" s="6"/>
      <c r="AL15" s="138"/>
      <c r="AM15" s="130"/>
      <c r="AN15" s="124"/>
      <c r="AO15" s="11"/>
      <c r="AP15" s="127"/>
      <c r="AQ15" s="133"/>
      <c r="AR15" s="124"/>
      <c r="AS15" s="13"/>
      <c r="AT15" s="142"/>
      <c r="AU15" s="142"/>
      <c r="AV15" s="142"/>
      <c r="AW15" s="142"/>
      <c r="AX15" s="142"/>
      <c r="AY15" s="142"/>
      <c r="AZ15" s="142"/>
      <c r="BA15" s="209"/>
      <c r="BB15" s="139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</row>
    <row r="16" spans="1:81" ht="15.5" customHeight="1" thickTop="1" thickBot="1" x14ac:dyDescent="0.4">
      <c r="A16" s="143"/>
      <c r="B16" s="185"/>
      <c r="C16" s="155"/>
      <c r="D16" s="217"/>
      <c r="E16" s="110" t="s">
        <v>6</v>
      </c>
      <c r="F16" s="144"/>
      <c r="G16" s="30"/>
      <c r="H16" s="144"/>
      <c r="I16" s="111" t="s">
        <v>5</v>
      </c>
      <c r="J16" s="144"/>
      <c r="K16" s="30"/>
      <c r="L16" s="144"/>
      <c r="M16" s="30"/>
      <c r="N16" s="185"/>
      <c r="O16" s="141"/>
      <c r="P16" s="144"/>
      <c r="Q16" s="12"/>
      <c r="R16" s="144"/>
      <c r="S16" s="12"/>
      <c r="T16" s="144"/>
      <c r="U16" s="12"/>
      <c r="V16" s="185"/>
      <c r="W16" s="42"/>
      <c r="X16" s="144"/>
      <c r="Y16" s="14"/>
      <c r="Z16" s="144"/>
      <c r="AA16" s="14"/>
      <c r="AB16" s="144"/>
      <c r="AC16" s="14"/>
      <c r="AD16" s="185"/>
      <c r="AE16" s="42"/>
      <c r="AF16" s="125"/>
      <c r="AG16" s="6"/>
      <c r="AH16" s="136"/>
      <c r="AI16" s="6"/>
      <c r="AJ16" s="125"/>
      <c r="AK16" s="6"/>
      <c r="AL16" s="138"/>
      <c r="AM16" s="131"/>
      <c r="AN16" s="125"/>
      <c r="AO16" s="11"/>
      <c r="AP16" s="128"/>
      <c r="AQ16" s="134"/>
      <c r="AR16" s="125"/>
      <c r="AS16" s="13"/>
      <c r="AT16" s="142"/>
      <c r="AU16" s="142"/>
      <c r="AV16" s="142"/>
      <c r="AW16" s="142"/>
      <c r="AX16" s="142"/>
      <c r="AY16" s="142"/>
      <c r="AZ16" s="142"/>
      <c r="BA16" s="209"/>
      <c r="BB16" s="139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</row>
    <row r="17" spans="1:78" ht="5" customHeight="1" thickTop="1" thickBot="1" x14ac:dyDescent="0.4">
      <c r="A17" s="143"/>
      <c r="B17" s="185"/>
      <c r="C17" s="155"/>
      <c r="D17" s="218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38"/>
      <c r="AM17" s="150"/>
      <c r="AN17" s="150"/>
      <c r="AO17" s="150"/>
      <c r="AP17" s="150"/>
      <c r="AQ17" s="150"/>
      <c r="AR17" s="150"/>
      <c r="AS17" s="150"/>
      <c r="AT17" s="142"/>
      <c r="AU17" s="142"/>
      <c r="AV17" s="142"/>
      <c r="AW17" s="142"/>
      <c r="AX17" s="142"/>
      <c r="AY17" s="142"/>
      <c r="AZ17" s="142"/>
      <c r="BA17" s="209"/>
      <c r="BB17" s="139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</row>
    <row r="18" spans="1:78" ht="15.5" customHeight="1" thickTop="1" thickBot="1" x14ac:dyDescent="0.4">
      <c r="A18" s="143"/>
      <c r="B18" s="185"/>
      <c r="C18" s="155"/>
      <c r="D18" s="217"/>
      <c r="E18" s="177" t="s">
        <v>33</v>
      </c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8"/>
      <c r="AL18" s="138"/>
      <c r="AM18" s="148" t="s">
        <v>119</v>
      </c>
      <c r="AN18" s="149"/>
      <c r="AO18" s="149"/>
      <c r="AP18" s="149"/>
      <c r="AQ18" s="149"/>
      <c r="AR18" s="184"/>
      <c r="AS18" s="32" t="s">
        <v>106</v>
      </c>
      <c r="AT18" s="142"/>
      <c r="AU18" s="142"/>
      <c r="BA18" s="209"/>
      <c r="BB18" s="139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</row>
    <row r="19" spans="1:78" ht="15.5" customHeight="1" thickTop="1" thickBot="1" x14ac:dyDescent="0.4">
      <c r="A19" s="143"/>
      <c r="B19" s="185"/>
      <c r="C19" s="155"/>
      <c r="D19" s="217"/>
      <c r="E19" s="53" t="s">
        <v>34</v>
      </c>
      <c r="F19" s="54"/>
      <c r="G19" s="16"/>
      <c r="H19" s="54"/>
      <c r="I19" s="54"/>
      <c r="J19" s="54"/>
      <c r="K19" s="55" t="s">
        <v>35</v>
      </c>
      <c r="L19" s="54"/>
      <c r="M19" s="16"/>
      <c r="N19" s="54"/>
      <c r="O19" s="54"/>
      <c r="P19" s="54"/>
      <c r="Q19" s="55" t="s">
        <v>36</v>
      </c>
      <c r="R19" s="54"/>
      <c r="S19" s="16"/>
      <c r="T19" s="54"/>
      <c r="U19" s="16"/>
      <c r="V19" s="171"/>
      <c r="W19" s="150"/>
      <c r="X19" s="172"/>
      <c r="Y19" s="55" t="s">
        <v>35</v>
      </c>
      <c r="Z19" s="54"/>
      <c r="AA19" s="16"/>
      <c r="AB19" s="171"/>
      <c r="AC19" s="150"/>
      <c r="AD19" s="172"/>
      <c r="AE19" s="55" t="s">
        <v>36</v>
      </c>
      <c r="AF19" s="54"/>
      <c r="AG19" s="16"/>
      <c r="AH19" s="54"/>
      <c r="AI19" s="16"/>
      <c r="AJ19" s="54"/>
      <c r="AK19" s="55" t="s">
        <v>50</v>
      </c>
      <c r="AL19" s="138"/>
      <c r="AM19" s="36" t="s">
        <v>13</v>
      </c>
      <c r="AO19" s="4"/>
      <c r="AP19" s="150"/>
      <c r="AQ19" s="172"/>
      <c r="AR19" s="185"/>
      <c r="AS19" s="31"/>
      <c r="AT19" s="142"/>
      <c r="AU19" s="142"/>
      <c r="BA19" s="209"/>
      <c r="BB19" s="139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</row>
    <row r="20" spans="1:78" ht="15.5" thickTop="1" thickBot="1" x14ac:dyDescent="0.4">
      <c r="A20" s="143"/>
      <c r="B20" s="185"/>
      <c r="C20" s="155"/>
      <c r="D20" s="217"/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3"/>
      <c r="AK20" s="16"/>
      <c r="AL20" s="138"/>
      <c r="AM20" s="140"/>
      <c r="AN20" s="144"/>
      <c r="AO20" s="144"/>
      <c r="AP20" s="142"/>
      <c r="AQ20" s="154"/>
      <c r="AR20" s="185"/>
      <c r="AS20" s="17"/>
      <c r="AT20" s="142"/>
      <c r="AU20" s="142"/>
      <c r="BA20" s="209"/>
      <c r="BB20" s="139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</row>
    <row r="21" spans="1:78" ht="15.5" thickTop="1" thickBot="1" x14ac:dyDescent="0.4">
      <c r="A21" s="143"/>
      <c r="B21" s="185"/>
      <c r="C21" s="155"/>
      <c r="D21" s="217"/>
      <c r="E21" s="56" t="s">
        <v>37</v>
      </c>
      <c r="F21" s="169"/>
      <c r="G21" s="57" t="s">
        <v>38</v>
      </c>
      <c r="H21" s="169"/>
      <c r="I21" s="57" t="s">
        <v>39</v>
      </c>
      <c r="J21" s="153"/>
      <c r="K21" s="142"/>
      <c r="L21" s="143"/>
      <c r="M21" s="57" t="s">
        <v>40</v>
      </c>
      <c r="N21" s="169"/>
      <c r="O21" s="57" t="s">
        <v>41</v>
      </c>
      <c r="P21" s="153"/>
      <c r="Q21" s="142"/>
      <c r="R21" s="143"/>
      <c r="S21" s="57" t="s">
        <v>42</v>
      </c>
      <c r="T21" s="169"/>
      <c r="U21" s="57" t="s">
        <v>43</v>
      </c>
      <c r="V21" s="169"/>
      <c r="W21" s="57" t="s">
        <v>44</v>
      </c>
      <c r="X21" s="169"/>
      <c r="Y21" s="57" t="s">
        <v>45</v>
      </c>
      <c r="Z21" s="153"/>
      <c r="AA21" s="142"/>
      <c r="AB21" s="143"/>
      <c r="AC21" s="57" t="s">
        <v>46</v>
      </c>
      <c r="AD21" s="169"/>
      <c r="AE21" s="57" t="s">
        <v>47</v>
      </c>
      <c r="AF21" s="153"/>
      <c r="AG21" s="142"/>
      <c r="AH21" s="143"/>
      <c r="AI21" s="57" t="s">
        <v>48</v>
      </c>
      <c r="AJ21" s="169"/>
      <c r="AK21" s="57" t="s">
        <v>49</v>
      </c>
      <c r="AL21" s="138"/>
      <c r="AM21" s="190" t="s">
        <v>70</v>
      </c>
      <c r="AN21" s="149"/>
      <c r="AO21" s="191"/>
      <c r="AP21" s="142"/>
      <c r="AQ21" s="8"/>
      <c r="AR21" s="185"/>
      <c r="AS21" s="17"/>
      <c r="AT21" s="142"/>
      <c r="AU21" s="142"/>
      <c r="BA21" s="209"/>
      <c r="BB21" s="139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</row>
    <row r="22" spans="1:78" ht="15.5" customHeight="1" thickTop="1" thickBot="1" x14ac:dyDescent="0.4">
      <c r="A22" s="143"/>
      <c r="B22" s="185"/>
      <c r="C22" s="155"/>
      <c r="D22" s="217"/>
      <c r="E22" s="58" t="s">
        <v>19</v>
      </c>
      <c r="F22" s="170"/>
      <c r="G22" s="18"/>
      <c r="H22" s="170"/>
      <c r="I22" s="18"/>
      <c r="J22" s="140"/>
      <c r="K22" s="144"/>
      <c r="L22" s="154"/>
      <c r="M22" s="18"/>
      <c r="N22" s="170"/>
      <c r="O22" s="18"/>
      <c r="P22" s="140"/>
      <c r="Q22" s="144"/>
      <c r="R22" s="154"/>
      <c r="S22" s="18"/>
      <c r="T22" s="170"/>
      <c r="U22" s="18"/>
      <c r="V22" s="170"/>
      <c r="W22" s="5"/>
      <c r="X22" s="170"/>
      <c r="Y22" s="5"/>
      <c r="Z22" s="140"/>
      <c r="AA22" s="144"/>
      <c r="AB22" s="154"/>
      <c r="AC22" s="5"/>
      <c r="AD22" s="170"/>
      <c r="AE22" s="5"/>
      <c r="AF22" s="140"/>
      <c r="AG22" s="144"/>
      <c r="AH22" s="154"/>
      <c r="AI22" s="5"/>
      <c r="AJ22" s="170"/>
      <c r="AK22" s="5"/>
      <c r="AL22" s="138"/>
      <c r="AM22" s="186"/>
      <c r="AN22" s="150"/>
      <c r="AO22" s="150"/>
      <c r="AP22" s="142"/>
      <c r="AQ22" s="8"/>
      <c r="AR22" s="185"/>
      <c r="AS22" s="17"/>
      <c r="AT22" s="142"/>
      <c r="AU22" s="142"/>
      <c r="BA22" s="209"/>
      <c r="BB22" s="139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</row>
    <row r="23" spans="1:78" ht="15.5" customHeight="1" thickTop="1" thickBot="1" x14ac:dyDescent="0.4">
      <c r="A23" s="143"/>
      <c r="B23" s="185"/>
      <c r="C23" s="155"/>
      <c r="D23" s="217"/>
      <c r="E23" s="179" t="s">
        <v>51</v>
      </c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95"/>
      <c r="W23" s="179" t="s">
        <v>52</v>
      </c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80"/>
      <c r="AL23" s="138"/>
      <c r="AM23" s="40" t="s">
        <v>53</v>
      </c>
      <c r="AN23" s="142"/>
      <c r="AO23" s="6"/>
      <c r="AP23" s="142"/>
      <c r="AQ23" s="8"/>
      <c r="AR23" s="185"/>
      <c r="AS23" s="17"/>
      <c r="AT23" s="142"/>
      <c r="AU23" s="142"/>
      <c r="BA23" s="209"/>
      <c r="BB23" s="139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</row>
    <row r="24" spans="1:78" ht="15.5" customHeight="1" thickTop="1" thickBot="1" x14ac:dyDescent="0.4">
      <c r="A24" s="143"/>
      <c r="B24" s="185"/>
      <c r="C24" s="155"/>
      <c r="D24" s="217"/>
      <c r="E24" s="60" t="s">
        <v>107</v>
      </c>
      <c r="F24" s="187"/>
      <c r="G24" s="56" t="s">
        <v>108</v>
      </c>
      <c r="H24" s="150"/>
      <c r="I24" s="57" t="s">
        <v>55</v>
      </c>
      <c r="J24" s="150"/>
      <c r="K24" s="57" t="s">
        <v>56</v>
      </c>
      <c r="L24" s="150"/>
      <c r="M24" s="61" t="s">
        <v>57</v>
      </c>
      <c r="N24" s="198"/>
      <c r="O24" s="56" t="s">
        <v>61</v>
      </c>
      <c r="P24" s="150"/>
      <c r="Q24" s="57" t="s">
        <v>60</v>
      </c>
      <c r="R24" s="150"/>
      <c r="S24" s="57" t="s">
        <v>59</v>
      </c>
      <c r="T24" s="150"/>
      <c r="U24" s="61" t="s">
        <v>58</v>
      </c>
      <c r="V24" s="185"/>
      <c r="W24" s="56" t="s">
        <v>62</v>
      </c>
      <c r="X24" s="150"/>
      <c r="Y24" s="57" t="s">
        <v>63</v>
      </c>
      <c r="Z24" s="150"/>
      <c r="AA24" s="57" t="s">
        <v>64</v>
      </c>
      <c r="AB24" s="150"/>
      <c r="AC24" s="61" t="s">
        <v>65</v>
      </c>
      <c r="AD24" s="198"/>
      <c r="AE24" s="56" t="s">
        <v>66</v>
      </c>
      <c r="AF24" s="150"/>
      <c r="AG24" s="57" t="s">
        <v>67</v>
      </c>
      <c r="AH24" s="150"/>
      <c r="AI24" s="57" t="s">
        <v>68</v>
      </c>
      <c r="AJ24" s="150"/>
      <c r="AK24" s="57" t="s">
        <v>69</v>
      </c>
      <c r="AL24" s="138"/>
      <c r="AM24" s="186"/>
      <c r="AN24" s="142"/>
      <c r="AO24" s="6"/>
      <c r="AP24" s="142"/>
      <c r="AQ24" s="8"/>
      <c r="AR24" s="185"/>
      <c r="AS24" s="17"/>
      <c r="AT24" s="142"/>
      <c r="AU24" s="142"/>
      <c r="BA24" s="209"/>
      <c r="BB24" s="139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</row>
    <row r="25" spans="1:78" ht="15.5" customHeight="1" thickTop="1" thickBot="1" x14ac:dyDescent="0.4">
      <c r="A25" s="143"/>
      <c r="B25" s="185"/>
      <c r="C25" s="155"/>
      <c r="D25" s="217"/>
      <c r="E25" s="37"/>
      <c r="F25" s="188"/>
      <c r="G25" s="37"/>
      <c r="H25" s="142"/>
      <c r="I25" s="132"/>
      <c r="J25" s="142"/>
      <c r="K25" s="132"/>
      <c r="L25" s="142"/>
      <c r="M25" s="132"/>
      <c r="N25" s="185"/>
      <c r="O25" s="37"/>
      <c r="P25" s="142"/>
      <c r="Q25" s="132"/>
      <c r="R25" s="142"/>
      <c r="S25" s="132"/>
      <c r="T25" s="142"/>
      <c r="U25" s="132"/>
      <c r="V25" s="185"/>
      <c r="X25" s="142"/>
      <c r="Y25" s="150"/>
      <c r="Z25" s="142"/>
      <c r="AA25" s="150"/>
      <c r="AB25" s="142"/>
      <c r="AC25" s="150"/>
      <c r="AD25" s="185"/>
      <c r="AF25" s="142"/>
      <c r="AG25" s="150"/>
      <c r="AH25" s="142"/>
      <c r="AI25" s="150"/>
      <c r="AJ25" s="142"/>
      <c r="AK25" s="172"/>
      <c r="AL25" s="138"/>
      <c r="AM25" s="139"/>
      <c r="AN25" s="142"/>
      <c r="AO25" s="6"/>
      <c r="AP25" s="142"/>
      <c r="AQ25" s="8"/>
      <c r="AR25" s="185"/>
      <c r="AS25" s="17"/>
      <c r="AT25" s="142"/>
      <c r="AU25" s="142"/>
      <c r="BA25" s="209"/>
      <c r="BB25" s="139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</row>
    <row r="26" spans="1:78" ht="15.5" thickTop="1" thickBot="1" x14ac:dyDescent="0.4">
      <c r="A26" s="143"/>
      <c r="B26" s="185"/>
      <c r="C26" s="155"/>
      <c r="D26" s="217"/>
      <c r="E26" s="64" t="s">
        <v>13</v>
      </c>
      <c r="F26" s="188"/>
      <c r="G26" s="19"/>
      <c r="H26" s="142"/>
      <c r="I26" s="138"/>
      <c r="J26" s="142"/>
      <c r="K26" s="138"/>
      <c r="L26" s="142"/>
      <c r="M26" s="138"/>
      <c r="N26" s="185"/>
      <c r="O26" s="19"/>
      <c r="P26" s="142"/>
      <c r="Q26" s="138"/>
      <c r="R26" s="142"/>
      <c r="S26" s="138"/>
      <c r="T26" s="142"/>
      <c r="U26" s="138"/>
      <c r="V26" s="185"/>
      <c r="W26" s="19"/>
      <c r="X26" s="142"/>
      <c r="Y26" s="142"/>
      <c r="Z26" s="142"/>
      <c r="AA26" s="142"/>
      <c r="AB26" s="142"/>
      <c r="AC26" s="142"/>
      <c r="AD26" s="185"/>
      <c r="AE26" s="19"/>
      <c r="AF26" s="142"/>
      <c r="AG26" s="142"/>
      <c r="AH26" s="142"/>
      <c r="AI26" s="142"/>
      <c r="AJ26" s="142"/>
      <c r="AK26" s="143"/>
      <c r="AL26" s="138"/>
      <c r="AM26" s="139"/>
      <c r="AN26" s="142"/>
      <c r="AO26" s="150"/>
      <c r="AP26" s="142"/>
      <c r="AQ26" s="8"/>
      <c r="AR26" s="185"/>
      <c r="AS26" s="17"/>
      <c r="AT26" s="142"/>
      <c r="AU26" s="142"/>
      <c r="BA26" s="209"/>
      <c r="BB26" s="139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</row>
    <row r="27" spans="1:78" ht="15.5" thickTop="1" thickBot="1" x14ac:dyDescent="0.4">
      <c r="A27" s="143"/>
      <c r="B27" s="185"/>
      <c r="C27" s="155"/>
      <c r="D27" s="217"/>
      <c r="F27" s="188"/>
      <c r="H27" s="142"/>
      <c r="I27" s="136"/>
      <c r="J27" s="142"/>
      <c r="K27" s="136"/>
      <c r="L27" s="142"/>
      <c r="M27" s="136"/>
      <c r="N27" s="185"/>
      <c r="P27" s="142"/>
      <c r="Q27" s="136"/>
      <c r="R27" s="142"/>
      <c r="S27" s="136"/>
      <c r="T27" s="142"/>
      <c r="U27" s="136"/>
      <c r="V27" s="185"/>
      <c r="X27" s="142"/>
      <c r="Y27" s="144"/>
      <c r="Z27" s="142"/>
      <c r="AA27" s="144"/>
      <c r="AB27" s="142"/>
      <c r="AC27" s="144"/>
      <c r="AD27" s="185"/>
      <c r="AF27" s="142"/>
      <c r="AG27" s="144"/>
      <c r="AH27" s="142"/>
      <c r="AI27" s="144"/>
      <c r="AJ27" s="142"/>
      <c r="AK27" s="154"/>
      <c r="AL27" s="138"/>
      <c r="AM27" s="139"/>
      <c r="AN27" s="142"/>
      <c r="AO27" s="142"/>
      <c r="AP27" s="142"/>
      <c r="AQ27" s="8"/>
      <c r="AR27" s="185"/>
      <c r="AS27" s="17"/>
      <c r="AT27" s="142"/>
      <c r="AU27" s="142"/>
      <c r="BA27" s="209"/>
      <c r="BB27" s="139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</row>
    <row r="28" spans="1:78" ht="15.5" thickTop="1" thickBot="1" x14ac:dyDescent="0.4">
      <c r="A28" s="143"/>
      <c r="B28" s="185"/>
      <c r="C28" s="155"/>
      <c r="D28" s="217"/>
      <c r="E28" s="65" t="s">
        <v>17</v>
      </c>
      <c r="F28" s="188"/>
      <c r="G28" s="114"/>
      <c r="H28" s="142"/>
      <c r="I28" s="12"/>
      <c r="J28" s="142"/>
      <c r="K28" s="12"/>
      <c r="L28" s="142"/>
      <c r="M28" s="116"/>
      <c r="N28" s="185"/>
      <c r="O28" s="114"/>
      <c r="P28" s="142"/>
      <c r="Q28" s="12"/>
      <c r="R28" s="142"/>
      <c r="S28" s="12"/>
      <c r="T28" s="142"/>
      <c r="U28" s="116"/>
      <c r="V28" s="185"/>
      <c r="W28" s="114"/>
      <c r="X28" s="142"/>
      <c r="Y28" s="12"/>
      <c r="Z28" s="142"/>
      <c r="AA28" s="12"/>
      <c r="AB28" s="142"/>
      <c r="AC28" s="116"/>
      <c r="AD28" s="185"/>
      <c r="AE28" s="114"/>
      <c r="AF28" s="142"/>
      <c r="AG28" s="12"/>
      <c r="AH28" s="142"/>
      <c r="AI28" s="12"/>
      <c r="AJ28" s="142"/>
      <c r="AK28" s="12"/>
      <c r="AL28" s="138"/>
      <c r="AM28" s="139"/>
      <c r="AN28" s="142"/>
      <c r="AO28" s="142"/>
      <c r="AP28" s="142"/>
      <c r="AQ28" s="8"/>
      <c r="AR28" s="185"/>
      <c r="AS28" s="17"/>
      <c r="AT28" s="142"/>
      <c r="AU28" s="142"/>
      <c r="BA28" s="209"/>
      <c r="BB28" s="139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</row>
    <row r="29" spans="1:78" ht="15.5" thickTop="1" thickBot="1" x14ac:dyDescent="0.4">
      <c r="A29" s="143"/>
      <c r="B29" s="185"/>
      <c r="C29" s="155"/>
      <c r="D29" s="217"/>
      <c r="E29" s="150"/>
      <c r="F29" s="188"/>
      <c r="G29" s="115"/>
      <c r="H29" s="142"/>
      <c r="I29" s="13"/>
      <c r="J29" s="142"/>
      <c r="K29" s="13"/>
      <c r="L29" s="142"/>
      <c r="M29" s="117"/>
      <c r="N29" s="185"/>
      <c r="O29" s="115"/>
      <c r="P29" s="142"/>
      <c r="Q29" s="13"/>
      <c r="R29" s="142"/>
      <c r="S29" s="13"/>
      <c r="T29" s="142"/>
      <c r="U29" s="117"/>
      <c r="V29" s="185"/>
      <c r="W29" s="115"/>
      <c r="X29" s="142"/>
      <c r="Y29" s="13"/>
      <c r="Z29" s="142"/>
      <c r="AA29" s="13"/>
      <c r="AB29" s="142"/>
      <c r="AC29" s="117"/>
      <c r="AD29" s="185"/>
      <c r="AE29" s="115"/>
      <c r="AF29" s="142"/>
      <c r="AG29" s="13"/>
      <c r="AH29" s="142"/>
      <c r="AI29" s="13"/>
      <c r="AJ29" s="142"/>
      <c r="AK29" s="13"/>
      <c r="AL29" s="138"/>
      <c r="AM29" s="139"/>
      <c r="AN29" s="142"/>
      <c r="AO29" s="142"/>
      <c r="AP29" s="142"/>
      <c r="AQ29" s="8"/>
      <c r="AR29" s="185"/>
      <c r="AS29" s="17"/>
      <c r="AT29" s="142"/>
      <c r="AU29" s="142"/>
      <c r="BA29" s="209"/>
      <c r="BB29" s="139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</row>
    <row r="30" spans="1:78" ht="15.5" thickTop="1" thickBot="1" x14ac:dyDescent="0.4">
      <c r="A30" s="143"/>
      <c r="B30" s="185"/>
      <c r="C30" s="155"/>
      <c r="D30" s="217"/>
      <c r="E30" s="142"/>
      <c r="F30" s="188"/>
      <c r="G30" s="115"/>
      <c r="H30" s="142"/>
      <c r="I30" s="13"/>
      <c r="J30" s="142"/>
      <c r="K30" s="13"/>
      <c r="L30" s="142"/>
      <c r="M30" s="117"/>
      <c r="N30" s="185"/>
      <c r="O30" s="115"/>
      <c r="P30" s="142"/>
      <c r="Q30" s="13"/>
      <c r="R30" s="142"/>
      <c r="S30" s="13"/>
      <c r="T30" s="142"/>
      <c r="U30" s="117"/>
      <c r="V30" s="185"/>
      <c r="W30" s="115"/>
      <c r="X30" s="142"/>
      <c r="Y30" s="13"/>
      <c r="Z30" s="142"/>
      <c r="AA30" s="13"/>
      <c r="AB30" s="142"/>
      <c r="AC30" s="117"/>
      <c r="AD30" s="185"/>
      <c r="AE30" s="115"/>
      <c r="AF30" s="142"/>
      <c r="AG30" s="13"/>
      <c r="AH30" s="142"/>
      <c r="AI30" s="13"/>
      <c r="AJ30" s="142"/>
      <c r="AK30" s="13"/>
      <c r="AL30" s="138"/>
      <c r="AM30" s="140"/>
      <c r="AN30" s="144"/>
      <c r="AO30" s="144"/>
      <c r="AP30" s="142"/>
      <c r="AQ30" s="46"/>
      <c r="AR30" s="185"/>
      <c r="AS30" s="17"/>
      <c r="AT30" s="142"/>
      <c r="AU30" s="142"/>
      <c r="AV30" s="66"/>
      <c r="AW30" s="66"/>
      <c r="AX30" s="66"/>
      <c r="AY30" s="66"/>
      <c r="AZ30" s="66"/>
      <c r="BA30" s="209"/>
      <c r="BB30" s="139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</row>
    <row r="31" spans="1:78" ht="15.5" thickTop="1" thickBot="1" x14ac:dyDescent="0.4">
      <c r="A31" s="143"/>
      <c r="B31" s="185"/>
      <c r="C31" s="155"/>
      <c r="D31" s="217"/>
      <c r="E31" s="144"/>
      <c r="F31" s="188"/>
      <c r="H31" s="142"/>
      <c r="J31" s="142"/>
      <c r="L31" s="142"/>
      <c r="N31" s="185"/>
      <c r="P31" s="142"/>
      <c r="R31" s="142"/>
      <c r="T31" s="142"/>
      <c r="V31" s="185"/>
      <c r="X31" s="142"/>
      <c r="Z31" s="142"/>
      <c r="AB31" s="142"/>
      <c r="AD31" s="185"/>
      <c r="AF31" s="142"/>
      <c r="AH31" s="142"/>
      <c r="AJ31" s="142"/>
      <c r="AK31" s="33"/>
      <c r="AL31" s="138"/>
      <c r="AM31" s="192" t="s">
        <v>31</v>
      </c>
      <c r="AN31" s="149"/>
      <c r="AO31" s="191"/>
      <c r="AP31" s="142"/>
      <c r="AQ31" s="48" t="s">
        <v>17</v>
      </c>
      <c r="AR31" s="185"/>
      <c r="AS31" s="17"/>
      <c r="AT31" s="142"/>
      <c r="AU31" s="142"/>
      <c r="AV31" s="66"/>
      <c r="AW31" s="66"/>
      <c r="AX31" s="66"/>
      <c r="AY31" s="66"/>
      <c r="AZ31" s="66"/>
      <c r="BA31" s="209"/>
      <c r="BB31" s="139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</row>
    <row r="32" spans="1:78" ht="15.5" thickTop="1" thickBot="1" x14ac:dyDescent="0.4">
      <c r="A32" s="143"/>
      <c r="B32" s="185"/>
      <c r="C32" s="155"/>
      <c r="D32" s="217"/>
      <c r="E32" s="67" t="s">
        <v>31</v>
      </c>
      <c r="F32" s="188"/>
      <c r="G32" s="21"/>
      <c r="H32" s="142"/>
      <c r="I32" s="11"/>
      <c r="J32" s="142"/>
      <c r="K32" s="11"/>
      <c r="L32" s="142"/>
      <c r="M32" s="20"/>
      <c r="N32" s="185"/>
      <c r="O32" s="21"/>
      <c r="P32" s="142"/>
      <c r="Q32" s="11"/>
      <c r="R32" s="142"/>
      <c r="S32" s="11"/>
      <c r="T32" s="142"/>
      <c r="U32" s="20"/>
      <c r="V32" s="185"/>
      <c r="W32" s="21"/>
      <c r="X32" s="142"/>
      <c r="Y32" s="11"/>
      <c r="Z32" s="142"/>
      <c r="AA32" s="11"/>
      <c r="AB32" s="142"/>
      <c r="AC32" s="20"/>
      <c r="AD32" s="185"/>
      <c r="AE32" s="21"/>
      <c r="AF32" s="142"/>
      <c r="AG32" s="11"/>
      <c r="AH32" s="142"/>
      <c r="AI32" s="11"/>
      <c r="AJ32" s="142"/>
      <c r="AK32" s="11"/>
      <c r="AL32" s="138"/>
      <c r="AM32" s="173"/>
      <c r="AN32" s="174"/>
      <c r="AO32" s="175"/>
      <c r="AP32" s="142"/>
      <c r="AQ32" s="12"/>
      <c r="AR32" s="185"/>
      <c r="AS32" s="17"/>
      <c r="AT32" s="142"/>
      <c r="AU32" s="142"/>
      <c r="BA32" s="209"/>
      <c r="BB32" s="139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</row>
    <row r="33" spans="1:78" ht="15.5" thickTop="1" thickBot="1" x14ac:dyDescent="0.4">
      <c r="A33" s="143"/>
      <c r="B33" s="185"/>
      <c r="C33" s="155"/>
      <c r="D33" s="217"/>
      <c r="E33" s="150"/>
      <c r="F33" s="188"/>
      <c r="G33" s="21"/>
      <c r="H33" s="142"/>
      <c r="I33" s="11"/>
      <c r="J33" s="142"/>
      <c r="K33" s="11"/>
      <c r="L33" s="142"/>
      <c r="M33" s="20"/>
      <c r="N33" s="185"/>
      <c r="O33" s="21"/>
      <c r="P33" s="142"/>
      <c r="Q33" s="11"/>
      <c r="R33" s="142"/>
      <c r="S33" s="11"/>
      <c r="T33" s="142"/>
      <c r="U33" s="20"/>
      <c r="V33" s="185"/>
      <c r="W33" s="21"/>
      <c r="X33" s="142"/>
      <c r="Y33" s="11"/>
      <c r="Z33" s="142"/>
      <c r="AA33" s="11"/>
      <c r="AB33" s="142"/>
      <c r="AC33" s="20"/>
      <c r="AD33" s="185"/>
      <c r="AE33" s="21"/>
      <c r="AF33" s="142"/>
      <c r="AG33" s="11"/>
      <c r="AH33" s="142"/>
      <c r="AI33" s="11"/>
      <c r="AJ33" s="142"/>
      <c r="AK33" s="11"/>
      <c r="AL33" s="138"/>
      <c r="AM33" s="173"/>
      <c r="AN33" s="174"/>
      <c r="AO33" s="175"/>
      <c r="AP33" s="142"/>
      <c r="AQ33" s="12"/>
      <c r="AR33" s="185"/>
      <c r="AS33" s="17"/>
      <c r="AT33" s="142"/>
      <c r="AU33" s="142"/>
      <c r="BA33" s="209"/>
      <c r="BB33" s="139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</row>
    <row r="34" spans="1:78" ht="15.5" thickTop="1" thickBot="1" x14ac:dyDescent="0.4">
      <c r="A34" s="143"/>
      <c r="B34" s="185"/>
      <c r="C34" s="155"/>
      <c r="D34" s="217"/>
      <c r="E34" s="142"/>
      <c r="F34" s="188"/>
      <c r="G34" s="21"/>
      <c r="H34" s="142"/>
      <c r="I34" s="11"/>
      <c r="J34" s="142"/>
      <c r="K34" s="11"/>
      <c r="L34" s="142"/>
      <c r="M34" s="20"/>
      <c r="N34" s="185"/>
      <c r="O34" s="21"/>
      <c r="P34" s="142"/>
      <c r="Q34" s="11"/>
      <c r="R34" s="142"/>
      <c r="S34" s="11"/>
      <c r="T34" s="142"/>
      <c r="U34" s="20"/>
      <c r="V34" s="185"/>
      <c r="W34" s="21"/>
      <c r="X34" s="142"/>
      <c r="Y34" s="11"/>
      <c r="Z34" s="142"/>
      <c r="AA34" s="11"/>
      <c r="AB34" s="142"/>
      <c r="AC34" s="20"/>
      <c r="AD34" s="185"/>
      <c r="AE34" s="21"/>
      <c r="AF34" s="142"/>
      <c r="AG34" s="11"/>
      <c r="AH34" s="142"/>
      <c r="AI34" s="11"/>
      <c r="AJ34" s="142"/>
      <c r="AK34" s="11"/>
      <c r="AL34" s="138"/>
      <c r="AM34" s="173"/>
      <c r="AN34" s="174"/>
      <c r="AO34" s="175"/>
      <c r="AP34" s="142"/>
      <c r="AQ34" s="12"/>
      <c r="AR34" s="185"/>
      <c r="AS34" s="17"/>
      <c r="AT34" s="142"/>
      <c r="AU34" s="142"/>
      <c r="BA34" s="209"/>
      <c r="BB34" s="139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</row>
    <row r="35" spans="1:78" ht="15.5" thickTop="1" thickBot="1" x14ac:dyDescent="0.4">
      <c r="A35" s="143"/>
      <c r="B35" s="185"/>
      <c r="C35" s="155"/>
      <c r="D35" s="217"/>
      <c r="E35" s="144"/>
      <c r="F35" s="188"/>
      <c r="H35" s="142"/>
      <c r="J35" s="142"/>
      <c r="L35" s="142"/>
      <c r="N35" s="185"/>
      <c r="P35" s="142"/>
      <c r="R35" s="142"/>
      <c r="T35" s="142"/>
      <c r="V35" s="185"/>
      <c r="X35" s="142"/>
      <c r="Z35" s="142"/>
      <c r="AB35" s="142"/>
      <c r="AD35" s="185"/>
      <c r="AF35" s="142"/>
      <c r="AH35" s="142"/>
      <c r="AJ35" s="142"/>
      <c r="AK35" s="33"/>
      <c r="AL35" s="138"/>
      <c r="AM35" s="173"/>
      <c r="AN35" s="174"/>
      <c r="AO35" s="175"/>
      <c r="AP35" s="142"/>
      <c r="AQ35" s="12"/>
      <c r="AR35" s="185"/>
      <c r="AS35" s="17"/>
      <c r="AT35" s="142"/>
      <c r="AU35" s="142"/>
      <c r="BA35" s="209"/>
      <c r="BB35" s="139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</row>
    <row r="36" spans="1:78" ht="15.5" thickTop="1" thickBot="1" x14ac:dyDescent="0.4">
      <c r="A36" s="143"/>
      <c r="B36" s="185"/>
      <c r="C36" s="155"/>
      <c r="D36" s="217"/>
      <c r="E36" s="68" t="s">
        <v>54</v>
      </c>
      <c r="F36" s="188"/>
      <c r="G36" s="23"/>
      <c r="H36" s="142"/>
      <c r="I36" s="7"/>
      <c r="J36" s="142"/>
      <c r="K36" s="7"/>
      <c r="L36" s="142"/>
      <c r="M36" s="22"/>
      <c r="N36" s="185"/>
      <c r="O36" s="23"/>
      <c r="P36" s="142"/>
      <c r="Q36" s="7"/>
      <c r="R36" s="142"/>
      <c r="S36" s="7"/>
      <c r="T36" s="142"/>
      <c r="U36" s="22"/>
      <c r="V36" s="185"/>
      <c r="W36" s="23"/>
      <c r="X36" s="142"/>
      <c r="Y36" s="7"/>
      <c r="Z36" s="142"/>
      <c r="AA36" s="7"/>
      <c r="AB36" s="142"/>
      <c r="AC36" s="22"/>
      <c r="AD36" s="185"/>
      <c r="AE36" s="23"/>
      <c r="AF36" s="142"/>
      <c r="AG36" s="7"/>
      <c r="AH36" s="142"/>
      <c r="AI36" s="7"/>
      <c r="AJ36" s="142"/>
      <c r="AK36" s="7"/>
      <c r="AL36" s="138"/>
      <c r="AM36" s="173"/>
      <c r="AN36" s="174"/>
      <c r="AO36" s="175"/>
      <c r="AP36" s="142"/>
      <c r="AQ36" s="12"/>
      <c r="AR36" s="185"/>
      <c r="AS36" s="17"/>
      <c r="AT36" s="142"/>
      <c r="AU36" s="142"/>
      <c r="BA36" s="209"/>
      <c r="BB36" s="139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</row>
    <row r="37" spans="1:78" ht="15.5" thickTop="1" thickBot="1" x14ac:dyDescent="0.4">
      <c r="A37" s="143"/>
      <c r="B37" s="185"/>
      <c r="C37" s="155"/>
      <c r="D37" s="217"/>
      <c r="F37" s="188"/>
      <c r="H37" s="142"/>
      <c r="J37" s="142"/>
      <c r="L37" s="142"/>
      <c r="N37" s="185"/>
      <c r="P37" s="142"/>
      <c r="R37" s="142"/>
      <c r="T37" s="142"/>
      <c r="V37" s="185"/>
      <c r="X37" s="142"/>
      <c r="Z37" s="142"/>
      <c r="AB37" s="142"/>
      <c r="AD37" s="185"/>
      <c r="AF37" s="142"/>
      <c r="AH37" s="142"/>
      <c r="AJ37" s="142"/>
      <c r="AK37" s="33"/>
      <c r="AL37" s="138"/>
      <c r="AM37" s="151"/>
      <c r="AN37" s="152"/>
      <c r="AO37" s="152"/>
      <c r="AP37" s="142"/>
      <c r="AQ37" s="46"/>
      <c r="AR37" s="185"/>
      <c r="AS37" s="17"/>
      <c r="AT37" s="142"/>
      <c r="AU37" s="142"/>
      <c r="BA37" s="209"/>
      <c r="BB37" s="139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</row>
    <row r="38" spans="1:78" ht="15.5" thickTop="1" thickBot="1" x14ac:dyDescent="0.4">
      <c r="A38" s="143"/>
      <c r="B38" s="185"/>
      <c r="C38" s="155"/>
      <c r="D38" s="217"/>
      <c r="E38" s="69" t="s">
        <v>53</v>
      </c>
      <c r="F38" s="189"/>
      <c r="G38" s="25"/>
      <c r="H38" s="142"/>
      <c r="I38" s="6"/>
      <c r="J38" s="142"/>
      <c r="K38" s="6"/>
      <c r="L38" s="142"/>
      <c r="M38" s="24"/>
      <c r="N38" s="170"/>
      <c r="O38" s="25"/>
      <c r="P38" s="142"/>
      <c r="Q38" s="6"/>
      <c r="R38" s="142"/>
      <c r="S38" s="6"/>
      <c r="T38" s="142"/>
      <c r="U38" s="24"/>
      <c r="V38" s="170"/>
      <c r="W38" s="25"/>
      <c r="X38" s="142"/>
      <c r="Y38" s="6"/>
      <c r="Z38" s="142"/>
      <c r="AA38" s="6"/>
      <c r="AB38" s="142"/>
      <c r="AC38" s="24"/>
      <c r="AD38" s="170"/>
      <c r="AE38" s="25"/>
      <c r="AF38" s="142"/>
      <c r="AG38" s="6"/>
      <c r="AH38" s="142"/>
      <c r="AI38" s="6"/>
      <c r="AJ38" s="142"/>
      <c r="AK38" s="6"/>
      <c r="AL38" s="138"/>
      <c r="AM38" s="173"/>
      <c r="AN38" s="174"/>
      <c r="AO38" s="175"/>
      <c r="AP38" s="142"/>
      <c r="AQ38" s="12"/>
      <c r="AR38" s="185"/>
      <c r="AS38" s="17"/>
      <c r="AT38" s="142"/>
      <c r="AU38" s="142"/>
      <c r="BA38" s="209"/>
      <c r="BB38" s="139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</row>
    <row r="39" spans="1:78" ht="15.5" thickTop="1" thickBot="1" x14ac:dyDescent="0.4">
      <c r="A39" s="143"/>
      <c r="B39" s="185"/>
      <c r="C39" s="155"/>
      <c r="D39" s="217"/>
      <c r="E39" s="135"/>
      <c r="F39" s="135"/>
      <c r="G39" s="135"/>
      <c r="H39" s="135"/>
      <c r="I39" s="135"/>
      <c r="J39" s="135"/>
      <c r="K39" s="135"/>
      <c r="L39" s="135"/>
      <c r="M39" s="135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25"/>
      <c r="AL39" s="138"/>
      <c r="AM39" s="173"/>
      <c r="AN39" s="174"/>
      <c r="AO39" s="175"/>
      <c r="AP39" s="142"/>
      <c r="AQ39" s="12"/>
      <c r="AR39" s="185"/>
      <c r="AS39" s="17"/>
      <c r="AT39" s="142"/>
      <c r="AU39" s="142"/>
      <c r="BA39" s="209"/>
      <c r="BB39" s="139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</row>
    <row r="40" spans="1:78" ht="15.5" thickTop="1" thickBot="1" x14ac:dyDescent="0.4">
      <c r="A40" s="143"/>
      <c r="B40" s="185"/>
      <c r="C40" s="155"/>
      <c r="D40" s="217"/>
      <c r="E40" s="56" t="s">
        <v>37</v>
      </c>
      <c r="F40" s="176"/>
      <c r="G40" s="57" t="s">
        <v>71</v>
      </c>
      <c r="H40" s="176"/>
      <c r="I40" s="57" t="s">
        <v>72</v>
      </c>
      <c r="J40" s="176"/>
      <c r="K40" s="57" t="s">
        <v>73</v>
      </c>
      <c r="L40" s="176"/>
      <c r="M40" s="57" t="s">
        <v>74</v>
      </c>
      <c r="N40" s="176"/>
      <c r="O40" s="57" t="s">
        <v>75</v>
      </c>
      <c r="P40" s="176"/>
      <c r="Q40" s="57" t="s">
        <v>76</v>
      </c>
      <c r="R40" s="176"/>
      <c r="S40" s="57" t="s">
        <v>77</v>
      </c>
      <c r="T40" s="176"/>
      <c r="U40" s="57" t="s">
        <v>78</v>
      </c>
      <c r="V40" s="176"/>
      <c r="W40" s="57" t="s">
        <v>79</v>
      </c>
      <c r="X40" s="176"/>
      <c r="Y40" s="57" t="s">
        <v>80</v>
      </c>
      <c r="Z40" s="171"/>
      <c r="AA40" s="150"/>
      <c r="AB40" s="172"/>
      <c r="AC40" s="57" t="s">
        <v>81</v>
      </c>
      <c r="AD40" s="176"/>
      <c r="AE40" s="57" t="s">
        <v>82</v>
      </c>
      <c r="AF40" s="171"/>
      <c r="AG40" s="150"/>
      <c r="AH40" s="172"/>
      <c r="AI40" s="57" t="s">
        <v>83</v>
      </c>
      <c r="AJ40" s="176"/>
      <c r="AK40" s="57" t="s">
        <v>84</v>
      </c>
      <c r="AL40" s="138"/>
      <c r="AM40" s="173"/>
      <c r="AN40" s="174"/>
      <c r="AO40" s="175"/>
      <c r="AP40" s="142"/>
      <c r="AQ40" s="12"/>
      <c r="AR40" s="185"/>
      <c r="AS40" s="17"/>
      <c r="AT40" s="142"/>
      <c r="AU40" s="142"/>
      <c r="BA40" s="209"/>
      <c r="BB40" s="139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</row>
    <row r="41" spans="1:78" ht="15.5" thickTop="1" thickBot="1" x14ac:dyDescent="0.4">
      <c r="A41" s="143"/>
      <c r="B41" s="185"/>
      <c r="C41" s="155"/>
      <c r="D41" s="217"/>
      <c r="E41" s="71" t="s">
        <v>19</v>
      </c>
      <c r="F41" s="169"/>
      <c r="G41" s="5"/>
      <c r="H41" s="169"/>
      <c r="I41" s="5"/>
      <c r="J41" s="169"/>
      <c r="K41" s="5"/>
      <c r="L41" s="169"/>
      <c r="M41" s="5"/>
      <c r="N41" s="169"/>
      <c r="O41" s="5"/>
      <c r="P41" s="169"/>
      <c r="Q41" s="5"/>
      <c r="R41" s="169"/>
      <c r="S41" s="5"/>
      <c r="T41" s="169"/>
      <c r="U41" s="5"/>
      <c r="V41" s="169"/>
      <c r="W41" s="5"/>
      <c r="X41" s="169"/>
      <c r="Y41" s="5"/>
      <c r="Z41" s="153"/>
      <c r="AA41" s="142"/>
      <c r="AB41" s="143"/>
      <c r="AC41" s="5"/>
      <c r="AD41" s="169"/>
      <c r="AE41" s="5"/>
      <c r="AF41" s="153"/>
      <c r="AG41" s="142"/>
      <c r="AH41" s="143"/>
      <c r="AI41" s="5"/>
      <c r="AJ41" s="169"/>
      <c r="AK41" s="5"/>
      <c r="AL41" s="138"/>
      <c r="AM41" s="173"/>
      <c r="AN41" s="174"/>
      <c r="AO41" s="175"/>
      <c r="AP41" s="144"/>
      <c r="AQ41" s="12"/>
      <c r="AR41" s="185"/>
      <c r="AS41" s="17"/>
      <c r="AT41" s="142"/>
      <c r="AU41" s="142"/>
      <c r="BA41" s="209"/>
      <c r="BB41" s="139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</row>
    <row r="42" spans="1:78" ht="15.5" thickTop="1" thickBot="1" x14ac:dyDescent="0.4">
      <c r="A42" s="143"/>
      <c r="B42" s="185"/>
      <c r="C42" s="155"/>
      <c r="D42" s="217"/>
      <c r="E42" s="193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3"/>
      <c r="AL42" s="138"/>
      <c r="AM42" s="144"/>
      <c r="AN42" s="144"/>
      <c r="AO42" s="144"/>
      <c r="AP42" s="144"/>
      <c r="AQ42" s="144"/>
      <c r="AR42" s="144"/>
      <c r="AS42" s="144"/>
      <c r="AT42" s="142"/>
      <c r="AU42" s="142"/>
      <c r="BA42" s="209"/>
      <c r="BB42" s="139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</row>
    <row r="43" spans="1:78" ht="15.5" thickTop="1" thickBot="1" x14ac:dyDescent="0.4">
      <c r="A43" s="143"/>
      <c r="B43" s="185"/>
      <c r="C43" s="155"/>
      <c r="D43" s="217"/>
      <c r="E43" s="56" t="s">
        <v>37</v>
      </c>
      <c r="F43" s="169"/>
      <c r="G43" s="57" t="s">
        <v>85</v>
      </c>
      <c r="H43" s="169"/>
      <c r="I43" s="57" t="s">
        <v>86</v>
      </c>
      <c r="J43" s="169"/>
      <c r="K43" s="57" t="s">
        <v>87</v>
      </c>
      <c r="L43" s="169"/>
      <c r="M43" s="57" t="s">
        <v>88</v>
      </c>
      <c r="N43" s="169"/>
      <c r="O43" s="57" t="s">
        <v>89</v>
      </c>
      <c r="P43" s="169"/>
      <c r="Q43" s="57" t="s">
        <v>90</v>
      </c>
      <c r="R43" s="169"/>
      <c r="S43" s="57" t="s">
        <v>91</v>
      </c>
      <c r="T43" s="169"/>
      <c r="U43" s="57" t="s">
        <v>92</v>
      </c>
      <c r="V43" s="153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3"/>
      <c r="AL43" s="138"/>
      <c r="AM43" s="222" t="s">
        <v>94</v>
      </c>
      <c r="AN43" s="223"/>
      <c r="AO43" s="223"/>
      <c r="AP43" s="223"/>
      <c r="AQ43" s="223"/>
      <c r="AR43" s="223"/>
      <c r="AS43" s="224"/>
      <c r="AT43" s="142"/>
      <c r="AU43" s="142"/>
      <c r="BA43" s="209"/>
      <c r="BB43" s="139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</row>
    <row r="44" spans="1:78" ht="15.5" thickTop="1" thickBot="1" x14ac:dyDescent="0.4">
      <c r="A44" s="143"/>
      <c r="B44" s="185"/>
      <c r="C44" s="155"/>
      <c r="D44" s="217"/>
      <c r="E44" s="71" t="s">
        <v>19</v>
      </c>
      <c r="F44" s="169"/>
      <c r="G44" s="5"/>
      <c r="H44" s="169"/>
      <c r="I44" s="5"/>
      <c r="J44" s="169"/>
      <c r="K44" s="5"/>
      <c r="L44" s="169"/>
      <c r="M44" s="5"/>
      <c r="N44" s="169"/>
      <c r="O44" s="5"/>
      <c r="P44" s="169"/>
      <c r="Q44" s="5"/>
      <c r="R44" s="169"/>
      <c r="S44" s="5"/>
      <c r="T44" s="169"/>
      <c r="U44" s="5"/>
      <c r="V44" s="153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3"/>
      <c r="AL44" s="138"/>
      <c r="AM44" s="72" t="s">
        <v>200</v>
      </c>
      <c r="AN44" s="194"/>
      <c r="AO44" s="26"/>
      <c r="AP44" s="194"/>
      <c r="AQ44" s="26"/>
      <c r="AR44" s="194"/>
      <c r="AS44" s="26"/>
      <c r="AT44" s="142"/>
      <c r="AU44" s="142"/>
      <c r="BA44" s="209"/>
      <c r="BB44" s="139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</row>
    <row r="45" spans="1:78" ht="15.5" thickTop="1" thickBot="1" x14ac:dyDescent="0.4">
      <c r="A45" s="143"/>
      <c r="B45" s="185"/>
      <c r="C45" s="155"/>
      <c r="D45" s="217"/>
      <c r="E45" s="193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3"/>
      <c r="AL45" s="138"/>
      <c r="AM45" s="40" t="s">
        <v>200</v>
      </c>
      <c r="AN45" s="185"/>
      <c r="AO45" s="6"/>
      <c r="AP45" s="185"/>
      <c r="AQ45" s="6"/>
      <c r="AR45" s="185"/>
      <c r="AS45" s="6"/>
      <c r="AT45" s="142"/>
      <c r="AU45" s="142"/>
      <c r="BA45" s="209"/>
      <c r="BB45" s="139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</row>
    <row r="46" spans="1:78" ht="15.5" thickTop="1" thickBot="1" x14ac:dyDescent="0.4">
      <c r="A46" s="143"/>
      <c r="B46" s="185"/>
      <c r="C46" s="155"/>
      <c r="D46" s="217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55" t="s">
        <v>93</v>
      </c>
      <c r="AL46" s="138"/>
      <c r="AM46" s="72" t="s">
        <v>200</v>
      </c>
      <c r="AN46" s="185"/>
      <c r="AO46" s="26"/>
      <c r="AP46" s="185"/>
      <c r="AQ46" s="26"/>
      <c r="AR46" s="185"/>
      <c r="AS46" s="26"/>
      <c r="AT46" s="142"/>
      <c r="AU46" s="142"/>
      <c r="BA46" s="209"/>
      <c r="BB46" s="139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</row>
    <row r="47" spans="1:78" ht="15.5" thickTop="1" thickBot="1" x14ac:dyDescent="0.4">
      <c r="A47" s="143"/>
      <c r="B47" s="185"/>
      <c r="C47" s="155"/>
      <c r="D47" s="217"/>
      <c r="E47" s="225"/>
      <c r="F47" s="225"/>
      <c r="G47" s="225"/>
      <c r="H47" s="225"/>
      <c r="I47" s="55" t="s">
        <v>35</v>
      </c>
      <c r="J47" s="54"/>
      <c r="K47" s="16"/>
      <c r="L47" s="227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54"/>
      <c r="Y47" s="55" t="s">
        <v>35</v>
      </c>
      <c r="Z47" s="54"/>
      <c r="AA47" s="16"/>
      <c r="AB47" s="227"/>
      <c r="AC47" s="144"/>
      <c r="AD47" s="154"/>
      <c r="AE47" s="55" t="s">
        <v>36</v>
      </c>
      <c r="AF47" s="54"/>
      <c r="AG47" s="16"/>
      <c r="AH47" s="54"/>
      <c r="AI47" s="16"/>
      <c r="AJ47" s="54"/>
      <c r="AK47" s="16"/>
      <c r="AL47" s="138"/>
      <c r="AM47" s="40" t="s">
        <v>200</v>
      </c>
      <c r="AN47" s="185"/>
      <c r="AO47" s="6"/>
      <c r="AP47" s="185"/>
      <c r="AQ47" s="6"/>
      <c r="AR47" s="185"/>
      <c r="AS47" s="6"/>
      <c r="AT47" s="142"/>
      <c r="AU47" s="142"/>
      <c r="BA47" s="209"/>
      <c r="BB47" s="139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</row>
    <row r="48" spans="1:78" ht="15.5" thickTop="1" thickBot="1" x14ac:dyDescent="0.4">
      <c r="A48" s="143"/>
      <c r="B48" s="185"/>
      <c r="C48" s="155"/>
      <c r="D48" s="217"/>
      <c r="E48" s="177" t="s">
        <v>95</v>
      </c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38"/>
      <c r="AM48" s="72" t="s">
        <v>137</v>
      </c>
      <c r="AN48" s="170"/>
      <c r="AO48" s="26"/>
      <c r="AP48" s="170"/>
      <c r="AQ48" s="26"/>
      <c r="AR48" s="170"/>
      <c r="AS48" s="26"/>
      <c r="AT48" s="142"/>
      <c r="AU48" s="142"/>
      <c r="BA48" s="209"/>
      <c r="BB48" s="139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</row>
    <row r="49" spans="1:81" ht="5" customHeight="1" thickTop="1" thickBot="1" x14ac:dyDescent="0.4">
      <c r="A49" s="143"/>
      <c r="B49" s="185"/>
      <c r="C49" s="155"/>
      <c r="D49" s="218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36"/>
      <c r="AM49" s="152"/>
      <c r="AN49" s="152"/>
      <c r="AO49" s="152"/>
      <c r="AP49" s="152"/>
      <c r="AQ49" s="152"/>
      <c r="AR49" s="152"/>
      <c r="AS49" s="152"/>
      <c r="AT49" s="142"/>
      <c r="AU49" s="142"/>
      <c r="BA49" s="209"/>
      <c r="BB49" s="139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</row>
    <row r="50" spans="1:81" ht="15.5" thickTop="1" thickBot="1" x14ac:dyDescent="0.4">
      <c r="A50" s="143"/>
      <c r="B50" s="185"/>
      <c r="C50" s="155"/>
      <c r="D50" s="217"/>
      <c r="E50" s="223" t="s">
        <v>96</v>
      </c>
      <c r="F50" s="149"/>
      <c r="G50" s="149"/>
      <c r="H50" s="149"/>
      <c r="I50" s="149"/>
      <c r="J50" s="149"/>
      <c r="K50" s="149"/>
      <c r="L50" s="149"/>
      <c r="M50" s="149"/>
      <c r="N50" s="149"/>
      <c r="O50" s="191"/>
      <c r="P50" s="184"/>
      <c r="Q50" s="222" t="s">
        <v>99</v>
      </c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228"/>
      <c r="AR50" s="228"/>
      <c r="AS50" s="229"/>
      <c r="AT50" s="142"/>
      <c r="AU50" s="142"/>
      <c r="BA50" s="209"/>
      <c r="BB50" s="139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</row>
    <row r="51" spans="1:81" ht="15.5" thickTop="1" thickBot="1" x14ac:dyDescent="0.4">
      <c r="A51" s="143"/>
      <c r="B51" s="185"/>
      <c r="C51" s="155"/>
      <c r="D51" s="217"/>
      <c r="E51" s="32" t="s">
        <v>98</v>
      </c>
      <c r="F51" s="194"/>
      <c r="G51" s="26"/>
      <c r="H51" s="194"/>
      <c r="I51" s="26"/>
      <c r="J51" s="194"/>
      <c r="K51" s="26"/>
      <c r="L51" s="195"/>
      <c r="M51" s="74" t="s">
        <v>97</v>
      </c>
      <c r="N51" s="194"/>
      <c r="O51" s="26"/>
      <c r="P51" s="185"/>
      <c r="Q51" s="75" t="s">
        <v>100</v>
      </c>
      <c r="R51" s="194"/>
      <c r="S51" s="26"/>
      <c r="T51" s="194"/>
      <c r="U51" s="27"/>
      <c r="V51" s="195"/>
      <c r="W51" s="75" t="s">
        <v>101</v>
      </c>
      <c r="X51" s="77"/>
      <c r="Y51" s="27"/>
      <c r="Z51" s="194"/>
      <c r="AA51" s="27"/>
      <c r="AB51" s="73"/>
      <c r="AC51" s="75" t="s">
        <v>102</v>
      </c>
      <c r="AD51" s="194"/>
      <c r="AE51" s="26"/>
      <c r="AF51" s="194"/>
      <c r="AG51" s="27"/>
      <c r="AH51" s="73"/>
      <c r="AI51" s="75" t="s">
        <v>103</v>
      </c>
      <c r="AJ51" s="194"/>
      <c r="AK51" s="27"/>
      <c r="AL51" s="194"/>
      <c r="AM51" s="27"/>
      <c r="AN51" s="195"/>
      <c r="AO51" s="75" t="s">
        <v>104</v>
      </c>
      <c r="AP51" s="194"/>
      <c r="AQ51" s="27"/>
      <c r="AR51" s="194"/>
      <c r="AS51" s="27"/>
      <c r="AT51" s="142"/>
      <c r="AU51" s="142"/>
      <c r="BA51" s="209"/>
      <c r="BB51" s="139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</row>
    <row r="52" spans="1:81" ht="15.5" thickTop="1" thickBot="1" x14ac:dyDescent="0.4">
      <c r="A52" s="143"/>
      <c r="B52" s="185"/>
      <c r="C52" s="155"/>
      <c r="D52" s="217"/>
      <c r="E52" s="28"/>
      <c r="F52" s="185"/>
      <c r="G52" s="26"/>
      <c r="H52" s="185"/>
      <c r="I52" s="26"/>
      <c r="J52" s="185"/>
      <c r="K52" s="26"/>
      <c r="L52" s="185"/>
      <c r="M52" s="26"/>
      <c r="N52" s="185"/>
      <c r="O52" s="26"/>
      <c r="P52" s="185"/>
      <c r="Q52" s="26"/>
      <c r="R52" s="185"/>
      <c r="S52" s="26"/>
      <c r="T52" s="185"/>
      <c r="U52" s="26"/>
      <c r="V52" s="185"/>
      <c r="W52" s="26"/>
      <c r="X52" s="77"/>
      <c r="Y52" s="26"/>
      <c r="Z52" s="185"/>
      <c r="AA52" s="26"/>
      <c r="AB52" s="73"/>
      <c r="AC52" s="26"/>
      <c r="AD52" s="185"/>
      <c r="AE52" s="26"/>
      <c r="AF52" s="185"/>
      <c r="AG52" s="26"/>
      <c r="AH52" s="73"/>
      <c r="AI52" s="26"/>
      <c r="AJ52" s="185"/>
      <c r="AK52" s="26"/>
      <c r="AL52" s="185"/>
      <c r="AM52" s="26"/>
      <c r="AN52" s="185"/>
      <c r="AO52" s="26"/>
      <c r="AP52" s="185"/>
      <c r="AQ52" s="26"/>
      <c r="AR52" s="185"/>
      <c r="AS52" s="26"/>
      <c r="AT52" s="142"/>
      <c r="AU52" s="142"/>
      <c r="BA52" s="209"/>
      <c r="BB52" s="139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</row>
    <row r="53" spans="1:81" ht="15.5" thickTop="1" thickBot="1" x14ac:dyDescent="0.4">
      <c r="A53" s="143"/>
      <c r="B53" s="185"/>
      <c r="C53" s="156"/>
      <c r="D53" s="217"/>
      <c r="E53" s="28"/>
      <c r="F53" s="170"/>
      <c r="G53" s="26"/>
      <c r="H53" s="170"/>
      <c r="I53" s="26"/>
      <c r="J53" s="170"/>
      <c r="K53" s="26"/>
      <c r="L53" s="170"/>
      <c r="M53" s="26"/>
      <c r="N53" s="170"/>
      <c r="O53" s="26"/>
      <c r="P53" s="185"/>
      <c r="Q53" s="26"/>
      <c r="R53" s="170"/>
      <c r="S53" s="26"/>
      <c r="T53" s="170"/>
      <c r="U53" s="26"/>
      <c r="V53" s="170"/>
      <c r="W53" s="26"/>
      <c r="X53" s="76"/>
      <c r="Y53" s="26"/>
      <c r="Z53" s="170"/>
      <c r="AA53" s="26"/>
      <c r="AB53" s="59"/>
      <c r="AC53" s="26"/>
      <c r="AD53" s="170"/>
      <c r="AE53" s="26"/>
      <c r="AF53" s="170"/>
      <c r="AG53" s="26"/>
      <c r="AH53" s="59"/>
      <c r="AI53" s="26"/>
      <c r="AJ53" s="170"/>
      <c r="AK53" s="26"/>
      <c r="AL53" s="170"/>
      <c r="AM53" s="26"/>
      <c r="AN53" s="170"/>
      <c r="AO53" s="26"/>
      <c r="AP53" s="170"/>
      <c r="AQ53" s="26"/>
      <c r="AR53" s="170"/>
      <c r="AS53" s="26"/>
      <c r="AT53" s="142"/>
      <c r="AU53" s="142"/>
      <c r="AV53" s="29"/>
      <c r="BA53" s="209"/>
      <c r="BB53" s="139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B53" s="29"/>
    </row>
    <row r="54" spans="1:81" ht="15" thickTop="1" x14ac:dyDescent="0.35">
      <c r="A54" s="143"/>
      <c r="B54" s="207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9"/>
      <c r="BB54" s="139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C54" s="1"/>
    </row>
    <row r="55" spans="1:81" x14ac:dyDescent="0.35">
      <c r="A55" s="143"/>
      <c r="B55" s="207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9"/>
      <c r="BB55" s="139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C55" s="1"/>
    </row>
    <row r="56" spans="1:81" ht="15" thickBot="1" x14ac:dyDescent="0.4">
      <c r="A56" s="143"/>
      <c r="B56" s="210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2"/>
      <c r="BB56" s="139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C56" s="1"/>
    </row>
    <row r="57" spans="1:81" ht="15" thickTop="1" x14ac:dyDescent="0.35">
      <c r="A57" s="196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C57" s="1"/>
    </row>
    <row r="58" spans="1:81" x14ac:dyDescent="0.3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C58" s="1"/>
    </row>
    <row r="59" spans="1:81" x14ac:dyDescent="0.3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C59" s="1"/>
    </row>
    <row r="60" spans="1:81" x14ac:dyDescent="0.3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C60" s="1"/>
    </row>
    <row r="61" spans="1:81" x14ac:dyDescent="0.3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C61" s="1"/>
    </row>
    <row r="62" spans="1:81" x14ac:dyDescent="0.3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C62" s="1"/>
    </row>
    <row r="63" spans="1:81" x14ac:dyDescent="0.3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C63" s="1"/>
    </row>
    <row r="64" spans="1:81" x14ac:dyDescent="0.3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C64" s="1"/>
    </row>
    <row r="65" spans="1:81" x14ac:dyDescent="0.3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C65" s="1"/>
    </row>
    <row r="66" spans="1:81" x14ac:dyDescent="0.3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C66" s="1"/>
    </row>
    <row r="67" spans="1:81" x14ac:dyDescent="0.3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C67" s="1"/>
    </row>
    <row r="68" spans="1:81" x14ac:dyDescent="0.3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C68" s="1"/>
    </row>
    <row r="69" spans="1:81" x14ac:dyDescent="0.3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C69" s="1"/>
    </row>
    <row r="70" spans="1:81" x14ac:dyDescent="0.3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C70" s="1"/>
    </row>
    <row r="71" spans="1:81" x14ac:dyDescent="0.35">
      <c r="CC71" s="1"/>
    </row>
    <row r="72" spans="1:81" x14ac:dyDescent="0.35">
      <c r="CC72" s="1"/>
    </row>
    <row r="73" spans="1:81" x14ac:dyDescent="0.35">
      <c r="CC73" s="1"/>
    </row>
    <row r="74" spans="1:81" x14ac:dyDescent="0.35">
      <c r="CC74" s="1"/>
    </row>
    <row r="75" spans="1:81" x14ac:dyDescent="0.35">
      <c r="CC75" s="1"/>
    </row>
    <row r="76" spans="1:81" x14ac:dyDescent="0.35">
      <c r="CC76" s="1"/>
    </row>
    <row r="77" spans="1:81" x14ac:dyDescent="0.35">
      <c r="CC77" s="1"/>
    </row>
    <row r="78" spans="1:81" x14ac:dyDescent="0.35">
      <c r="CC78" s="1"/>
    </row>
    <row r="79" spans="1:81" x14ac:dyDescent="0.35">
      <c r="CC79" s="1"/>
    </row>
    <row r="80" spans="1:81" x14ac:dyDescent="0.35"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48:79" x14ac:dyDescent="0.35"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</sheetData>
  <sheetProtection sheet="1" objects="1" scenarios="1" selectLockedCells="1"/>
  <mergeCells count="181">
    <mergeCell ref="AV7:AV9"/>
    <mergeCell ref="D7:D53"/>
    <mergeCell ref="AV11:AV13"/>
    <mergeCell ref="E48:AK48"/>
    <mergeCell ref="AM43:AS43"/>
    <mergeCell ref="E45:AK45"/>
    <mergeCell ref="E46:AJ46"/>
    <mergeCell ref="E47:H47"/>
    <mergeCell ref="A1:BZ3"/>
    <mergeCell ref="A4:A56"/>
    <mergeCell ref="L47:X47"/>
    <mergeCell ref="AB47:AD47"/>
    <mergeCell ref="F43:F44"/>
    <mergeCell ref="F40:F41"/>
    <mergeCell ref="H40:H41"/>
    <mergeCell ref="J40:J41"/>
    <mergeCell ref="L40:L41"/>
    <mergeCell ref="H43:H44"/>
    <mergeCell ref="H51:H53"/>
    <mergeCell ref="J51:J53"/>
    <mergeCell ref="N51:N53"/>
    <mergeCell ref="R51:R53"/>
    <mergeCell ref="E50:O50"/>
    <mergeCell ref="Q50:AS50"/>
    <mergeCell ref="A57:BZ70"/>
    <mergeCell ref="BB4:BZ56"/>
    <mergeCell ref="E17:AK17"/>
    <mergeCell ref="N7:N16"/>
    <mergeCell ref="V7:V16"/>
    <mergeCell ref="AD7:AD16"/>
    <mergeCell ref="N24:N38"/>
    <mergeCell ref="V23:V38"/>
    <mergeCell ref="AD24:AD38"/>
    <mergeCell ref="AW7:AZ9"/>
    <mergeCell ref="AW11:AZ13"/>
    <mergeCell ref="B4:BA6"/>
    <mergeCell ref="B7:B53"/>
    <mergeCell ref="B54:BA56"/>
    <mergeCell ref="AT7:AU53"/>
    <mergeCell ref="BA7:BA53"/>
    <mergeCell ref="AV14:AZ17"/>
    <mergeCell ref="AV10:AZ10"/>
    <mergeCell ref="V51:V53"/>
    <mergeCell ref="Z51:Z53"/>
    <mergeCell ref="F51:F53"/>
    <mergeCell ref="AD51:AD53"/>
    <mergeCell ref="AJ51:AJ53"/>
    <mergeCell ref="AL51:AL53"/>
    <mergeCell ref="AP51:AP53"/>
    <mergeCell ref="AR51:AR53"/>
    <mergeCell ref="E49:AK49"/>
    <mergeCell ref="AM49:AS49"/>
    <mergeCell ref="AF51:AF53"/>
    <mergeCell ref="AR44:AR48"/>
    <mergeCell ref="AP44:AP48"/>
    <mergeCell ref="AN44:AN48"/>
    <mergeCell ref="J43:J44"/>
    <mergeCell ref="AN51:AN53"/>
    <mergeCell ref="T51:T53"/>
    <mergeCell ref="L51:L53"/>
    <mergeCell ref="P50:P53"/>
    <mergeCell ref="R24:R38"/>
    <mergeCell ref="T24:T38"/>
    <mergeCell ref="Q25:Q27"/>
    <mergeCell ref="S25:S27"/>
    <mergeCell ref="F24:F38"/>
    <mergeCell ref="AM21:AO21"/>
    <mergeCell ref="AM31:AO31"/>
    <mergeCell ref="AM39:AO39"/>
    <mergeCell ref="P43:P44"/>
    <mergeCell ref="N43:N44"/>
    <mergeCell ref="L43:L44"/>
    <mergeCell ref="V43:AK44"/>
    <mergeCell ref="R43:R44"/>
    <mergeCell ref="T43:T44"/>
    <mergeCell ref="AM22:AO22"/>
    <mergeCell ref="X40:X41"/>
    <mergeCell ref="AD40:AD41"/>
    <mergeCell ref="Z40:AB41"/>
    <mergeCell ref="AF40:AH41"/>
    <mergeCell ref="AJ40:AJ41"/>
    <mergeCell ref="AM42:AS42"/>
    <mergeCell ref="E42:AK42"/>
    <mergeCell ref="AM40:AO40"/>
    <mergeCell ref="AM41:AO41"/>
    <mergeCell ref="AM17:AS17"/>
    <mergeCell ref="AR18:AR41"/>
    <mergeCell ref="AL7:AL49"/>
    <mergeCell ref="H24:H38"/>
    <mergeCell ref="J24:J38"/>
    <mergeCell ref="L24:L38"/>
    <mergeCell ref="I25:I27"/>
    <mergeCell ref="K25:K27"/>
    <mergeCell ref="M25:M27"/>
    <mergeCell ref="U25:U27"/>
    <mergeCell ref="Y25:Y27"/>
    <mergeCell ref="AA25:AA27"/>
    <mergeCell ref="AC25:AC27"/>
    <mergeCell ref="AG25:AG27"/>
    <mergeCell ref="AI25:AI27"/>
    <mergeCell ref="AK25:AK27"/>
    <mergeCell ref="AF21:AH22"/>
    <mergeCell ref="AJ21:AJ22"/>
    <mergeCell ref="AM20:AO20"/>
    <mergeCell ref="AM32:AO32"/>
    <mergeCell ref="AM33:AO33"/>
    <mergeCell ref="AQ19:AQ20"/>
    <mergeCell ref="AN23:AN30"/>
    <mergeCell ref="AM24:AM30"/>
    <mergeCell ref="AB19:AD19"/>
    <mergeCell ref="AD21:AD22"/>
    <mergeCell ref="AM38:AO38"/>
    <mergeCell ref="N40:N41"/>
    <mergeCell ref="P40:P41"/>
    <mergeCell ref="R40:R41"/>
    <mergeCell ref="T40:T41"/>
    <mergeCell ref="V40:V41"/>
    <mergeCell ref="E18:AK18"/>
    <mergeCell ref="E23:U23"/>
    <mergeCell ref="W23:AK23"/>
    <mergeCell ref="AO26:AO30"/>
    <mergeCell ref="X24:X38"/>
    <mergeCell ref="Z24:Z38"/>
    <mergeCell ref="AB24:AB38"/>
    <mergeCell ref="AF24:AF38"/>
    <mergeCell ref="AH24:AH38"/>
    <mergeCell ref="E20:AJ20"/>
    <mergeCell ref="AM34:AO34"/>
    <mergeCell ref="AM35:AO35"/>
    <mergeCell ref="AM36:AO36"/>
    <mergeCell ref="E29:E31"/>
    <mergeCell ref="E33:E35"/>
    <mergeCell ref="P24:P38"/>
    <mergeCell ref="C7:C53"/>
    <mergeCell ref="AI13:AI14"/>
    <mergeCell ref="X8:X16"/>
    <mergeCell ref="Z8:Z16"/>
    <mergeCell ref="AB8:AB16"/>
    <mergeCell ref="W7:AC7"/>
    <mergeCell ref="W9:W10"/>
    <mergeCell ref="AA9:AA10"/>
    <mergeCell ref="P8:P16"/>
    <mergeCell ref="R8:R16"/>
    <mergeCell ref="T8:T16"/>
    <mergeCell ref="AE7:AK7"/>
    <mergeCell ref="E7:M7"/>
    <mergeCell ref="O7:U7"/>
    <mergeCell ref="F21:F22"/>
    <mergeCell ref="H21:H22"/>
    <mergeCell ref="J21:L22"/>
    <mergeCell ref="N21:N22"/>
    <mergeCell ref="P21:R22"/>
    <mergeCell ref="AJ24:AJ38"/>
    <mergeCell ref="T21:T22"/>
    <mergeCell ref="V21:V22"/>
    <mergeCell ref="V19:X19"/>
    <mergeCell ref="X21:X22"/>
    <mergeCell ref="AM7:AS7"/>
    <mergeCell ref="AN8:AN16"/>
    <mergeCell ref="AP8:AP16"/>
    <mergeCell ref="AR8:AR16"/>
    <mergeCell ref="AM11:AM16"/>
    <mergeCell ref="AQ11:AQ16"/>
    <mergeCell ref="E39:AK39"/>
    <mergeCell ref="AE9:AG11"/>
    <mergeCell ref="AF12:AF16"/>
    <mergeCell ref="AE13:AE14"/>
    <mergeCell ref="AH8:AH16"/>
    <mergeCell ref="AJ8:AJ16"/>
    <mergeCell ref="O11:O13"/>
    <mergeCell ref="O15:O16"/>
    <mergeCell ref="E9:M9"/>
    <mergeCell ref="F10:F16"/>
    <mergeCell ref="H10:H16"/>
    <mergeCell ref="J10:J16"/>
    <mergeCell ref="L10:L16"/>
    <mergeCell ref="M10:M15"/>
    <mergeCell ref="AM18:AQ18"/>
    <mergeCell ref="AP19:AP41"/>
    <mergeCell ref="AM37:AO37"/>
    <mergeCell ref="Z21:AB22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5EC-B55B-4CBA-8982-73C9B3A9A8F0}">
  <dimension ref="A1:BZ100"/>
  <sheetViews>
    <sheetView showGridLines="0" zoomScale="60" zoomScaleNormal="60" workbookViewId="0">
      <selection activeCell="AW21" sqref="AW21"/>
    </sheetView>
  </sheetViews>
  <sheetFormatPr defaultRowHeight="14.5" x14ac:dyDescent="0.35"/>
  <cols>
    <col min="1" max="1" width="4.453125" customWidth="1"/>
    <col min="4" max="4" width="0.90625" customWidth="1"/>
    <col min="5" max="5" width="10.6328125" customWidth="1"/>
    <col min="6" max="6" width="0.81640625" customWidth="1"/>
    <col min="7" max="7" width="10.6328125" customWidth="1"/>
    <col min="8" max="8" width="0.81640625" customWidth="1"/>
    <col min="9" max="9" width="10.6328125" customWidth="1"/>
    <col min="10" max="10" width="0.81640625" customWidth="1"/>
    <col min="11" max="11" width="10.6328125" customWidth="1"/>
    <col min="12" max="12" width="0.81640625" customWidth="1"/>
    <col min="13" max="13" width="10.6328125" customWidth="1"/>
    <col min="14" max="14" width="0.81640625" customWidth="1"/>
    <col min="15" max="15" width="10.6328125" customWidth="1"/>
    <col min="16" max="16" width="0.81640625" customWidth="1"/>
    <col min="17" max="17" width="10.6328125" customWidth="1"/>
    <col min="18" max="18" width="0.81640625" customWidth="1"/>
    <col min="19" max="19" width="10.6328125" customWidth="1"/>
    <col min="20" max="20" width="0.81640625" customWidth="1"/>
    <col min="22" max="22" width="0.81640625" customWidth="1"/>
    <col min="24" max="24" width="0.81640625" customWidth="1"/>
    <col min="26" max="26" width="0.81640625" customWidth="1"/>
    <col min="28" max="28" width="0.81640625" customWidth="1"/>
    <col min="30" max="30" width="0.81640625" customWidth="1"/>
    <col min="32" max="32" width="0.81640625" customWidth="1"/>
    <col min="34" max="34" width="0.81640625" customWidth="1"/>
    <col min="36" max="36" width="0.81640625" customWidth="1"/>
    <col min="38" max="38" width="0.81640625" customWidth="1"/>
    <col min="40" max="40" width="0.81640625" customWidth="1"/>
    <col min="42" max="42" width="0.81640625" customWidth="1"/>
    <col min="44" max="44" width="0.81640625" customWidth="1"/>
    <col min="46" max="46" width="4.6328125" customWidth="1"/>
    <col min="47" max="51" width="11.36328125" customWidth="1"/>
    <col min="53" max="54" width="11.36328125" customWidth="1"/>
    <col min="55" max="55" width="2.7265625" customWidth="1"/>
    <col min="56" max="56" width="6.81640625" customWidth="1"/>
    <col min="57" max="57" width="11.36328125" customWidth="1"/>
  </cols>
  <sheetData>
    <row r="1" spans="1:78" x14ac:dyDescent="0.3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</row>
    <row r="2" spans="1:78" x14ac:dyDescent="0.3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</row>
    <row r="3" spans="1:78" ht="15" thickBot="1" x14ac:dyDescent="0.4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</row>
    <row r="4" spans="1:78" ht="15" thickTop="1" x14ac:dyDescent="0.35">
      <c r="A4" s="142"/>
      <c r="B4" s="23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72"/>
      <c r="BE4" s="139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</row>
    <row r="5" spans="1:78" ht="15" thickBot="1" x14ac:dyDescent="0.4">
      <c r="A5" s="142"/>
      <c r="B5" s="139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3"/>
      <c r="BE5" s="139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</row>
    <row r="6" spans="1:78" ht="15.5" customHeight="1" thickTop="1" thickBot="1" x14ac:dyDescent="0.4">
      <c r="A6" s="142"/>
      <c r="B6" s="231"/>
      <c r="C6" s="252" t="str">
        <f ca="1" xml:space="preserve"> MainBoard!C7</f>
        <v>DAY SHIFT          Oct/25/2023 22:49</v>
      </c>
      <c r="D6" s="253"/>
      <c r="E6" s="256" t="s">
        <v>8</v>
      </c>
      <c r="F6" s="256"/>
      <c r="G6" s="256"/>
      <c r="H6" s="256"/>
      <c r="I6" s="256"/>
      <c r="J6" s="256"/>
      <c r="K6" s="256"/>
      <c r="L6" s="256"/>
      <c r="M6" s="257"/>
      <c r="N6" s="196"/>
      <c r="O6" s="259" t="s">
        <v>12</v>
      </c>
      <c r="P6" s="260"/>
      <c r="Q6" s="260"/>
      <c r="R6" s="260"/>
      <c r="S6" s="260"/>
      <c r="T6" s="142"/>
      <c r="U6" s="143"/>
      <c r="V6" s="196"/>
      <c r="W6" s="222" t="s">
        <v>105</v>
      </c>
      <c r="X6" s="223"/>
      <c r="Y6" s="223"/>
      <c r="Z6" s="223"/>
      <c r="AA6" s="223"/>
      <c r="AB6" s="223"/>
      <c r="AC6" s="224"/>
      <c r="AD6" s="240"/>
      <c r="AE6" s="312" t="s">
        <v>20</v>
      </c>
      <c r="AF6" s="223"/>
      <c r="AG6" s="313"/>
      <c r="AH6" s="223"/>
      <c r="AI6" s="313"/>
      <c r="AJ6" s="223"/>
      <c r="AK6" s="314"/>
      <c r="AL6" s="240"/>
      <c r="AM6" s="292" t="s">
        <v>29</v>
      </c>
      <c r="AN6" s="293"/>
      <c r="AO6" s="294"/>
      <c r="AP6" s="293"/>
      <c r="AQ6" s="294"/>
      <c r="AR6" s="293"/>
      <c r="AS6" s="295"/>
      <c r="AT6" s="196"/>
      <c r="AU6" s="222" t="s">
        <v>152</v>
      </c>
      <c r="AV6" s="224"/>
      <c r="AW6" s="222" t="s">
        <v>153</v>
      </c>
      <c r="AX6" s="224"/>
      <c r="AY6" s="196"/>
      <c r="AZ6" s="142"/>
      <c r="BA6" s="142"/>
      <c r="BB6" s="142"/>
      <c r="BC6" s="142"/>
      <c r="BD6" s="143"/>
      <c r="BE6" s="139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</row>
    <row r="7" spans="1:78" ht="15.5" customHeight="1" thickTop="1" thickBot="1" x14ac:dyDescent="0.4">
      <c r="A7" s="142"/>
      <c r="B7" s="185"/>
      <c r="C7" s="155"/>
      <c r="D7" s="254"/>
      <c r="E7" s="113" t="s">
        <v>0</v>
      </c>
      <c r="F7" s="150"/>
      <c r="G7" s="83">
        <f xml:space="preserve"> 4 - (COUNTBLANK(TextOutputFormulas!B4:B7))</f>
        <v>0</v>
      </c>
      <c r="H7" s="262">
        <f xml:space="preserve"> G7 + G9</f>
        <v>0</v>
      </c>
      <c r="I7" s="262"/>
      <c r="J7" s="262"/>
      <c r="K7" s="262"/>
      <c r="L7" s="262"/>
      <c r="M7" s="306"/>
      <c r="N7" s="196"/>
      <c r="O7" s="36" t="s">
        <v>109</v>
      </c>
      <c r="P7" s="276"/>
      <c r="Q7" s="36">
        <f xml:space="preserve"> 1 - (COUNTBLANK(TextOutputFormulas!B27))</f>
        <v>0</v>
      </c>
      <c r="R7" s="161"/>
      <c r="S7" s="84" t="s">
        <v>10</v>
      </c>
      <c r="T7" s="38"/>
      <c r="U7" s="84">
        <f xml:space="preserve"> 5- (COUNTBLANK(TextOutputFormulas!B36:B40))</f>
        <v>0</v>
      </c>
      <c r="V7" s="196"/>
      <c r="W7" s="36" t="s">
        <v>13</v>
      </c>
      <c r="X7" s="150"/>
      <c r="Y7" s="36">
        <f>2 - COUNTBLANK(TextOutputFormulas!B60:B61)</f>
        <v>0</v>
      </c>
      <c r="Z7" s="150"/>
      <c r="AA7" s="39" t="s">
        <v>19</v>
      </c>
      <c r="AB7" s="35"/>
      <c r="AC7" s="39">
        <f xml:space="preserve"> 2 - (COUNTBLANK(TextOutputFormulas!B63:B64))</f>
        <v>0</v>
      </c>
      <c r="AD7" s="240"/>
      <c r="AE7" s="36" t="s">
        <v>21</v>
      </c>
      <c r="AF7" s="150"/>
      <c r="AG7" s="36">
        <f xml:space="preserve"> 1 - (COUNTBLANK(TextOutputFormulas!B90))</f>
        <v>0</v>
      </c>
      <c r="AH7" s="150"/>
      <c r="AI7" s="36" t="s">
        <v>118</v>
      </c>
      <c r="AJ7" s="35"/>
      <c r="AK7" s="36">
        <f xml:space="preserve"> 4 - (COUNTBLANK(TextOutputFormulas!B92:B95))</f>
        <v>0</v>
      </c>
      <c r="AL7" s="240"/>
      <c r="AM7" s="40" t="s">
        <v>30</v>
      </c>
      <c r="AN7" s="150"/>
      <c r="AO7" s="40">
        <f xml:space="preserve"> 2 - (COUNTBLANK(TextOutputFormulas!B118:B119))</f>
        <v>0</v>
      </c>
      <c r="AP7" s="150"/>
      <c r="AQ7" s="41" t="s">
        <v>32</v>
      </c>
      <c r="AR7" s="150"/>
      <c r="AS7" s="85">
        <f xml:space="preserve"> 2 - (COUNTBLANK(TextOutputFormulas!B121:B122))</f>
        <v>0</v>
      </c>
      <c r="AT7" s="142"/>
      <c r="AU7" s="248" t="s">
        <v>115</v>
      </c>
      <c r="AV7" s="250"/>
      <c r="AW7" s="248" t="s">
        <v>115</v>
      </c>
      <c r="AX7" s="250"/>
      <c r="AY7" s="142"/>
      <c r="AZ7" s="142"/>
      <c r="BA7" s="142"/>
      <c r="BB7" s="142"/>
      <c r="BC7" s="142"/>
      <c r="BD7" s="143"/>
      <c r="BE7" s="139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</row>
    <row r="8" spans="1:78" ht="15.5" customHeight="1" thickTop="1" thickBot="1" x14ac:dyDescent="0.4">
      <c r="A8" s="142"/>
      <c r="B8" s="185"/>
      <c r="C8" s="155"/>
      <c r="D8" s="254"/>
      <c r="E8" s="37"/>
      <c r="F8" s="142"/>
      <c r="G8" s="37"/>
      <c r="H8" s="234"/>
      <c r="I8" s="234"/>
      <c r="J8" s="234"/>
      <c r="K8" s="234"/>
      <c r="L8" s="234"/>
      <c r="M8" s="235"/>
      <c r="N8" s="196"/>
      <c r="O8" s="42"/>
      <c r="P8" s="142"/>
      <c r="Q8" s="43"/>
      <c r="R8" s="142"/>
      <c r="S8" s="234">
        <f xml:space="preserve"> Q7 + Q9 + Q11 + U7</f>
        <v>0</v>
      </c>
      <c r="T8" s="308"/>
      <c r="U8" s="309"/>
      <c r="V8" s="196"/>
      <c r="W8" s="80"/>
      <c r="X8" s="142"/>
      <c r="Y8" s="44"/>
      <c r="Z8" s="142"/>
      <c r="AA8" s="236"/>
      <c r="AB8" s="142"/>
      <c r="AC8" s="143"/>
      <c r="AD8" s="240"/>
      <c r="AE8" s="78"/>
      <c r="AF8" s="142"/>
      <c r="AG8" s="37"/>
      <c r="AH8" s="142"/>
      <c r="AI8" s="276"/>
      <c r="AJ8" s="142"/>
      <c r="AK8" s="143"/>
      <c r="AL8" s="240"/>
      <c r="AM8" s="42"/>
      <c r="AN8" s="142"/>
      <c r="AO8" s="60"/>
      <c r="AP8" s="142"/>
      <c r="AR8" s="142"/>
      <c r="AS8" s="79"/>
      <c r="AT8" s="142"/>
      <c r="AU8" s="249"/>
      <c r="AV8" s="251"/>
      <c r="AW8" s="249"/>
      <c r="AX8" s="251"/>
      <c r="AY8" s="142"/>
      <c r="AZ8" s="142"/>
      <c r="BA8" s="142"/>
      <c r="BB8" s="142"/>
      <c r="BC8" s="142"/>
      <c r="BD8" s="143"/>
      <c r="BE8" s="139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</row>
    <row r="9" spans="1:78" ht="15.5" customHeight="1" thickTop="1" thickBot="1" x14ac:dyDescent="0.4">
      <c r="A9" s="142"/>
      <c r="B9" s="185"/>
      <c r="C9" s="155"/>
      <c r="D9" s="254"/>
      <c r="E9" s="110" t="s">
        <v>116</v>
      </c>
      <c r="F9" s="142"/>
      <c r="G9" s="111">
        <f xml:space="preserve"> 9 - COUNTBLANK(TextOutputFormulas!B9:B17)</f>
        <v>0</v>
      </c>
      <c r="H9" s="234"/>
      <c r="I9" s="234"/>
      <c r="J9" s="234"/>
      <c r="K9" s="234"/>
      <c r="L9" s="234"/>
      <c r="M9" s="235"/>
      <c r="N9" s="196"/>
      <c r="O9" s="45" t="s">
        <v>9</v>
      </c>
      <c r="P9" s="142"/>
      <c r="Q9" s="45">
        <f xml:space="preserve"> 6 - COUNTBLANK(TextOutputFormulas!B29:B34)</f>
        <v>0</v>
      </c>
      <c r="R9" s="142"/>
      <c r="S9" s="308"/>
      <c r="T9" s="308"/>
      <c r="U9" s="309"/>
      <c r="V9" s="196"/>
      <c r="W9" s="45" t="s">
        <v>117</v>
      </c>
      <c r="X9" s="142"/>
      <c r="Y9" s="45">
        <f xml:space="preserve"> 15 - (COUNTBLANK(TextOutputFormulas!B66:B80))</f>
        <v>0</v>
      </c>
      <c r="Z9" s="142"/>
      <c r="AA9" s="142"/>
      <c r="AB9" s="142"/>
      <c r="AC9" s="143"/>
      <c r="AD9" s="240"/>
      <c r="AE9" s="40" t="s">
        <v>117</v>
      </c>
      <c r="AF9" s="142"/>
      <c r="AG9" s="40">
        <f xml:space="preserve"> 12 - (COUNTBLANK(TextOutputFormulas!B97:B108))</f>
        <v>0</v>
      </c>
      <c r="AH9" s="142"/>
      <c r="AI9" s="142"/>
      <c r="AJ9" s="142"/>
      <c r="AK9" s="143"/>
      <c r="AL9" s="240"/>
      <c r="AM9" s="47" t="s">
        <v>31</v>
      </c>
      <c r="AN9" s="142"/>
      <c r="AO9" s="86">
        <f xml:space="preserve"> 7 - (COUNTBLANK(TextOutputFormulas!B124:B130))</f>
        <v>0</v>
      </c>
      <c r="AP9" s="142"/>
      <c r="AQ9" s="48" t="s">
        <v>17</v>
      </c>
      <c r="AR9" s="142"/>
      <c r="AS9" s="48">
        <f xml:space="preserve"> 7 - (COUNTBLANK(MainBoard!AS10:AS16))</f>
        <v>0</v>
      </c>
      <c r="AT9" s="142"/>
      <c r="AU9" s="248" t="s">
        <v>114</v>
      </c>
      <c r="AV9" s="250"/>
      <c r="AW9" s="248" t="s">
        <v>114</v>
      </c>
      <c r="AX9" s="250"/>
      <c r="AY9" s="142"/>
      <c r="AZ9" s="142"/>
      <c r="BA9" s="142"/>
      <c r="BB9" s="142"/>
      <c r="BC9" s="142"/>
      <c r="BD9" s="143"/>
      <c r="BE9" s="139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2"/>
      <c r="BY9" s="142"/>
      <c r="BZ9" s="142"/>
    </row>
    <row r="10" spans="1:78" ht="15.5" customHeight="1" thickTop="1" thickBot="1" x14ac:dyDescent="0.4">
      <c r="A10" s="142"/>
      <c r="B10" s="185"/>
      <c r="C10" s="155"/>
      <c r="D10" s="254"/>
      <c r="E10" s="307"/>
      <c r="F10" s="142"/>
      <c r="G10" s="142"/>
      <c r="H10" s="234"/>
      <c r="I10" s="234"/>
      <c r="J10" s="234"/>
      <c r="K10" s="234"/>
      <c r="L10" s="234"/>
      <c r="M10" s="235"/>
      <c r="N10" s="196"/>
      <c r="O10" s="80"/>
      <c r="P10" s="142"/>
      <c r="Q10" s="87"/>
      <c r="R10" s="142"/>
      <c r="S10" s="308"/>
      <c r="T10" s="308"/>
      <c r="U10" s="309"/>
      <c r="V10" s="196"/>
      <c r="W10" s="233">
        <f xml:space="preserve"> Y7 + AC7 + Y9</f>
        <v>0</v>
      </c>
      <c r="X10" s="234"/>
      <c r="Y10" s="234"/>
      <c r="Z10" s="234"/>
      <c r="AA10" s="234"/>
      <c r="AB10" s="234"/>
      <c r="AC10" s="235"/>
      <c r="AD10" s="240"/>
      <c r="AE10" s="233">
        <f xml:space="preserve"> AG7 + AK7 + AG9</f>
        <v>0</v>
      </c>
      <c r="AF10" s="234"/>
      <c r="AG10" s="234"/>
      <c r="AH10" s="234"/>
      <c r="AI10" s="234"/>
      <c r="AJ10" s="234"/>
      <c r="AK10" s="235"/>
      <c r="AL10" s="240"/>
      <c r="AM10" s="233">
        <f xml:space="preserve"> AO7 + AS7 + AO9 + AS9</f>
        <v>0</v>
      </c>
      <c r="AN10" s="234"/>
      <c r="AO10" s="234"/>
      <c r="AP10" s="234"/>
      <c r="AQ10" s="234"/>
      <c r="AR10" s="234"/>
      <c r="AS10" s="235"/>
      <c r="AT10" s="142"/>
      <c r="AU10" s="249"/>
      <c r="AV10" s="251"/>
      <c r="AW10" s="249"/>
      <c r="AX10" s="251"/>
      <c r="AY10" s="142"/>
      <c r="AZ10" s="142"/>
      <c r="BA10" s="142"/>
      <c r="BB10" s="142"/>
      <c r="BC10" s="142"/>
      <c r="BD10" s="143"/>
      <c r="BE10" s="139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2"/>
      <c r="BY10" s="142"/>
      <c r="BZ10" s="142"/>
    </row>
    <row r="11" spans="1:78" ht="15.5" customHeight="1" thickTop="1" thickBot="1" x14ac:dyDescent="0.4">
      <c r="A11" s="142"/>
      <c r="B11" s="185"/>
      <c r="C11" s="155"/>
      <c r="D11" s="254"/>
      <c r="E11" s="139"/>
      <c r="F11" s="142"/>
      <c r="G11" s="142"/>
      <c r="H11" s="234"/>
      <c r="I11" s="234"/>
      <c r="J11" s="234"/>
      <c r="K11" s="234"/>
      <c r="L11" s="234"/>
      <c r="M11" s="235"/>
      <c r="N11" s="196"/>
      <c r="O11" s="48" t="s">
        <v>11</v>
      </c>
      <c r="P11" s="142"/>
      <c r="Q11" s="48">
        <f xml:space="preserve"> 9 - (COUNTBLANK(TextOutputFormulas!B42:B50))</f>
        <v>0</v>
      </c>
      <c r="R11" s="142"/>
      <c r="S11" s="308"/>
      <c r="T11" s="308"/>
      <c r="U11" s="309"/>
      <c r="V11" s="196"/>
      <c r="W11" s="233"/>
      <c r="X11" s="234"/>
      <c r="Y11" s="234"/>
      <c r="Z11" s="234"/>
      <c r="AA11" s="234"/>
      <c r="AB11" s="234"/>
      <c r="AC11" s="235"/>
      <c r="AD11" s="240"/>
      <c r="AE11" s="233"/>
      <c r="AF11" s="234"/>
      <c r="AG11" s="234"/>
      <c r="AH11" s="234"/>
      <c r="AI11" s="234"/>
      <c r="AJ11" s="234"/>
      <c r="AK11" s="235"/>
      <c r="AL11" s="240"/>
      <c r="AM11" s="233"/>
      <c r="AN11" s="234"/>
      <c r="AO11" s="234"/>
      <c r="AP11" s="234"/>
      <c r="AQ11" s="234"/>
      <c r="AR11" s="234"/>
      <c r="AS11" s="235"/>
      <c r="AT11" s="142"/>
      <c r="AU11" s="222" t="s">
        <v>154</v>
      </c>
      <c r="AV11" s="224"/>
      <c r="AW11" s="222" t="s">
        <v>155</v>
      </c>
      <c r="AX11" s="224"/>
      <c r="AY11" s="142"/>
      <c r="AZ11" s="142"/>
      <c r="BA11" s="142"/>
      <c r="BB11" s="142"/>
      <c r="BC11" s="142"/>
      <c r="BD11" s="143"/>
      <c r="BE11" s="139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</row>
    <row r="12" spans="1:78" ht="15.5" customHeight="1" thickTop="1" x14ac:dyDescent="0.35">
      <c r="A12" s="142"/>
      <c r="B12" s="185"/>
      <c r="C12" s="155"/>
      <c r="D12" s="254"/>
      <c r="E12" s="139"/>
      <c r="F12" s="142"/>
      <c r="G12" s="142"/>
      <c r="H12" s="234"/>
      <c r="I12" s="234"/>
      <c r="J12" s="234"/>
      <c r="K12" s="234"/>
      <c r="L12" s="234"/>
      <c r="M12" s="235"/>
      <c r="N12" s="196"/>
      <c r="O12" s="139"/>
      <c r="P12" s="142"/>
      <c r="Q12" s="142"/>
      <c r="R12" s="142"/>
      <c r="S12" s="308"/>
      <c r="T12" s="308"/>
      <c r="U12" s="309"/>
      <c r="V12" s="196"/>
      <c r="W12" s="233"/>
      <c r="X12" s="234"/>
      <c r="Y12" s="234"/>
      <c r="Z12" s="234"/>
      <c r="AA12" s="234"/>
      <c r="AB12" s="234"/>
      <c r="AC12" s="235"/>
      <c r="AD12" s="240"/>
      <c r="AE12" s="233"/>
      <c r="AF12" s="234"/>
      <c r="AG12" s="234"/>
      <c r="AH12" s="234"/>
      <c r="AI12" s="234"/>
      <c r="AJ12" s="234"/>
      <c r="AK12" s="235"/>
      <c r="AL12" s="240"/>
      <c r="AM12" s="233"/>
      <c r="AN12" s="234"/>
      <c r="AO12" s="234"/>
      <c r="AP12" s="234"/>
      <c r="AQ12" s="234"/>
      <c r="AR12" s="234"/>
      <c r="AS12" s="235"/>
      <c r="AT12" s="142"/>
      <c r="AU12" s="248" t="s">
        <v>115</v>
      </c>
      <c r="AV12" s="250"/>
      <c r="AW12" s="248" t="s">
        <v>115</v>
      </c>
      <c r="AX12" s="250"/>
      <c r="AY12" s="142"/>
      <c r="AZ12" s="142"/>
      <c r="BA12" s="142"/>
      <c r="BB12" s="142"/>
      <c r="BC12" s="142"/>
      <c r="BD12" s="143"/>
      <c r="BE12" s="139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</row>
    <row r="13" spans="1:78" ht="15.5" customHeight="1" thickBot="1" x14ac:dyDescent="0.4">
      <c r="A13" s="142"/>
      <c r="B13" s="185"/>
      <c r="C13" s="155"/>
      <c r="D13" s="254"/>
      <c r="E13" s="139"/>
      <c r="F13" s="142"/>
      <c r="G13" s="142"/>
      <c r="H13" s="234"/>
      <c r="I13" s="234"/>
      <c r="J13" s="234"/>
      <c r="K13" s="234"/>
      <c r="L13" s="234"/>
      <c r="M13" s="235"/>
      <c r="N13" s="196"/>
      <c r="O13" s="139"/>
      <c r="P13" s="142"/>
      <c r="Q13" s="142"/>
      <c r="R13" s="142"/>
      <c r="S13" s="308"/>
      <c r="T13" s="308"/>
      <c r="U13" s="309"/>
      <c r="V13" s="196"/>
      <c r="W13" s="233"/>
      <c r="X13" s="234"/>
      <c r="Y13" s="234"/>
      <c r="Z13" s="234"/>
      <c r="AA13" s="234"/>
      <c r="AB13" s="234"/>
      <c r="AC13" s="235"/>
      <c r="AD13" s="240"/>
      <c r="AE13" s="233"/>
      <c r="AF13" s="234"/>
      <c r="AG13" s="234"/>
      <c r="AH13" s="234"/>
      <c r="AI13" s="234"/>
      <c r="AJ13" s="234"/>
      <c r="AK13" s="235"/>
      <c r="AL13" s="240"/>
      <c r="AM13" s="233"/>
      <c r="AN13" s="234"/>
      <c r="AO13" s="234"/>
      <c r="AP13" s="234"/>
      <c r="AQ13" s="234"/>
      <c r="AR13" s="234"/>
      <c r="AS13" s="235"/>
      <c r="AT13" s="142"/>
      <c r="AU13" s="249"/>
      <c r="AV13" s="251"/>
      <c r="AW13" s="249"/>
      <c r="AX13" s="251"/>
      <c r="AY13" s="142"/>
      <c r="AZ13" s="142"/>
      <c r="BA13" s="142"/>
      <c r="BB13" s="142"/>
      <c r="BC13" s="142"/>
      <c r="BD13" s="143"/>
      <c r="BE13" s="139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</row>
    <row r="14" spans="1:78" ht="15.5" customHeight="1" thickTop="1" x14ac:dyDescent="0.35">
      <c r="A14" s="142"/>
      <c r="B14" s="185"/>
      <c r="C14" s="155"/>
      <c r="D14" s="254"/>
      <c r="E14" s="139"/>
      <c r="F14" s="142"/>
      <c r="G14" s="142"/>
      <c r="H14" s="234"/>
      <c r="I14" s="234"/>
      <c r="J14" s="234"/>
      <c r="K14" s="234"/>
      <c r="L14" s="234"/>
      <c r="M14" s="235"/>
      <c r="N14" s="196"/>
      <c r="O14" s="139"/>
      <c r="P14" s="142"/>
      <c r="Q14" s="142"/>
      <c r="R14" s="142"/>
      <c r="S14" s="308"/>
      <c r="T14" s="308"/>
      <c r="U14" s="309"/>
      <c r="V14" s="196"/>
      <c r="W14" s="233"/>
      <c r="X14" s="234"/>
      <c r="Y14" s="234"/>
      <c r="Z14" s="234"/>
      <c r="AA14" s="234"/>
      <c r="AB14" s="234"/>
      <c r="AC14" s="235"/>
      <c r="AD14" s="240"/>
      <c r="AE14" s="233"/>
      <c r="AF14" s="234"/>
      <c r="AG14" s="234"/>
      <c r="AH14" s="234"/>
      <c r="AI14" s="234"/>
      <c r="AJ14" s="234"/>
      <c r="AK14" s="235"/>
      <c r="AL14" s="240"/>
      <c r="AM14" s="233"/>
      <c r="AN14" s="234"/>
      <c r="AO14" s="234"/>
      <c r="AP14" s="234"/>
      <c r="AQ14" s="234"/>
      <c r="AR14" s="234"/>
      <c r="AS14" s="235"/>
      <c r="AT14" s="142"/>
      <c r="AU14" s="248" t="s">
        <v>114</v>
      </c>
      <c r="AV14" s="250"/>
      <c r="AW14" s="248" t="s">
        <v>114</v>
      </c>
      <c r="AX14" s="250"/>
      <c r="AY14" s="142"/>
      <c r="AZ14" s="142"/>
      <c r="BA14" s="142"/>
      <c r="BB14" s="142"/>
      <c r="BC14" s="142"/>
      <c r="BD14" s="143"/>
      <c r="BE14" s="139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2"/>
      <c r="BY14" s="142"/>
      <c r="BZ14" s="142"/>
    </row>
    <row r="15" spans="1:78" ht="15.5" customHeight="1" thickBot="1" x14ac:dyDescent="0.4">
      <c r="A15" s="142"/>
      <c r="B15" s="185"/>
      <c r="C15" s="155"/>
      <c r="D15" s="254"/>
      <c r="E15" s="140"/>
      <c r="F15" s="144"/>
      <c r="G15" s="144"/>
      <c r="H15" s="238"/>
      <c r="I15" s="238"/>
      <c r="J15" s="238"/>
      <c r="K15" s="238"/>
      <c r="L15" s="238"/>
      <c r="M15" s="239"/>
      <c r="N15" s="196"/>
      <c r="O15" s="140"/>
      <c r="P15" s="144"/>
      <c r="Q15" s="144"/>
      <c r="R15" s="144"/>
      <c r="S15" s="310"/>
      <c r="T15" s="310"/>
      <c r="U15" s="311"/>
      <c r="V15" s="196"/>
      <c r="W15" s="237"/>
      <c r="X15" s="238"/>
      <c r="Y15" s="238"/>
      <c r="Z15" s="238"/>
      <c r="AA15" s="238"/>
      <c r="AB15" s="238"/>
      <c r="AC15" s="239"/>
      <c r="AD15" s="240"/>
      <c r="AE15" s="237"/>
      <c r="AF15" s="238"/>
      <c r="AG15" s="238"/>
      <c r="AH15" s="238"/>
      <c r="AI15" s="238"/>
      <c r="AJ15" s="238"/>
      <c r="AK15" s="239"/>
      <c r="AL15" s="240"/>
      <c r="AM15" s="237"/>
      <c r="AN15" s="238"/>
      <c r="AO15" s="238"/>
      <c r="AP15" s="238"/>
      <c r="AQ15" s="238"/>
      <c r="AR15" s="238"/>
      <c r="AS15" s="239"/>
      <c r="AT15" s="142"/>
      <c r="AU15" s="249"/>
      <c r="AV15" s="251"/>
      <c r="AW15" s="249"/>
      <c r="AX15" s="251"/>
      <c r="AY15" s="142"/>
      <c r="AZ15" s="142"/>
      <c r="BA15" s="142"/>
      <c r="BB15" s="142"/>
      <c r="BC15" s="142"/>
      <c r="BD15" s="143"/>
      <c r="BE15" s="139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2"/>
      <c r="BZ15" s="142"/>
    </row>
    <row r="16" spans="1:78" ht="5" customHeight="1" thickTop="1" thickBot="1" x14ac:dyDescent="0.4">
      <c r="A16" s="142"/>
      <c r="B16" s="185"/>
      <c r="C16" s="155"/>
      <c r="D16" s="255"/>
      <c r="E16" s="261"/>
      <c r="F16" s="261"/>
      <c r="G16" s="261"/>
      <c r="H16" s="261"/>
      <c r="I16" s="261"/>
      <c r="J16" s="261"/>
      <c r="K16" s="261"/>
      <c r="L16" s="261"/>
      <c r="M16" s="261"/>
      <c r="N16" s="258"/>
      <c r="O16" s="88"/>
      <c r="P16" s="88"/>
      <c r="Q16" s="88"/>
      <c r="R16" s="88"/>
      <c r="S16" s="88"/>
      <c r="T16" s="88"/>
      <c r="U16" s="88"/>
      <c r="V16" s="258"/>
      <c r="W16" s="261"/>
      <c r="X16" s="261"/>
      <c r="Y16" s="261"/>
      <c r="Z16" s="261"/>
      <c r="AA16" s="261"/>
      <c r="AB16" s="261"/>
      <c r="AC16" s="261"/>
      <c r="AD16" s="241"/>
      <c r="AE16" s="261"/>
      <c r="AF16" s="261"/>
      <c r="AG16" s="261"/>
      <c r="AH16" s="261"/>
      <c r="AI16" s="261"/>
      <c r="AJ16" s="261"/>
      <c r="AK16" s="261"/>
      <c r="AL16" s="240"/>
      <c r="AM16" s="232"/>
      <c r="AN16" s="232"/>
      <c r="AO16" s="196"/>
      <c r="AP16" s="232"/>
      <c r="AQ16" s="232"/>
      <c r="AR16" s="232"/>
      <c r="AS16" s="232"/>
      <c r="AT16" s="142"/>
      <c r="AU16" s="232"/>
      <c r="AV16" s="150"/>
      <c r="AW16" s="150"/>
      <c r="AX16" s="150"/>
      <c r="AY16" s="142"/>
      <c r="AZ16" s="142"/>
      <c r="BA16" s="142"/>
      <c r="BB16" s="142"/>
      <c r="BC16" s="142"/>
      <c r="BD16" s="143"/>
      <c r="BE16" s="139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</row>
    <row r="17" spans="1:78" ht="15.5" thickTop="1" thickBot="1" x14ac:dyDescent="0.4">
      <c r="A17" s="142"/>
      <c r="B17" s="185"/>
      <c r="C17" s="155"/>
      <c r="D17" s="254"/>
      <c r="E17" s="177" t="s">
        <v>33</v>
      </c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8"/>
      <c r="AL17" s="240"/>
      <c r="AM17" s="148" t="s">
        <v>119</v>
      </c>
      <c r="AN17" s="149"/>
      <c r="AO17" s="149"/>
      <c r="AP17" s="149"/>
      <c r="AQ17" s="149"/>
      <c r="AR17" s="267"/>
      <c r="AS17" s="82" t="s">
        <v>106</v>
      </c>
      <c r="AT17" s="142"/>
      <c r="AU17" s="144"/>
      <c r="AV17" s="144"/>
      <c r="AW17" s="144"/>
      <c r="AX17" s="144"/>
      <c r="AY17" s="142"/>
      <c r="AZ17" s="142"/>
      <c r="BA17" s="142"/>
      <c r="BB17" s="142"/>
      <c r="BC17" s="142"/>
      <c r="BD17" s="143"/>
      <c r="BE17" s="139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2"/>
      <c r="BY17" s="142"/>
      <c r="BZ17" s="142"/>
    </row>
    <row r="18" spans="1:78" ht="15.5" thickTop="1" thickBot="1" x14ac:dyDescent="0.4">
      <c r="A18" s="142"/>
      <c r="B18" s="185"/>
      <c r="C18" s="155"/>
      <c r="D18" s="255"/>
      <c r="E18" s="129"/>
      <c r="F18" s="132"/>
      <c r="G18" s="132"/>
      <c r="H18" s="132"/>
      <c r="I18" s="132"/>
      <c r="J18" s="132"/>
      <c r="K18" s="132"/>
      <c r="L18" s="132"/>
      <c r="M18" s="55" t="s">
        <v>120</v>
      </c>
      <c r="N18" s="150"/>
      <c r="O18" s="55">
        <f xml:space="preserve"> 8 - COUNTBLANK(TextOutputFormulas!B148:B155)</f>
        <v>0</v>
      </c>
      <c r="P18" s="150"/>
      <c r="Q18" s="262">
        <f xml:space="preserve"> O18 + O19</f>
        <v>0</v>
      </c>
      <c r="R18" s="262"/>
      <c r="S18" s="262"/>
      <c r="T18" s="262"/>
      <c r="U18" s="262"/>
      <c r="V18" s="262"/>
      <c r="W18" s="262"/>
      <c r="X18" s="150"/>
      <c r="Y18" s="263"/>
      <c r="Z18" s="150"/>
      <c r="AA18" s="263"/>
      <c r="AB18" s="150"/>
      <c r="AC18" s="150"/>
      <c r="AD18" s="150"/>
      <c r="AE18" s="263"/>
      <c r="AF18" s="150"/>
      <c r="AG18" s="263"/>
      <c r="AH18" s="150"/>
      <c r="AI18" s="263"/>
      <c r="AJ18" s="150"/>
      <c r="AK18" s="270"/>
      <c r="AL18" s="240"/>
      <c r="AM18" s="36" t="s">
        <v>13</v>
      </c>
      <c r="AN18" s="35"/>
      <c r="AO18" s="36">
        <f xml:space="preserve"> 1 - (COUNTBLANK(TextOutputFormulas!B358))</f>
        <v>0</v>
      </c>
      <c r="AP18" s="150"/>
      <c r="AQ18" s="172"/>
      <c r="AR18" s="231"/>
      <c r="AS18" s="269"/>
      <c r="AT18" s="142"/>
      <c r="AU18" s="278" t="s">
        <v>150</v>
      </c>
      <c r="AV18" s="279"/>
      <c r="AW18" s="279"/>
      <c r="AX18" s="279"/>
      <c r="AY18" s="280"/>
      <c r="AZ18" s="280"/>
      <c r="BA18" s="280"/>
      <c r="BB18" s="281"/>
      <c r="BC18" s="196"/>
      <c r="BD18" s="143"/>
      <c r="BE18" s="139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2"/>
      <c r="BY18" s="142"/>
      <c r="BZ18" s="142"/>
    </row>
    <row r="19" spans="1:78" ht="15.5" thickTop="1" thickBot="1" x14ac:dyDescent="0.4">
      <c r="A19" s="142"/>
      <c r="B19" s="185"/>
      <c r="C19" s="155"/>
      <c r="D19" s="254"/>
      <c r="E19" s="139"/>
      <c r="F19" s="142"/>
      <c r="G19" s="142"/>
      <c r="H19" s="142"/>
      <c r="I19" s="142"/>
      <c r="J19" s="142"/>
      <c r="K19" s="142"/>
      <c r="L19" s="142"/>
      <c r="M19" s="39" t="s">
        <v>19</v>
      </c>
      <c r="N19" s="142"/>
      <c r="O19" s="39">
        <f xml:space="preserve"> 12 - (COUNTBLANK(TextOutputFormulas!B157:B168))</f>
        <v>0</v>
      </c>
      <c r="P19" s="142"/>
      <c r="Q19" s="234"/>
      <c r="R19" s="234"/>
      <c r="S19" s="234"/>
      <c r="T19" s="234"/>
      <c r="U19" s="234"/>
      <c r="V19" s="234"/>
      <c r="W19" s="234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3"/>
      <c r="AL19" s="240"/>
      <c r="AM19" s="139"/>
      <c r="AN19" s="142"/>
      <c r="AO19" s="142"/>
      <c r="AP19" s="142"/>
      <c r="AQ19" s="143"/>
      <c r="AR19" s="231"/>
      <c r="AS19" s="185"/>
      <c r="AT19" s="142"/>
      <c r="AU19" s="282"/>
      <c r="AV19" s="283"/>
      <c r="AW19" s="283"/>
      <c r="AX19" s="283"/>
      <c r="AY19" s="284"/>
      <c r="AZ19" s="284"/>
      <c r="BA19" s="284"/>
      <c r="BB19" s="285"/>
      <c r="BC19" s="142"/>
      <c r="BD19" s="143"/>
      <c r="BE19" s="139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</row>
    <row r="20" spans="1:78" ht="15.5" thickTop="1" thickBot="1" x14ac:dyDescent="0.4">
      <c r="A20" s="142"/>
      <c r="B20" s="185"/>
      <c r="C20" s="155"/>
      <c r="D20" s="254"/>
      <c r="E20" s="139"/>
      <c r="F20" s="142"/>
      <c r="G20" s="142"/>
      <c r="H20" s="142"/>
      <c r="I20" s="142"/>
      <c r="J20" s="142"/>
      <c r="K20" s="142"/>
      <c r="L20" s="142"/>
      <c r="M20" s="132"/>
      <c r="N20" s="142"/>
      <c r="O20" s="263"/>
      <c r="P20" s="142"/>
      <c r="Q20" s="234"/>
      <c r="R20" s="234"/>
      <c r="S20" s="234"/>
      <c r="T20" s="234"/>
      <c r="U20" s="234"/>
      <c r="V20" s="234"/>
      <c r="W20" s="234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3"/>
      <c r="AL20" s="240"/>
      <c r="AM20" s="85" t="s">
        <v>70</v>
      </c>
      <c r="AO20" s="85">
        <f xml:space="preserve"> 9 - (COUNTBLANK(TextOutputFormulas!B360:B368))</f>
        <v>0</v>
      </c>
      <c r="AP20" s="142"/>
      <c r="AQ20" s="143"/>
      <c r="AR20" s="231"/>
      <c r="AS20" s="266">
        <f xml:space="preserve"> 23 - (COUNTBLANK(TextOutputFormulas!B535:B557))</f>
        <v>0</v>
      </c>
      <c r="AT20" s="142"/>
      <c r="AU20" s="290" t="s">
        <v>144</v>
      </c>
      <c r="AV20" s="291"/>
      <c r="AW20" s="89" t="s">
        <v>148</v>
      </c>
      <c r="AX20" s="90" t="s">
        <v>149</v>
      </c>
      <c r="AY20" s="290" t="s">
        <v>144</v>
      </c>
      <c r="AZ20" s="291"/>
      <c r="BA20" s="89" t="s">
        <v>148</v>
      </c>
      <c r="BB20" s="90" t="s">
        <v>149</v>
      </c>
      <c r="BC20" s="142"/>
      <c r="BD20" s="143"/>
      <c r="BE20" s="139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</row>
    <row r="21" spans="1:78" ht="15.5" thickTop="1" thickBot="1" x14ac:dyDescent="0.4">
      <c r="A21" s="142"/>
      <c r="B21" s="185"/>
      <c r="C21" s="155"/>
      <c r="D21" s="254"/>
      <c r="E21" s="140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238"/>
      <c r="R21" s="238"/>
      <c r="S21" s="238"/>
      <c r="T21" s="238"/>
      <c r="U21" s="238"/>
      <c r="V21" s="238"/>
      <c r="W21" s="238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54"/>
      <c r="AL21" s="240"/>
      <c r="AM21" s="139"/>
      <c r="AN21" s="142"/>
      <c r="AO21" s="142"/>
      <c r="AP21" s="142"/>
      <c r="AQ21" s="143"/>
      <c r="AR21" s="231"/>
      <c r="AS21" s="266"/>
      <c r="AT21" s="142"/>
      <c r="AU21" s="264" t="s">
        <v>8</v>
      </c>
      <c r="AV21" s="265"/>
      <c r="AW21" s="106"/>
      <c r="AX21" s="107"/>
      <c r="AY21" s="288" t="s">
        <v>8</v>
      </c>
      <c r="AZ21" s="289"/>
      <c r="BA21" s="106"/>
      <c r="BB21" s="107"/>
      <c r="BC21" s="142"/>
      <c r="BD21" s="143"/>
      <c r="BE21" s="139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</row>
    <row r="22" spans="1:78" ht="15.5" thickTop="1" thickBot="1" x14ac:dyDescent="0.4">
      <c r="A22" s="142"/>
      <c r="B22" s="185"/>
      <c r="C22" s="155"/>
      <c r="D22" s="254"/>
      <c r="E22" s="179" t="s">
        <v>51</v>
      </c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59"/>
      <c r="W22" s="179" t="s">
        <v>52</v>
      </c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80"/>
      <c r="AL22" s="240"/>
      <c r="AM22" s="40" t="s">
        <v>53</v>
      </c>
      <c r="AO22" s="40">
        <f xml:space="preserve"> 3 - (COUNTBLANK(TextOutputFormulas!B370:B372))</f>
        <v>0</v>
      </c>
      <c r="AP22" s="142"/>
      <c r="AQ22" s="143"/>
      <c r="AR22" s="231"/>
      <c r="AS22" s="266"/>
      <c r="AT22" s="142"/>
      <c r="AU22" s="299" t="s">
        <v>12</v>
      </c>
      <c r="AV22" s="300"/>
      <c r="AW22" s="108"/>
      <c r="AX22" s="108"/>
      <c r="AY22" s="286" t="s">
        <v>12</v>
      </c>
      <c r="AZ22" s="287"/>
      <c r="BA22" s="108"/>
      <c r="BB22" s="108"/>
      <c r="BC22" s="142"/>
      <c r="BD22" s="143"/>
      <c r="BE22" s="139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</row>
    <row r="23" spans="1:78" ht="15.5" thickTop="1" thickBot="1" x14ac:dyDescent="0.4">
      <c r="A23" s="142"/>
      <c r="B23" s="185"/>
      <c r="C23" s="155"/>
      <c r="D23" s="254"/>
      <c r="E23" s="60" t="s">
        <v>107</v>
      </c>
      <c r="F23" s="187"/>
      <c r="G23" s="56" t="s">
        <v>108</v>
      </c>
      <c r="H23" s="150"/>
      <c r="I23" s="57" t="s">
        <v>55</v>
      </c>
      <c r="J23" s="150"/>
      <c r="K23" s="57" t="s">
        <v>56</v>
      </c>
      <c r="L23" s="150"/>
      <c r="M23" s="61" t="s">
        <v>57</v>
      </c>
      <c r="N23" s="62"/>
      <c r="O23" s="56" t="s">
        <v>61</v>
      </c>
      <c r="P23" s="150"/>
      <c r="Q23" s="57" t="s">
        <v>60</v>
      </c>
      <c r="R23" s="150"/>
      <c r="S23" s="57" t="s">
        <v>59</v>
      </c>
      <c r="T23" s="150"/>
      <c r="U23" s="61" t="s">
        <v>58</v>
      </c>
      <c r="V23" s="62"/>
      <c r="W23" s="56" t="s">
        <v>62</v>
      </c>
      <c r="X23" s="150"/>
      <c r="Y23" s="57" t="s">
        <v>63</v>
      </c>
      <c r="Z23" s="150"/>
      <c r="AA23" s="57" t="s">
        <v>64</v>
      </c>
      <c r="AB23" s="150"/>
      <c r="AC23" s="61" t="s">
        <v>65</v>
      </c>
      <c r="AD23" s="62"/>
      <c r="AE23" s="56" t="s">
        <v>66</v>
      </c>
      <c r="AF23" s="150"/>
      <c r="AG23" s="57" t="s">
        <v>67</v>
      </c>
      <c r="AH23" s="150"/>
      <c r="AI23" s="57" t="s">
        <v>68</v>
      </c>
      <c r="AJ23" s="150"/>
      <c r="AK23" s="57" t="s">
        <v>69</v>
      </c>
      <c r="AL23" s="240"/>
      <c r="AM23" s="139"/>
      <c r="AN23" s="142"/>
      <c r="AO23" s="142"/>
      <c r="AP23" s="142"/>
      <c r="AQ23" s="143"/>
      <c r="AR23" s="231"/>
      <c r="AS23" s="266"/>
      <c r="AT23" s="142"/>
      <c r="AU23" s="264" t="s">
        <v>139</v>
      </c>
      <c r="AV23" s="265"/>
      <c r="AW23" s="105"/>
      <c r="AX23" s="105"/>
      <c r="AY23" s="288" t="s">
        <v>139</v>
      </c>
      <c r="AZ23" s="289"/>
      <c r="BA23" s="105"/>
      <c r="BB23" s="105"/>
      <c r="BC23" s="142"/>
      <c r="BD23" s="143"/>
      <c r="BE23" s="139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</row>
    <row r="24" spans="1:78" ht="15.5" thickTop="1" thickBot="1" x14ac:dyDescent="0.4">
      <c r="A24" s="142"/>
      <c r="B24" s="185"/>
      <c r="C24" s="155"/>
      <c r="D24" s="254"/>
      <c r="E24" s="37"/>
      <c r="F24" s="188"/>
      <c r="G24" s="37"/>
      <c r="H24" s="142"/>
      <c r="I24" s="132"/>
      <c r="J24" s="142"/>
      <c r="K24" s="132"/>
      <c r="L24" s="142"/>
      <c r="M24" s="268"/>
      <c r="N24" s="63"/>
      <c r="O24" s="37"/>
      <c r="P24" s="142"/>
      <c r="Q24" s="132"/>
      <c r="R24" s="142"/>
      <c r="S24" s="132"/>
      <c r="T24" s="142"/>
      <c r="U24" s="268"/>
      <c r="V24" s="63"/>
      <c r="X24" s="142"/>
      <c r="Y24" s="150"/>
      <c r="Z24" s="142"/>
      <c r="AA24" s="150"/>
      <c r="AB24" s="142"/>
      <c r="AC24" s="172"/>
      <c r="AD24" s="63"/>
      <c r="AF24" s="142"/>
      <c r="AG24" s="150"/>
      <c r="AH24" s="142"/>
      <c r="AI24" s="150"/>
      <c r="AJ24" s="142"/>
      <c r="AK24" s="172"/>
      <c r="AL24" s="240"/>
      <c r="AM24" s="86" t="s">
        <v>31</v>
      </c>
      <c r="AO24" s="86">
        <f xml:space="preserve"> 9 - (COUNTBLANK(TextOutputFormulas!B374:B382))</f>
        <v>0</v>
      </c>
      <c r="AP24" s="142"/>
      <c r="AQ24" s="143"/>
      <c r="AR24" s="231"/>
      <c r="AS24" s="266"/>
      <c r="AT24" s="142"/>
      <c r="AU24" s="299" t="s">
        <v>20</v>
      </c>
      <c r="AV24" s="300"/>
      <c r="AW24" s="108"/>
      <c r="AX24" s="108"/>
      <c r="AY24" s="286" t="s">
        <v>20</v>
      </c>
      <c r="AZ24" s="287"/>
      <c r="BA24" s="108"/>
      <c r="BB24" s="108"/>
      <c r="BC24" s="142"/>
      <c r="BD24" s="143"/>
      <c r="BE24" s="139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</row>
    <row r="25" spans="1:78" ht="15.5" thickTop="1" thickBot="1" x14ac:dyDescent="0.4">
      <c r="A25" s="142"/>
      <c r="B25" s="185"/>
      <c r="C25" s="155"/>
      <c r="D25" s="254"/>
      <c r="E25" s="64" t="s">
        <v>13</v>
      </c>
      <c r="F25" s="188"/>
      <c r="G25" s="93">
        <f xml:space="preserve"> 1 - (COUNTBLANK(TextOutputFormulas!B178))</f>
        <v>0</v>
      </c>
      <c r="H25" s="142"/>
      <c r="I25" s="142"/>
      <c r="J25" s="142"/>
      <c r="K25" s="142"/>
      <c r="L25" s="142"/>
      <c r="M25" s="143"/>
      <c r="N25" s="63"/>
      <c r="O25" s="93">
        <f xml:space="preserve"> 1 - (COUNTBLANK(TextOutputFormulas!B223))</f>
        <v>0</v>
      </c>
      <c r="P25" s="142"/>
      <c r="Q25" s="142"/>
      <c r="R25" s="142"/>
      <c r="S25" s="142"/>
      <c r="T25" s="142"/>
      <c r="U25" s="143"/>
      <c r="V25" s="63"/>
      <c r="W25" s="93">
        <f xml:space="preserve"> 1 - (COUNTBLANK(TextOutputFormulas!B268))</f>
        <v>0</v>
      </c>
      <c r="X25" s="142"/>
      <c r="Y25" s="142"/>
      <c r="Z25" s="142"/>
      <c r="AA25" s="142"/>
      <c r="AB25" s="142"/>
      <c r="AC25" s="143"/>
      <c r="AD25" s="63"/>
      <c r="AE25" s="93">
        <f xml:space="preserve"> 1 - (COUNTBLANK(TextOutputFormulas!B313))</f>
        <v>0</v>
      </c>
      <c r="AF25" s="142"/>
      <c r="AG25" s="142"/>
      <c r="AH25" s="142"/>
      <c r="AI25" s="142"/>
      <c r="AJ25" s="142"/>
      <c r="AK25" s="143"/>
      <c r="AL25" s="240"/>
      <c r="AM25" s="139"/>
      <c r="AN25" s="142"/>
      <c r="AO25" s="142"/>
      <c r="AP25" s="142"/>
      <c r="AQ25" s="143"/>
      <c r="AR25" s="231"/>
      <c r="AS25" s="184"/>
      <c r="AT25" s="142"/>
      <c r="AU25" s="264" t="s">
        <v>29</v>
      </c>
      <c r="AV25" s="265"/>
      <c r="AW25" s="105"/>
      <c r="AX25" s="105"/>
      <c r="AY25" s="288" t="s">
        <v>29</v>
      </c>
      <c r="AZ25" s="289"/>
      <c r="BA25" s="105"/>
      <c r="BB25" s="105"/>
      <c r="BC25" s="142"/>
      <c r="BD25" s="143"/>
      <c r="BE25" s="139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</row>
    <row r="26" spans="1:78" ht="15.5" customHeight="1" thickTop="1" thickBot="1" x14ac:dyDescent="0.4">
      <c r="A26" s="142"/>
      <c r="B26" s="185"/>
      <c r="C26" s="155"/>
      <c r="D26" s="254"/>
      <c r="F26" s="188"/>
      <c r="H26" s="142"/>
      <c r="I26" s="234">
        <f xml:space="preserve"> G25 + G27 + G29 + G31 + G33</f>
        <v>0</v>
      </c>
      <c r="J26" s="234"/>
      <c r="K26" s="234"/>
      <c r="L26" s="142"/>
      <c r="M26" s="143"/>
      <c r="N26" s="63"/>
      <c r="P26" s="142"/>
      <c r="Q26" s="234">
        <f xml:space="preserve"> O25 + O27 + O29 + O31 + O33</f>
        <v>0</v>
      </c>
      <c r="R26" s="234"/>
      <c r="S26" s="234"/>
      <c r="T26" s="142"/>
      <c r="U26" s="143"/>
      <c r="V26" s="63"/>
      <c r="X26" s="142"/>
      <c r="Y26" s="234">
        <f xml:space="preserve"> W25 + W27 + W29 + W31 + W33</f>
        <v>0</v>
      </c>
      <c r="Z26" s="234"/>
      <c r="AA26" s="234"/>
      <c r="AB26" s="142"/>
      <c r="AC26" s="143"/>
      <c r="AD26" s="63"/>
      <c r="AF26" s="142"/>
      <c r="AG26" s="234">
        <f xml:space="preserve"> AE25 + AE27 + AE29 + AE31 + AE33</f>
        <v>0</v>
      </c>
      <c r="AH26" s="234"/>
      <c r="AI26" s="234"/>
      <c r="AJ26" s="142"/>
      <c r="AK26" s="143"/>
      <c r="AL26" s="240"/>
      <c r="AM26" s="48" t="s">
        <v>17</v>
      </c>
      <c r="AO26" s="48">
        <f xml:space="preserve"> 9 - (COUNTBLANK(TextOutputFormulas!B384:B392))</f>
        <v>0</v>
      </c>
      <c r="AP26" s="142"/>
      <c r="AQ26" s="143"/>
      <c r="AR26" s="231"/>
      <c r="AS26" s="185"/>
      <c r="AT26" s="142"/>
      <c r="AU26" s="299" t="s">
        <v>33</v>
      </c>
      <c r="AV26" s="300"/>
      <c r="AW26" s="108"/>
      <c r="AX26" s="108"/>
      <c r="AY26" s="286" t="s">
        <v>33</v>
      </c>
      <c r="AZ26" s="287"/>
      <c r="BA26" s="108"/>
      <c r="BB26" s="108"/>
      <c r="BC26" s="142"/>
      <c r="BD26" s="143"/>
      <c r="BE26" s="139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</row>
    <row r="27" spans="1:78" ht="15.5" customHeight="1" thickTop="1" thickBot="1" x14ac:dyDescent="0.4">
      <c r="A27" s="142"/>
      <c r="B27" s="185"/>
      <c r="C27" s="155"/>
      <c r="D27" s="254"/>
      <c r="E27" s="65" t="s">
        <v>17</v>
      </c>
      <c r="F27" s="188"/>
      <c r="G27" s="94">
        <f xml:space="preserve"> 12 - (COUNTBLANK(TextOutputFormulas!B180:B191))</f>
        <v>0</v>
      </c>
      <c r="H27" s="142"/>
      <c r="I27" s="234"/>
      <c r="J27" s="234"/>
      <c r="K27" s="234"/>
      <c r="L27" s="142"/>
      <c r="M27" s="143"/>
      <c r="N27" s="63"/>
      <c r="O27" s="94">
        <f xml:space="preserve"> 12 - (COUNTBLANK(TextOutputFormulas!B225:B236))</f>
        <v>0</v>
      </c>
      <c r="P27" s="142"/>
      <c r="Q27" s="234"/>
      <c r="R27" s="234"/>
      <c r="S27" s="234"/>
      <c r="T27" s="142"/>
      <c r="U27" s="143"/>
      <c r="V27" s="63"/>
      <c r="W27" s="94">
        <f xml:space="preserve"> 12 - (COUNTBLANK(TextOutputFormulas!B270:B281))</f>
        <v>0</v>
      </c>
      <c r="X27" s="142"/>
      <c r="Y27" s="234"/>
      <c r="Z27" s="234"/>
      <c r="AA27" s="234"/>
      <c r="AB27" s="142"/>
      <c r="AC27" s="143"/>
      <c r="AD27" s="63"/>
      <c r="AE27" s="94">
        <f xml:space="preserve"> 12 - (COUNTBLANK(TextOutputFormulas!B315:B326))</f>
        <v>0</v>
      </c>
      <c r="AF27" s="142"/>
      <c r="AG27" s="234"/>
      <c r="AH27" s="234"/>
      <c r="AI27" s="234"/>
      <c r="AJ27" s="142"/>
      <c r="AK27" s="143"/>
      <c r="AL27" s="240"/>
      <c r="AM27" s="233">
        <f xml:space="preserve"> AO18 + AO20 + AO22 + AO24 + AO26</f>
        <v>0</v>
      </c>
      <c r="AN27" s="234"/>
      <c r="AO27" s="234"/>
      <c r="AP27" s="234"/>
      <c r="AQ27" s="235"/>
      <c r="AR27" s="231"/>
      <c r="AS27" s="185"/>
      <c r="AT27" s="142"/>
      <c r="AU27" s="264" t="s">
        <v>169</v>
      </c>
      <c r="AV27" s="265"/>
      <c r="AW27" s="105"/>
      <c r="AX27" s="105"/>
      <c r="AY27" s="288" t="s">
        <v>170</v>
      </c>
      <c r="AZ27" s="289"/>
      <c r="BA27" s="105"/>
      <c r="BB27" s="105"/>
      <c r="BC27" s="142"/>
      <c r="BD27" s="143"/>
      <c r="BE27" s="139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2"/>
      <c r="BY27" s="142"/>
      <c r="BZ27" s="142"/>
    </row>
    <row r="28" spans="1:78" ht="15.5" customHeight="1" thickTop="1" thickBot="1" x14ac:dyDescent="0.4">
      <c r="A28" s="142"/>
      <c r="B28" s="185"/>
      <c r="C28" s="155"/>
      <c r="D28" s="254"/>
      <c r="F28" s="188"/>
      <c r="G28" s="81"/>
      <c r="H28" s="142"/>
      <c r="I28" s="234"/>
      <c r="J28" s="234"/>
      <c r="K28" s="234"/>
      <c r="L28" s="142"/>
      <c r="M28" s="143"/>
      <c r="N28" s="63"/>
      <c r="O28" s="81"/>
      <c r="P28" s="142"/>
      <c r="Q28" s="234"/>
      <c r="R28" s="234"/>
      <c r="S28" s="234"/>
      <c r="T28" s="142"/>
      <c r="U28" s="143"/>
      <c r="V28" s="63"/>
      <c r="W28" s="81"/>
      <c r="X28" s="142"/>
      <c r="Y28" s="234"/>
      <c r="Z28" s="234"/>
      <c r="AA28" s="234"/>
      <c r="AB28" s="142"/>
      <c r="AC28" s="143"/>
      <c r="AD28" s="63"/>
      <c r="AE28" s="81"/>
      <c r="AF28" s="142"/>
      <c r="AG28" s="234"/>
      <c r="AH28" s="234"/>
      <c r="AI28" s="234"/>
      <c r="AJ28" s="142"/>
      <c r="AK28" s="143"/>
      <c r="AL28" s="240"/>
      <c r="AM28" s="233"/>
      <c r="AN28" s="234"/>
      <c r="AO28" s="234"/>
      <c r="AP28" s="234"/>
      <c r="AQ28" s="235"/>
      <c r="AR28" s="231"/>
      <c r="AS28" s="185"/>
      <c r="AT28" s="142"/>
      <c r="AU28" s="299" t="s">
        <v>171</v>
      </c>
      <c r="AV28" s="300"/>
      <c r="AW28" s="108"/>
      <c r="AX28" s="108"/>
      <c r="AY28" s="286" t="s">
        <v>172</v>
      </c>
      <c r="AZ28" s="287"/>
      <c r="BA28" s="108"/>
      <c r="BB28" s="108"/>
      <c r="BC28" s="142"/>
      <c r="BD28" s="143"/>
      <c r="BE28" s="139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</row>
    <row r="29" spans="1:78" ht="15.5" customHeight="1" thickTop="1" thickBot="1" x14ac:dyDescent="0.4">
      <c r="A29" s="142"/>
      <c r="B29" s="185"/>
      <c r="C29" s="155"/>
      <c r="D29" s="254"/>
      <c r="E29" s="67" t="s">
        <v>31</v>
      </c>
      <c r="F29" s="188"/>
      <c r="G29" s="95">
        <f xml:space="preserve"> 12 - (COUNTBLANK(TextOutputFormulas!B193:B204))</f>
        <v>0</v>
      </c>
      <c r="H29" s="142"/>
      <c r="I29" s="234"/>
      <c r="J29" s="234"/>
      <c r="K29" s="234"/>
      <c r="L29" s="142"/>
      <c r="M29" s="143"/>
      <c r="N29" s="63"/>
      <c r="O29" s="95">
        <f xml:space="preserve"> 12 - (COUNTBLANK(TextOutputFormulas!B238:B249))</f>
        <v>0</v>
      </c>
      <c r="P29" s="142"/>
      <c r="Q29" s="234"/>
      <c r="R29" s="234"/>
      <c r="S29" s="234"/>
      <c r="T29" s="142"/>
      <c r="U29" s="143"/>
      <c r="V29" s="63"/>
      <c r="W29" s="95">
        <f xml:space="preserve"> 12 - (COUNTBLANK(TextOutputFormulas!B283:B294))</f>
        <v>0</v>
      </c>
      <c r="X29" s="142"/>
      <c r="Y29" s="234"/>
      <c r="Z29" s="234"/>
      <c r="AA29" s="234"/>
      <c r="AB29" s="142"/>
      <c r="AC29" s="143"/>
      <c r="AD29" s="63"/>
      <c r="AE29" s="95">
        <f xml:space="preserve"> 12 - (COUNTBLANK(TextOutputFormulas!B328:B339))</f>
        <v>0</v>
      </c>
      <c r="AF29" s="142"/>
      <c r="AG29" s="234"/>
      <c r="AH29" s="234"/>
      <c r="AI29" s="234"/>
      <c r="AJ29" s="142"/>
      <c r="AK29" s="143"/>
      <c r="AL29" s="240"/>
      <c r="AM29" s="233"/>
      <c r="AN29" s="234"/>
      <c r="AO29" s="234"/>
      <c r="AP29" s="234"/>
      <c r="AQ29" s="235"/>
      <c r="AR29" s="231"/>
      <c r="AS29" s="185"/>
      <c r="AT29" s="142"/>
      <c r="AU29" s="264" t="s">
        <v>95</v>
      </c>
      <c r="AV29" s="265"/>
      <c r="AW29" s="105"/>
      <c r="AX29" s="105"/>
      <c r="AY29" s="288" t="s">
        <v>95</v>
      </c>
      <c r="AZ29" s="289"/>
      <c r="BA29" s="105"/>
      <c r="BB29" s="105"/>
      <c r="BC29" s="142"/>
      <c r="BD29" s="143"/>
      <c r="BE29" s="139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</row>
    <row r="30" spans="1:78" ht="15.5" customHeight="1" thickTop="1" thickBot="1" x14ac:dyDescent="0.4">
      <c r="A30" s="142"/>
      <c r="B30" s="185"/>
      <c r="C30" s="155"/>
      <c r="D30" s="254"/>
      <c r="F30" s="188"/>
      <c r="H30" s="142"/>
      <c r="I30" s="234"/>
      <c r="J30" s="234"/>
      <c r="K30" s="234"/>
      <c r="L30" s="142"/>
      <c r="M30" s="143"/>
      <c r="N30" s="63"/>
      <c r="P30" s="142"/>
      <c r="Q30" s="234"/>
      <c r="R30" s="234"/>
      <c r="S30" s="234"/>
      <c r="T30" s="142"/>
      <c r="U30" s="143"/>
      <c r="V30" s="63"/>
      <c r="X30" s="142"/>
      <c r="Y30" s="234"/>
      <c r="Z30" s="234"/>
      <c r="AA30" s="234"/>
      <c r="AB30" s="142"/>
      <c r="AC30" s="143"/>
      <c r="AD30" s="63"/>
      <c r="AF30" s="142"/>
      <c r="AG30" s="234"/>
      <c r="AH30" s="234"/>
      <c r="AI30" s="234"/>
      <c r="AJ30" s="142"/>
      <c r="AK30" s="143"/>
      <c r="AL30" s="240"/>
      <c r="AM30" s="233"/>
      <c r="AN30" s="234"/>
      <c r="AO30" s="234"/>
      <c r="AP30" s="234"/>
      <c r="AQ30" s="235"/>
      <c r="AR30" s="231"/>
      <c r="AS30" s="185"/>
      <c r="AT30" s="142"/>
      <c r="AU30" s="299" t="s">
        <v>119</v>
      </c>
      <c r="AV30" s="300"/>
      <c r="AW30" s="108"/>
      <c r="AX30" s="108"/>
      <c r="AY30" s="286" t="s">
        <v>119</v>
      </c>
      <c r="AZ30" s="287"/>
      <c r="BA30" s="108"/>
      <c r="BB30" s="108"/>
      <c r="BC30" s="142"/>
      <c r="BD30" s="143"/>
      <c r="BE30" s="139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</row>
    <row r="31" spans="1:78" ht="15.5" customHeight="1" thickTop="1" thickBot="1" x14ac:dyDescent="0.4">
      <c r="A31" s="142"/>
      <c r="B31" s="185"/>
      <c r="C31" s="155"/>
      <c r="D31" s="254"/>
      <c r="E31" s="68" t="s">
        <v>54</v>
      </c>
      <c r="F31" s="188"/>
      <c r="G31" s="96">
        <f xml:space="preserve"> 4 - (COUNTBLANK(TextOutputFormulas!B206:B209))</f>
        <v>0</v>
      </c>
      <c r="H31" s="142"/>
      <c r="I31" s="234"/>
      <c r="J31" s="234"/>
      <c r="K31" s="234"/>
      <c r="L31" s="142"/>
      <c r="M31" s="143"/>
      <c r="N31" s="63"/>
      <c r="O31" s="96">
        <f xml:space="preserve"> 4 - (COUNTBLANK(TextOutputFormulas!B251:B254))</f>
        <v>0</v>
      </c>
      <c r="P31" s="142"/>
      <c r="Q31" s="234"/>
      <c r="R31" s="234"/>
      <c r="S31" s="234"/>
      <c r="T31" s="142"/>
      <c r="U31" s="143"/>
      <c r="V31" s="63"/>
      <c r="W31" s="96">
        <f xml:space="preserve"> 4 - (COUNTBLANK(TextOutputFormulas!B296:B299))</f>
        <v>0</v>
      </c>
      <c r="X31" s="142"/>
      <c r="Y31" s="234"/>
      <c r="Z31" s="234"/>
      <c r="AA31" s="234"/>
      <c r="AB31" s="142"/>
      <c r="AC31" s="143"/>
      <c r="AD31" s="63"/>
      <c r="AE31" s="96">
        <f xml:space="preserve"> 4 - (COUNTBLANK(TextOutputFormulas!B341:B344))</f>
        <v>0</v>
      </c>
      <c r="AF31" s="142"/>
      <c r="AG31" s="234"/>
      <c r="AH31" s="234"/>
      <c r="AI31" s="234"/>
      <c r="AJ31" s="142"/>
      <c r="AK31" s="143"/>
      <c r="AL31" s="240"/>
      <c r="AM31" s="233"/>
      <c r="AN31" s="234"/>
      <c r="AO31" s="234"/>
      <c r="AP31" s="234"/>
      <c r="AQ31" s="235"/>
      <c r="AR31" s="231"/>
      <c r="AS31" s="185"/>
      <c r="AT31" s="142"/>
      <c r="AU31" s="264" t="s">
        <v>142</v>
      </c>
      <c r="AV31" s="265"/>
      <c r="AW31" s="105"/>
      <c r="AX31" s="105"/>
      <c r="AY31" s="288" t="s">
        <v>142</v>
      </c>
      <c r="AZ31" s="289"/>
      <c r="BA31" s="105"/>
      <c r="BB31" s="105"/>
      <c r="BC31" s="142"/>
      <c r="BD31" s="143"/>
      <c r="BE31" s="139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</row>
    <row r="32" spans="1:78" ht="15.5" customHeight="1" thickTop="1" thickBot="1" x14ac:dyDescent="0.4">
      <c r="A32" s="142"/>
      <c r="B32" s="185"/>
      <c r="C32" s="155"/>
      <c r="D32" s="254"/>
      <c r="E32" s="35"/>
      <c r="F32" s="188"/>
      <c r="G32" s="81"/>
      <c r="H32" s="142"/>
      <c r="I32" s="234"/>
      <c r="J32" s="234"/>
      <c r="K32" s="234"/>
      <c r="L32" s="142"/>
      <c r="M32" s="143"/>
      <c r="N32" s="63"/>
      <c r="O32" s="81"/>
      <c r="P32" s="142"/>
      <c r="Q32" s="234"/>
      <c r="R32" s="234"/>
      <c r="S32" s="234"/>
      <c r="T32" s="142"/>
      <c r="U32" s="143"/>
      <c r="V32" s="63"/>
      <c r="W32" s="81"/>
      <c r="X32" s="142"/>
      <c r="Y32" s="234"/>
      <c r="Z32" s="234"/>
      <c r="AA32" s="234"/>
      <c r="AB32" s="142"/>
      <c r="AC32" s="143"/>
      <c r="AD32" s="63"/>
      <c r="AE32" s="81"/>
      <c r="AF32" s="142"/>
      <c r="AG32" s="234"/>
      <c r="AH32" s="234"/>
      <c r="AI32" s="234"/>
      <c r="AJ32" s="142"/>
      <c r="AK32" s="143"/>
      <c r="AL32" s="240"/>
      <c r="AM32" s="233"/>
      <c r="AN32" s="234"/>
      <c r="AO32" s="234"/>
      <c r="AP32" s="234"/>
      <c r="AQ32" s="235"/>
      <c r="AR32" s="231"/>
      <c r="AS32" s="185"/>
      <c r="AT32" s="142"/>
      <c r="AU32" s="299" t="s">
        <v>143</v>
      </c>
      <c r="AV32" s="300"/>
      <c r="AW32" s="108"/>
      <c r="AX32" s="108"/>
      <c r="AY32" s="286" t="s">
        <v>143</v>
      </c>
      <c r="AZ32" s="287"/>
      <c r="BA32" s="108"/>
      <c r="BB32" s="108"/>
      <c r="BC32" s="142"/>
      <c r="BD32" s="143"/>
      <c r="BE32" s="139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</row>
    <row r="33" spans="1:78" ht="15.5" customHeight="1" thickTop="1" thickBot="1" x14ac:dyDescent="0.4">
      <c r="A33" s="142"/>
      <c r="B33" s="185"/>
      <c r="C33" s="155"/>
      <c r="D33" s="254"/>
      <c r="E33" s="69" t="s">
        <v>53</v>
      </c>
      <c r="F33" s="188"/>
      <c r="G33" s="97">
        <f>4 - (COUNTBLANK(TextOutputFormulas!B211:B214))</f>
        <v>0</v>
      </c>
      <c r="H33" s="142"/>
      <c r="I33" s="234"/>
      <c r="J33" s="234"/>
      <c r="K33" s="234"/>
      <c r="L33" s="142"/>
      <c r="M33" s="143"/>
      <c r="N33" s="63"/>
      <c r="O33" s="97">
        <f xml:space="preserve"> 4 - (COUNTBLANK(TextOutputFormulas!B256:B259))</f>
        <v>0</v>
      </c>
      <c r="P33" s="142"/>
      <c r="Q33" s="234"/>
      <c r="R33" s="234"/>
      <c r="S33" s="234"/>
      <c r="T33" s="142"/>
      <c r="U33" s="143"/>
      <c r="V33" s="63"/>
      <c r="W33" s="97">
        <f xml:space="preserve"> 4 - (COUNTBLANK(TextOutputFormulas!B301:B304))</f>
        <v>0</v>
      </c>
      <c r="X33" s="142"/>
      <c r="Y33" s="234"/>
      <c r="Z33" s="234"/>
      <c r="AA33" s="234"/>
      <c r="AB33" s="142"/>
      <c r="AC33" s="143"/>
      <c r="AD33" s="63"/>
      <c r="AE33" s="97">
        <f xml:space="preserve"> 4 - COUNTBLANK(TextOutputFormulas!B346:B349)</f>
        <v>0</v>
      </c>
      <c r="AF33" s="142"/>
      <c r="AG33" s="234"/>
      <c r="AH33" s="234"/>
      <c r="AI33" s="234"/>
      <c r="AJ33" s="142"/>
      <c r="AK33" s="143"/>
      <c r="AL33" s="240"/>
      <c r="AM33" s="233"/>
      <c r="AN33" s="234"/>
      <c r="AO33" s="234"/>
      <c r="AP33" s="234"/>
      <c r="AQ33" s="235"/>
      <c r="AR33" s="231"/>
      <c r="AS33" s="185"/>
      <c r="AT33" s="142"/>
      <c r="AU33" s="288" t="s">
        <v>99</v>
      </c>
      <c r="AV33" s="289"/>
      <c r="AW33" s="109"/>
      <c r="AX33" s="109"/>
      <c r="AY33" s="288" t="s">
        <v>99</v>
      </c>
      <c r="AZ33" s="289"/>
      <c r="BA33" s="109"/>
      <c r="BB33" s="109"/>
      <c r="BC33" s="142"/>
      <c r="BD33" s="143"/>
      <c r="BE33" s="139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</row>
    <row r="34" spans="1:78" ht="15.5" customHeight="1" thickTop="1" x14ac:dyDescent="0.35">
      <c r="A34" s="142"/>
      <c r="B34" s="185"/>
      <c r="C34" s="155"/>
      <c r="D34" s="254"/>
      <c r="E34" s="194"/>
      <c r="F34" s="188"/>
      <c r="G34" s="186"/>
      <c r="H34" s="142"/>
      <c r="I34" s="234"/>
      <c r="J34" s="234"/>
      <c r="K34" s="234"/>
      <c r="L34" s="142"/>
      <c r="M34" s="143"/>
      <c r="N34" s="63"/>
      <c r="O34" s="186"/>
      <c r="P34" s="142"/>
      <c r="Q34" s="234"/>
      <c r="R34" s="234"/>
      <c r="S34" s="234"/>
      <c r="T34" s="142"/>
      <c r="U34" s="143"/>
      <c r="V34" s="63"/>
      <c r="W34" s="186"/>
      <c r="X34" s="142"/>
      <c r="Y34" s="234"/>
      <c r="Z34" s="234"/>
      <c r="AA34" s="234"/>
      <c r="AB34" s="142"/>
      <c r="AC34" s="143"/>
      <c r="AD34" s="63"/>
      <c r="AE34" s="186"/>
      <c r="AF34" s="142"/>
      <c r="AG34" s="234"/>
      <c r="AH34" s="234"/>
      <c r="AI34" s="234"/>
      <c r="AJ34" s="142"/>
      <c r="AK34" s="143"/>
      <c r="AL34" s="240"/>
      <c r="AM34" s="233"/>
      <c r="AN34" s="234"/>
      <c r="AO34" s="234"/>
      <c r="AP34" s="234"/>
      <c r="AQ34" s="235"/>
      <c r="AR34" s="231"/>
      <c r="AS34" s="185"/>
      <c r="AT34" s="142"/>
      <c r="AU34" s="232"/>
      <c r="AV34" s="150"/>
      <c r="AW34" s="150"/>
      <c r="AX34" s="150"/>
      <c r="AY34" s="150"/>
      <c r="AZ34" s="150"/>
      <c r="BA34" s="150"/>
      <c r="BB34" s="150"/>
      <c r="BC34" s="142"/>
      <c r="BD34" s="143"/>
      <c r="BE34" s="139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</row>
    <row r="35" spans="1:78" ht="15.5" customHeight="1" thickBot="1" x14ac:dyDescent="0.4">
      <c r="A35" s="142"/>
      <c r="B35" s="185"/>
      <c r="C35" s="155"/>
      <c r="D35" s="254"/>
      <c r="E35" s="185"/>
      <c r="F35" s="188"/>
      <c r="G35" s="139"/>
      <c r="H35" s="142"/>
      <c r="I35" s="234"/>
      <c r="J35" s="234"/>
      <c r="K35" s="234"/>
      <c r="L35" s="142"/>
      <c r="M35" s="143"/>
      <c r="N35" s="63"/>
      <c r="O35" s="139"/>
      <c r="P35" s="142"/>
      <c r="Q35" s="234"/>
      <c r="R35" s="234"/>
      <c r="S35" s="234"/>
      <c r="T35" s="142"/>
      <c r="U35" s="143"/>
      <c r="V35" s="63"/>
      <c r="W35" s="139"/>
      <c r="X35" s="142"/>
      <c r="Y35" s="234"/>
      <c r="Z35" s="234"/>
      <c r="AA35" s="234"/>
      <c r="AB35" s="142"/>
      <c r="AC35" s="143"/>
      <c r="AD35" s="63"/>
      <c r="AE35" s="139"/>
      <c r="AF35" s="142"/>
      <c r="AG35" s="234"/>
      <c r="AH35" s="234"/>
      <c r="AI35" s="234"/>
      <c r="AJ35" s="142"/>
      <c r="AK35" s="143"/>
      <c r="AL35" s="240"/>
      <c r="AM35" s="139"/>
      <c r="AN35" s="142"/>
      <c r="AO35" s="142"/>
      <c r="AP35" s="142"/>
      <c r="AQ35" s="143"/>
      <c r="AR35" s="231"/>
      <c r="AS35" s="185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3"/>
      <c r="BE35" s="139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</row>
    <row r="36" spans="1:78" ht="15.5" customHeight="1" thickTop="1" thickBot="1" x14ac:dyDescent="0.4">
      <c r="A36" s="142"/>
      <c r="B36" s="185"/>
      <c r="C36" s="155"/>
      <c r="D36" s="254"/>
      <c r="E36" s="185"/>
      <c r="F36" s="188"/>
      <c r="G36" s="139"/>
      <c r="H36" s="142"/>
      <c r="I36" s="142"/>
      <c r="J36" s="142"/>
      <c r="K36" s="142"/>
      <c r="L36" s="142"/>
      <c r="M36" s="143"/>
      <c r="N36" s="63"/>
      <c r="O36" s="139"/>
      <c r="P36" s="142"/>
      <c r="Q36" s="142"/>
      <c r="R36" s="142"/>
      <c r="S36" s="142"/>
      <c r="T36" s="142"/>
      <c r="U36" s="143"/>
      <c r="V36" s="63"/>
      <c r="W36" s="139"/>
      <c r="X36" s="142"/>
      <c r="Y36" s="142"/>
      <c r="Z36" s="142"/>
      <c r="AA36" s="142"/>
      <c r="AB36" s="142"/>
      <c r="AC36" s="143"/>
      <c r="AD36" s="63"/>
      <c r="AE36" s="139"/>
      <c r="AF36" s="142"/>
      <c r="AG36" s="142"/>
      <c r="AH36" s="142"/>
      <c r="AI36" s="142"/>
      <c r="AJ36" s="142"/>
      <c r="AK36" s="143"/>
      <c r="AL36" s="240"/>
      <c r="AM36" s="139"/>
      <c r="AN36" s="142"/>
      <c r="AO36" s="142"/>
      <c r="AP36" s="142"/>
      <c r="AQ36" s="143"/>
      <c r="AR36" s="231"/>
      <c r="AS36" s="185"/>
      <c r="AT36" s="142"/>
      <c r="AU36" s="290" t="s">
        <v>144</v>
      </c>
      <c r="AV36" s="191"/>
      <c r="AW36" s="90" t="s">
        <v>145</v>
      </c>
      <c r="AX36" s="90" t="s">
        <v>156</v>
      </c>
      <c r="AY36" s="90" t="s">
        <v>146</v>
      </c>
      <c r="AZ36" s="197"/>
      <c r="BA36" s="142"/>
      <c r="BB36" s="142"/>
      <c r="BC36" s="142"/>
      <c r="BD36" s="143"/>
      <c r="BE36" s="139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</row>
    <row r="37" spans="1:78" ht="15.5" customHeight="1" thickTop="1" thickBot="1" x14ac:dyDescent="0.4">
      <c r="A37" s="142"/>
      <c r="B37" s="185"/>
      <c r="C37" s="155"/>
      <c r="D37" s="254"/>
      <c r="E37" s="185"/>
      <c r="F37" s="189"/>
      <c r="G37" s="139"/>
      <c r="H37" s="142"/>
      <c r="I37" s="142"/>
      <c r="J37" s="142"/>
      <c r="K37" s="142"/>
      <c r="L37" s="142"/>
      <c r="M37" s="143"/>
      <c r="N37" s="70"/>
      <c r="O37" s="139"/>
      <c r="P37" s="142"/>
      <c r="Q37" s="142"/>
      <c r="R37" s="142"/>
      <c r="S37" s="142"/>
      <c r="T37" s="142"/>
      <c r="U37" s="143"/>
      <c r="V37" s="70"/>
      <c r="W37" s="139"/>
      <c r="X37" s="142"/>
      <c r="Y37" s="142"/>
      <c r="Z37" s="142"/>
      <c r="AA37" s="142"/>
      <c r="AB37" s="142"/>
      <c r="AC37" s="143"/>
      <c r="AD37" s="70"/>
      <c r="AE37" s="139"/>
      <c r="AF37" s="142"/>
      <c r="AG37" s="142"/>
      <c r="AH37" s="142"/>
      <c r="AI37" s="142"/>
      <c r="AJ37" s="142"/>
      <c r="AK37" s="143"/>
      <c r="AL37" s="240"/>
      <c r="AM37" s="139"/>
      <c r="AN37" s="142"/>
      <c r="AO37" s="142"/>
      <c r="AP37" s="142"/>
      <c r="AQ37" s="143"/>
      <c r="AR37" s="231"/>
      <c r="AS37" s="185"/>
      <c r="AT37" s="142"/>
      <c r="AU37" s="288" t="s">
        <v>8</v>
      </c>
      <c r="AV37" s="289"/>
      <c r="AW37" s="91">
        <f xml:space="preserve"> H7</f>
        <v>0</v>
      </c>
      <c r="AX37" s="91">
        <f xml:space="preserve"> 2 - (COUNTBLANK(TextOutputFormulas!C563:C564))</f>
        <v>0</v>
      </c>
      <c r="AY37" s="99">
        <f xml:space="preserve"> AW37 + AX37</f>
        <v>0</v>
      </c>
      <c r="AZ37" s="139"/>
      <c r="BA37" s="142"/>
      <c r="BB37" s="142"/>
      <c r="BC37" s="142"/>
      <c r="BD37" s="143"/>
      <c r="BE37" s="139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</row>
    <row r="38" spans="1:78" ht="15.5" customHeight="1" thickTop="1" thickBot="1" x14ac:dyDescent="0.4">
      <c r="A38" s="142"/>
      <c r="B38" s="185"/>
      <c r="C38" s="155"/>
      <c r="D38" s="254"/>
      <c r="E38" s="135"/>
      <c r="F38" s="135"/>
      <c r="G38" s="135"/>
      <c r="H38" s="135"/>
      <c r="I38" s="135"/>
      <c r="J38" s="135"/>
      <c r="K38" s="135"/>
      <c r="L38" s="135"/>
      <c r="M38" s="135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25"/>
      <c r="AL38" s="240"/>
      <c r="AM38" s="139"/>
      <c r="AN38" s="142"/>
      <c r="AO38" s="142"/>
      <c r="AP38" s="142"/>
      <c r="AQ38" s="143"/>
      <c r="AR38" s="231"/>
      <c r="AS38" s="185"/>
      <c r="AT38" s="142"/>
      <c r="AU38" s="288" t="s">
        <v>12</v>
      </c>
      <c r="AV38" s="289"/>
      <c r="AW38" s="92">
        <f xml:space="preserve"> S8</f>
        <v>0</v>
      </c>
      <c r="AX38" s="92">
        <f xml:space="preserve"> 2 - (COUNTBLANK(TextOutputFormulas!C567:C568))</f>
        <v>0</v>
      </c>
      <c r="AY38" s="100">
        <f t="shared" ref="AY38:AY49" si="0" xml:space="preserve"> AW38 + AX38</f>
        <v>0</v>
      </c>
      <c r="AZ38" s="139"/>
      <c r="BA38" s="142"/>
      <c r="BB38" s="142"/>
      <c r="BC38" s="142"/>
      <c r="BD38" s="143"/>
      <c r="BE38" s="139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</row>
    <row r="39" spans="1:78" ht="15.5" customHeight="1" thickTop="1" thickBot="1" x14ac:dyDescent="0.4">
      <c r="A39" s="142"/>
      <c r="B39" s="185"/>
      <c r="C39" s="155"/>
      <c r="D39" s="254"/>
      <c r="E39" s="186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72"/>
      <c r="AL39" s="240"/>
      <c r="AM39" s="139"/>
      <c r="AN39" s="142"/>
      <c r="AO39" s="142"/>
      <c r="AP39" s="142"/>
      <c r="AQ39" s="143"/>
      <c r="AR39" s="231"/>
      <c r="AS39" s="185"/>
      <c r="AT39" s="142"/>
      <c r="AU39" s="288" t="s">
        <v>139</v>
      </c>
      <c r="AV39" s="289"/>
      <c r="AW39" s="92">
        <f xml:space="preserve"> AA8</f>
        <v>0</v>
      </c>
      <c r="AX39" s="92">
        <f xml:space="preserve"> 2 - (COUNTBLANK(TextOutputFormulas!C571:C572))</f>
        <v>0</v>
      </c>
      <c r="AY39" s="100">
        <f t="shared" si="0"/>
        <v>0</v>
      </c>
      <c r="AZ39" s="139"/>
      <c r="BA39" s="142"/>
      <c r="BB39" s="142"/>
      <c r="BC39" s="142"/>
      <c r="BD39" s="143"/>
      <c r="BE39" s="139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</row>
    <row r="40" spans="1:78" ht="15.5" customHeight="1" thickTop="1" thickBot="1" x14ac:dyDescent="0.4">
      <c r="A40" s="142"/>
      <c r="B40" s="185"/>
      <c r="C40" s="155"/>
      <c r="D40" s="254"/>
      <c r="E40" s="139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3"/>
      <c r="AL40" s="240"/>
      <c r="AM40" s="140"/>
      <c r="AN40" s="144"/>
      <c r="AO40" s="144"/>
      <c r="AP40" s="144"/>
      <c r="AQ40" s="154"/>
      <c r="AR40" s="231"/>
      <c r="AS40" s="170"/>
      <c r="AT40" s="142"/>
      <c r="AU40" s="288" t="s">
        <v>20</v>
      </c>
      <c r="AV40" s="289"/>
      <c r="AW40" s="92">
        <f xml:space="preserve"> AI9</f>
        <v>0</v>
      </c>
      <c r="AX40" s="101">
        <f xml:space="preserve"> 2 - (COUNTBLANK(TextOutputFormulas!C575:C576))</f>
        <v>0</v>
      </c>
      <c r="AY40" s="100">
        <f t="shared" si="0"/>
        <v>0</v>
      </c>
      <c r="AZ40" s="139"/>
      <c r="BA40" s="142"/>
      <c r="BB40" s="142"/>
      <c r="BC40" s="142"/>
      <c r="BD40" s="143"/>
      <c r="BE40" s="139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</row>
    <row r="41" spans="1:78" ht="15.5" thickTop="1" thickBot="1" x14ac:dyDescent="0.4">
      <c r="A41" s="142"/>
      <c r="B41" s="185"/>
      <c r="C41" s="155"/>
      <c r="D41" s="254"/>
      <c r="E41" s="139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3"/>
      <c r="AL41" s="240"/>
      <c r="AM41" s="258"/>
      <c r="AN41" s="258"/>
      <c r="AO41" s="258"/>
      <c r="AP41" s="258"/>
      <c r="AQ41" s="258"/>
      <c r="AR41" s="258"/>
      <c r="AS41" s="258"/>
      <c r="AT41" s="142"/>
      <c r="AU41" s="288" t="s">
        <v>29</v>
      </c>
      <c r="AV41" s="289"/>
      <c r="AW41" s="92">
        <f xml:space="preserve"> AQ10</f>
        <v>0</v>
      </c>
      <c r="AX41" s="92">
        <f xml:space="preserve"> 2 - (COUNTBLANK(TextOutputFormulas!C579:C580))</f>
        <v>0</v>
      </c>
      <c r="AY41" s="100">
        <f t="shared" si="0"/>
        <v>0</v>
      </c>
      <c r="AZ41" s="139"/>
      <c r="BA41" s="142"/>
      <c r="BB41" s="142"/>
      <c r="BC41" s="142"/>
      <c r="BD41" s="143"/>
      <c r="BE41" s="139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</row>
    <row r="42" spans="1:78" ht="15.5" thickTop="1" thickBot="1" x14ac:dyDescent="0.4">
      <c r="A42" s="142"/>
      <c r="B42" s="185"/>
      <c r="C42" s="155"/>
      <c r="D42" s="254"/>
      <c r="E42" s="139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3"/>
      <c r="AL42" s="240"/>
      <c r="AM42" s="222" t="s">
        <v>94</v>
      </c>
      <c r="AN42" s="223"/>
      <c r="AO42" s="223"/>
      <c r="AP42" s="223"/>
      <c r="AQ42" s="223"/>
      <c r="AR42" s="223"/>
      <c r="AS42" s="224"/>
      <c r="AT42" s="142"/>
      <c r="AU42" s="288" t="s">
        <v>33</v>
      </c>
      <c r="AV42" s="289"/>
      <c r="AW42" s="92">
        <f xml:space="preserve"> Q18</f>
        <v>0</v>
      </c>
      <c r="AX42" s="92">
        <f xml:space="preserve"> 2 - (COUNTBLANK(TextOutputFormulas!C583:C584))</f>
        <v>0</v>
      </c>
      <c r="AY42" s="100">
        <f t="shared" si="0"/>
        <v>0</v>
      </c>
      <c r="AZ42" s="139"/>
      <c r="BA42" s="142"/>
      <c r="BB42" s="142"/>
      <c r="BC42" s="142"/>
      <c r="BD42" s="143"/>
      <c r="BE42" s="139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</row>
    <row r="43" spans="1:78" ht="15.5" customHeight="1" thickTop="1" thickBot="1" x14ac:dyDescent="0.4">
      <c r="A43" s="142"/>
      <c r="B43" s="185"/>
      <c r="C43" s="155"/>
      <c r="D43" s="254"/>
      <c r="E43" s="139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234">
        <f xml:space="preserve"> O45 + O46</f>
        <v>0</v>
      </c>
      <c r="Q43" s="234"/>
      <c r="R43" s="234"/>
      <c r="S43" s="234"/>
      <c r="T43" s="234"/>
      <c r="U43" s="234"/>
      <c r="V43" s="234"/>
      <c r="W43" s="234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3"/>
      <c r="AL43" s="240"/>
      <c r="AM43" s="72" t="s">
        <v>157</v>
      </c>
      <c r="AN43" s="150"/>
      <c r="AO43" s="72">
        <f xml:space="preserve"> 8 - (COUNTBLANK(TextOutputFormulas!B439:C442))</f>
        <v>0</v>
      </c>
      <c r="AP43" s="150"/>
      <c r="AQ43" s="271">
        <f xml:space="preserve"> AO43 + AO45</f>
        <v>0</v>
      </c>
      <c r="AR43" s="271"/>
      <c r="AS43" s="272"/>
      <c r="AT43" s="142"/>
      <c r="AU43" s="264" t="s">
        <v>140</v>
      </c>
      <c r="AV43" s="265"/>
      <c r="AW43" s="92">
        <f xml:space="preserve"> I26 + Q26</f>
        <v>0</v>
      </c>
      <c r="AX43" s="92">
        <f xml:space="preserve"> 2 - ((COUNTBLANK(TextOutputFormulas!C587)) + (COUNTBLANK(TextOutputFormulas!C590)))</f>
        <v>0</v>
      </c>
      <c r="AY43" s="100">
        <f t="shared" si="0"/>
        <v>0</v>
      </c>
      <c r="AZ43" s="139"/>
      <c r="BA43" s="142"/>
      <c r="BB43" s="142"/>
      <c r="BC43" s="142"/>
      <c r="BD43" s="143"/>
      <c r="BE43" s="139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</row>
    <row r="44" spans="1:78" ht="15.5" customHeight="1" thickTop="1" thickBot="1" x14ac:dyDescent="0.4">
      <c r="A44" s="142"/>
      <c r="B44" s="185"/>
      <c r="C44" s="155"/>
      <c r="D44" s="254"/>
      <c r="E44" s="139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234"/>
      <c r="Q44" s="234"/>
      <c r="R44" s="234"/>
      <c r="S44" s="234"/>
      <c r="T44" s="234"/>
      <c r="U44" s="234"/>
      <c r="V44" s="234"/>
      <c r="W44" s="234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3"/>
      <c r="AL44" s="240"/>
      <c r="AM44" s="42"/>
      <c r="AN44" s="142"/>
      <c r="AP44" s="142"/>
      <c r="AQ44" s="236"/>
      <c r="AR44" s="236"/>
      <c r="AS44" s="273"/>
      <c r="AT44" s="142"/>
      <c r="AU44" s="264" t="s">
        <v>141</v>
      </c>
      <c r="AV44" s="265"/>
      <c r="AW44" s="92">
        <f xml:space="preserve"> Y26 + AG26</f>
        <v>0</v>
      </c>
      <c r="AX44" s="92">
        <f xml:space="preserve"> 2 - ((COUNTBLANK(TextOutputFormulas!C593)) + (COUNTBLANK(TextOutputFormulas!C596)))</f>
        <v>0</v>
      </c>
      <c r="AY44" s="100">
        <f t="shared" si="0"/>
        <v>0</v>
      </c>
      <c r="AZ44" s="139"/>
      <c r="BA44" s="142"/>
      <c r="BB44" s="142"/>
      <c r="BC44" s="142"/>
      <c r="BD44" s="143"/>
      <c r="BE44" s="139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</row>
    <row r="45" spans="1:78" ht="15.5" customHeight="1" thickTop="1" thickBot="1" x14ac:dyDescent="0.4">
      <c r="A45" s="142"/>
      <c r="B45" s="185"/>
      <c r="C45" s="155"/>
      <c r="D45" s="254"/>
      <c r="E45" s="139"/>
      <c r="F45" s="142"/>
      <c r="G45" s="142"/>
      <c r="H45" s="142"/>
      <c r="I45" s="142"/>
      <c r="J45" s="142"/>
      <c r="K45" s="142"/>
      <c r="L45" s="142"/>
      <c r="M45" s="55" t="s">
        <v>120</v>
      </c>
      <c r="N45" s="185"/>
      <c r="O45" s="55">
        <f xml:space="preserve"> 5 - (COUNTBLANK(TextOutputFormulas!B402:B406))</f>
        <v>0</v>
      </c>
      <c r="P45" s="234"/>
      <c r="Q45" s="234"/>
      <c r="R45" s="234"/>
      <c r="S45" s="234"/>
      <c r="T45" s="234"/>
      <c r="U45" s="234"/>
      <c r="V45" s="234"/>
      <c r="W45" s="234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3"/>
      <c r="AL45" s="240"/>
      <c r="AM45" s="72" t="str">
        <f xml:space="preserve"> MainBoard!AM48</f>
        <v>EYT:</v>
      </c>
      <c r="AN45" s="142"/>
      <c r="AO45" s="72">
        <f xml:space="preserve"> 3 - (COUNTBLANK(TextOutputFormulas!B444:B446))</f>
        <v>0</v>
      </c>
      <c r="AP45" s="142"/>
      <c r="AQ45" s="236"/>
      <c r="AR45" s="236"/>
      <c r="AS45" s="273"/>
      <c r="AT45" s="142"/>
      <c r="AU45" s="264" t="s">
        <v>95</v>
      </c>
      <c r="AV45" s="265"/>
      <c r="AW45" s="92">
        <f xml:space="preserve"> P43</f>
        <v>0</v>
      </c>
      <c r="AX45" s="92">
        <f xml:space="preserve"> 2 - (COUNTBLANK(TextOutputFormulas!C599:C600))</f>
        <v>0</v>
      </c>
      <c r="AY45" s="100">
        <f t="shared" si="0"/>
        <v>0</v>
      </c>
      <c r="AZ45" s="139"/>
      <c r="BA45" s="142"/>
      <c r="BB45" s="142"/>
      <c r="BC45" s="142"/>
      <c r="BD45" s="143"/>
      <c r="BE45" s="139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</row>
    <row r="46" spans="1:78" ht="15.5" customHeight="1" thickTop="1" thickBot="1" x14ac:dyDescent="0.4">
      <c r="A46" s="142"/>
      <c r="B46" s="185"/>
      <c r="C46" s="155"/>
      <c r="D46" s="254"/>
      <c r="E46" s="140"/>
      <c r="F46" s="144"/>
      <c r="G46" s="144"/>
      <c r="H46" s="144"/>
      <c r="I46" s="144"/>
      <c r="J46" s="144"/>
      <c r="K46" s="144"/>
      <c r="L46" s="144"/>
      <c r="M46" s="39" t="s">
        <v>19</v>
      </c>
      <c r="N46" s="170"/>
      <c r="O46" s="39">
        <f xml:space="preserve"> 22 - (COUNTBLANK(TextOutputFormulas!B408:B429))</f>
        <v>0</v>
      </c>
      <c r="P46" s="238"/>
      <c r="Q46" s="238"/>
      <c r="R46" s="238"/>
      <c r="S46" s="238"/>
      <c r="T46" s="238"/>
      <c r="U46" s="238"/>
      <c r="V46" s="238"/>
      <c r="W46" s="238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54"/>
      <c r="AL46" s="240"/>
      <c r="AM46" s="186"/>
      <c r="AN46" s="142"/>
      <c r="AO46" s="150"/>
      <c r="AP46" s="142"/>
      <c r="AQ46" s="236"/>
      <c r="AR46" s="236"/>
      <c r="AS46" s="273"/>
      <c r="AT46" s="142"/>
      <c r="AU46" s="264" t="s">
        <v>119</v>
      </c>
      <c r="AV46" s="265"/>
      <c r="AW46" s="92">
        <f xml:space="preserve"> AM27</f>
        <v>0</v>
      </c>
      <c r="AX46" s="92">
        <f xml:space="preserve"> 2 - (COUNTBLANK(TextOutputFormulas!C603:C604))</f>
        <v>0</v>
      </c>
      <c r="AY46" s="100">
        <f t="shared" si="0"/>
        <v>0</v>
      </c>
      <c r="AZ46" s="226"/>
      <c r="BA46" s="242">
        <f xml:space="preserve"> AY51</f>
        <v>0</v>
      </c>
      <c r="BB46" s="243"/>
      <c r="BC46" s="142"/>
      <c r="BD46" s="143"/>
      <c r="BE46" s="139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</row>
    <row r="47" spans="1:78" ht="15.5" thickTop="1" thickBot="1" x14ac:dyDescent="0.4">
      <c r="A47" s="142"/>
      <c r="B47" s="185"/>
      <c r="C47" s="155"/>
      <c r="D47" s="254"/>
      <c r="E47" s="177" t="s">
        <v>95</v>
      </c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240"/>
      <c r="AM47" s="140"/>
      <c r="AN47" s="144"/>
      <c r="AO47" s="144"/>
      <c r="AP47" s="144"/>
      <c r="AQ47" s="274"/>
      <c r="AR47" s="274"/>
      <c r="AS47" s="275"/>
      <c r="AT47" s="142"/>
      <c r="AU47" s="264" t="s">
        <v>142</v>
      </c>
      <c r="AV47" s="265"/>
      <c r="AW47" s="92">
        <f xml:space="preserve"> AQ43</f>
        <v>0</v>
      </c>
      <c r="AX47" s="92">
        <f xml:space="preserve"> 2 - (COUNTBLANK(TextOutputFormulas!C607:C608))</f>
        <v>0</v>
      </c>
      <c r="AY47" s="100">
        <f t="shared" si="0"/>
        <v>0</v>
      </c>
      <c r="AZ47" s="143"/>
      <c r="BA47" s="244"/>
      <c r="BB47" s="245"/>
      <c r="BC47" s="142"/>
      <c r="BD47" s="143"/>
      <c r="BE47" s="139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</row>
    <row r="48" spans="1:78" ht="15.5" thickTop="1" thickBot="1" x14ac:dyDescent="0.4">
      <c r="A48" s="142"/>
      <c r="B48" s="185"/>
      <c r="C48" s="155"/>
      <c r="D48" s="255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41"/>
      <c r="AM48" s="277"/>
      <c r="AN48" s="277"/>
      <c r="AO48" s="277"/>
      <c r="AP48" s="277"/>
      <c r="AQ48" s="277"/>
      <c r="AR48" s="277"/>
      <c r="AS48" s="277"/>
      <c r="AT48" s="142"/>
      <c r="AU48" s="264" t="s">
        <v>143</v>
      </c>
      <c r="AV48" s="265"/>
      <c r="AW48" s="92">
        <f xml:space="preserve"> H50</f>
        <v>0</v>
      </c>
      <c r="AX48" s="92">
        <f xml:space="preserve"> 2 - (COUNTBLANK(TextOutputFormulas!C611:C612))</f>
        <v>0</v>
      </c>
      <c r="AY48" s="100">
        <f t="shared" si="0"/>
        <v>0</v>
      </c>
      <c r="AZ48" s="143"/>
      <c r="BA48" s="244"/>
      <c r="BB48" s="245"/>
      <c r="BC48" s="142"/>
      <c r="BD48" s="143"/>
      <c r="BE48" s="139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</row>
    <row r="49" spans="1:78" ht="15.5" thickTop="1" thickBot="1" x14ac:dyDescent="0.4">
      <c r="A49" s="142"/>
      <c r="B49" s="185"/>
      <c r="C49" s="155"/>
      <c r="D49" s="254"/>
      <c r="E49" s="223" t="s">
        <v>96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91"/>
      <c r="P49" s="267"/>
      <c r="Q49" s="222" t="s">
        <v>99</v>
      </c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  <c r="AG49" s="228"/>
      <c r="AH49" s="228"/>
      <c r="AI49" s="228"/>
      <c r="AJ49" s="228"/>
      <c r="AK49" s="228"/>
      <c r="AL49" s="228"/>
      <c r="AM49" s="228"/>
      <c r="AN49" s="228"/>
      <c r="AO49" s="228"/>
      <c r="AP49" s="228"/>
      <c r="AQ49" s="228"/>
      <c r="AR49" s="228"/>
      <c r="AS49" s="229"/>
      <c r="AT49" s="142"/>
      <c r="AU49" s="264" t="s">
        <v>99</v>
      </c>
      <c r="AV49" s="265"/>
      <c r="AW49" s="98">
        <f xml:space="preserve"> AB50</f>
        <v>0</v>
      </c>
      <c r="AX49" s="98">
        <f xml:space="preserve"> 2 - (COUNTBLANK(TextOutputFormulas!C615:C616))</f>
        <v>0</v>
      </c>
      <c r="AY49" s="102">
        <f t="shared" si="0"/>
        <v>0</v>
      </c>
      <c r="AZ49" s="143"/>
      <c r="BA49" s="244"/>
      <c r="BB49" s="245"/>
      <c r="BC49" s="142"/>
      <c r="BD49" s="143"/>
      <c r="BE49" s="139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</row>
    <row r="50" spans="1:78" ht="15.5" customHeight="1" thickTop="1" thickBot="1" x14ac:dyDescent="0.4">
      <c r="A50" s="142"/>
      <c r="B50" s="185"/>
      <c r="C50" s="155"/>
      <c r="D50" s="254"/>
      <c r="E50" s="32" t="s">
        <v>98</v>
      </c>
      <c r="F50" s="315"/>
      <c r="G50" s="72">
        <f xml:space="preserve"> 11 - COUNTBLANK(TextOutputFormulas!B456:B466)</f>
        <v>0</v>
      </c>
      <c r="H50" s="271">
        <f xml:space="preserve"> G50 + G52</f>
        <v>0</v>
      </c>
      <c r="I50" s="271"/>
      <c r="J50" s="271"/>
      <c r="K50" s="271"/>
      <c r="L50" s="271"/>
      <c r="M50" s="271"/>
      <c r="N50" s="150"/>
      <c r="O50" s="172"/>
      <c r="P50" s="231"/>
      <c r="Q50" s="75" t="s">
        <v>100</v>
      </c>
      <c r="R50" s="150"/>
      <c r="S50" s="72">
        <f xml:space="preserve"> 8 - (COUNTBLANK(TextOutputFormulas!B482:B489))</f>
        <v>0</v>
      </c>
      <c r="T50" s="213"/>
      <c r="U50" s="75" t="s">
        <v>102</v>
      </c>
      <c r="V50" s="150"/>
      <c r="W50" s="57">
        <f xml:space="preserve"> 8 - (COUNTBLANK(TextOutputFormulas!B500:B507))</f>
        <v>0</v>
      </c>
      <c r="X50" s="213"/>
      <c r="Y50" s="103" t="s">
        <v>104</v>
      </c>
      <c r="Z50" s="150"/>
      <c r="AA50" s="72">
        <f xml:space="preserve"> 8 - (COUNTBLANK(TextOutputFormulas!B518:B525))</f>
        <v>0</v>
      </c>
      <c r="AB50" s="262">
        <f xml:space="preserve"> S50 + S52 + W50 + W52 + AA50</f>
        <v>0</v>
      </c>
      <c r="AC50" s="262"/>
      <c r="AD50" s="262"/>
      <c r="AE50" s="262"/>
      <c r="AF50" s="262"/>
      <c r="AG50" s="262"/>
      <c r="AH50" s="262"/>
      <c r="AI50" s="262"/>
      <c r="AJ50" s="150"/>
      <c r="AK50" s="150"/>
      <c r="AL50" s="150"/>
      <c r="AM50" s="150"/>
      <c r="AN50" s="150"/>
      <c r="AO50" s="150"/>
      <c r="AP50" s="150"/>
      <c r="AQ50" s="150"/>
      <c r="AR50" s="150"/>
      <c r="AS50" s="172"/>
      <c r="AT50" s="142"/>
      <c r="AU50" s="301"/>
      <c r="AV50" s="277"/>
      <c r="AW50" s="277"/>
      <c r="AX50" s="277"/>
      <c r="AY50" s="277"/>
      <c r="AZ50" s="143"/>
      <c r="BA50" s="244"/>
      <c r="BB50" s="245"/>
      <c r="BC50" s="142"/>
      <c r="BD50" s="143"/>
      <c r="BE50" s="139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</row>
    <row r="51" spans="1:78" ht="15.5" customHeight="1" thickTop="1" thickBot="1" x14ac:dyDescent="0.4">
      <c r="A51" s="142"/>
      <c r="B51" s="185"/>
      <c r="C51" s="155"/>
      <c r="D51" s="254"/>
      <c r="F51" s="142"/>
      <c r="H51" s="236"/>
      <c r="I51" s="236"/>
      <c r="J51" s="236"/>
      <c r="K51" s="236"/>
      <c r="L51" s="236"/>
      <c r="M51" s="236"/>
      <c r="N51" s="142"/>
      <c r="O51" s="143"/>
      <c r="P51" s="231"/>
      <c r="R51" s="142"/>
      <c r="T51" s="142"/>
      <c r="V51" s="142"/>
      <c r="X51" s="142"/>
      <c r="Y51" s="150"/>
      <c r="Z51" s="142"/>
      <c r="AA51" s="150"/>
      <c r="AB51" s="234"/>
      <c r="AC51" s="234"/>
      <c r="AD51" s="234"/>
      <c r="AE51" s="234"/>
      <c r="AF51" s="234"/>
      <c r="AG51" s="234"/>
      <c r="AH51" s="234"/>
      <c r="AI51" s="234"/>
      <c r="AJ51" s="142"/>
      <c r="AK51" s="142"/>
      <c r="AL51" s="142"/>
      <c r="AM51" s="142"/>
      <c r="AN51" s="142"/>
      <c r="AO51" s="142"/>
      <c r="AP51" s="142"/>
      <c r="AQ51" s="142"/>
      <c r="AR51" s="142"/>
      <c r="AS51" s="143"/>
      <c r="AT51" s="142"/>
      <c r="AU51" s="302" t="s">
        <v>147</v>
      </c>
      <c r="AV51" s="303"/>
      <c r="AW51" s="296">
        <f xml:space="preserve"> SUM(AW37:AW49)</f>
        <v>0</v>
      </c>
      <c r="AX51" s="296">
        <f xml:space="preserve"> SUM(AX37:AX49)</f>
        <v>0</v>
      </c>
      <c r="AY51" s="298">
        <f xml:space="preserve"> SUM(AY37:AY49)</f>
        <v>0</v>
      </c>
      <c r="AZ51" s="143"/>
      <c r="BA51" s="244"/>
      <c r="BB51" s="245"/>
      <c r="BC51" s="142"/>
      <c r="BD51" s="143"/>
      <c r="BE51" s="139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</row>
    <row r="52" spans="1:78" ht="15.5" customHeight="1" thickTop="1" thickBot="1" x14ac:dyDescent="0.4">
      <c r="A52" s="142"/>
      <c r="B52" s="185"/>
      <c r="C52" s="156"/>
      <c r="D52" s="254"/>
      <c r="E52" s="74" t="s">
        <v>97</v>
      </c>
      <c r="F52" s="144"/>
      <c r="G52" s="72">
        <f xml:space="preserve"> 5 - (COUNTBLANK(TextOutputFormulas!B468:B472))</f>
        <v>0</v>
      </c>
      <c r="H52" s="274"/>
      <c r="I52" s="274"/>
      <c r="J52" s="274"/>
      <c r="K52" s="274"/>
      <c r="L52" s="274"/>
      <c r="M52" s="274"/>
      <c r="N52" s="144"/>
      <c r="O52" s="154"/>
      <c r="P52" s="231"/>
      <c r="Q52" s="75" t="s">
        <v>101</v>
      </c>
      <c r="R52" s="144"/>
      <c r="S52" s="72">
        <f xml:space="preserve"> 8 - (COUNTBLANK(TextOutputFormulas!B491:B498))</f>
        <v>0</v>
      </c>
      <c r="T52" s="144"/>
      <c r="U52" s="75" t="s">
        <v>103</v>
      </c>
      <c r="V52" s="144"/>
      <c r="W52" s="72">
        <f xml:space="preserve"> 8 - (COUNTBLANK(TextOutputFormulas!B509:B516))</f>
        <v>0</v>
      </c>
      <c r="X52" s="144"/>
      <c r="Y52" s="144"/>
      <c r="Z52" s="144"/>
      <c r="AA52" s="144"/>
      <c r="AB52" s="238"/>
      <c r="AC52" s="238"/>
      <c r="AD52" s="238"/>
      <c r="AE52" s="238"/>
      <c r="AF52" s="238"/>
      <c r="AG52" s="238"/>
      <c r="AH52" s="238"/>
      <c r="AI52" s="238"/>
      <c r="AJ52" s="144"/>
      <c r="AK52" s="144"/>
      <c r="AL52" s="144"/>
      <c r="AM52" s="144"/>
      <c r="AN52" s="144"/>
      <c r="AO52" s="144"/>
      <c r="AP52" s="144"/>
      <c r="AQ52" s="144"/>
      <c r="AR52" s="144"/>
      <c r="AS52" s="154"/>
      <c r="AT52" s="142"/>
      <c r="AU52" s="304"/>
      <c r="AV52" s="305"/>
      <c r="AW52" s="297"/>
      <c r="AX52" s="297"/>
      <c r="AY52" s="297"/>
      <c r="AZ52" s="143"/>
      <c r="BA52" s="246"/>
      <c r="BB52" s="247"/>
      <c r="BC52" s="142"/>
      <c r="BD52" s="143"/>
      <c r="BE52" s="139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</row>
    <row r="53" spans="1:78" ht="15" thickTop="1" x14ac:dyDescent="0.35">
      <c r="A53" s="142"/>
      <c r="B53" s="197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3"/>
      <c r="BE53" s="139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</row>
    <row r="54" spans="1:78" x14ac:dyDescent="0.35">
      <c r="A54" s="142"/>
      <c r="B54" s="139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3"/>
      <c r="BE54" s="139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</row>
    <row r="55" spans="1:78" ht="15" thickBot="1" x14ac:dyDescent="0.4">
      <c r="A55" s="142"/>
      <c r="B55" s="140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54"/>
      <c r="BE55" s="139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</row>
    <row r="56" spans="1:78" ht="15" thickTop="1" x14ac:dyDescent="0.3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</row>
    <row r="57" spans="1:78" x14ac:dyDescent="0.3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</row>
    <row r="58" spans="1:78" x14ac:dyDescent="0.3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</row>
    <row r="59" spans="1:78" x14ac:dyDescent="0.3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</row>
    <row r="60" spans="1:78" x14ac:dyDescent="0.3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</row>
    <row r="61" spans="1:78" x14ac:dyDescent="0.3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</row>
    <row r="62" spans="1:78" x14ac:dyDescent="0.3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</row>
    <row r="63" spans="1:78" x14ac:dyDescent="0.3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</row>
    <row r="64" spans="1:78" x14ac:dyDescent="0.3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</row>
    <row r="65" spans="1:78" x14ac:dyDescent="0.3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</row>
    <row r="66" spans="1:78" x14ac:dyDescent="0.3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</row>
    <row r="67" spans="1:78" x14ac:dyDescent="0.35">
      <c r="A67" s="142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</row>
    <row r="68" spans="1:78" x14ac:dyDescent="0.35">
      <c r="A68" s="142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</row>
    <row r="69" spans="1:78" x14ac:dyDescent="0.35">
      <c r="A69" s="142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</row>
    <row r="70" spans="1:78" x14ac:dyDescent="0.35">
      <c r="A70" s="142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</row>
    <row r="71" spans="1:7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79" spans="1:7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</row>
    <row r="80" spans="1:7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</sheetData>
  <sheetProtection sheet="1" objects="1" scenarios="1" selectLockedCells="1"/>
  <mergeCells count="238">
    <mergeCell ref="Y51:Y52"/>
    <mergeCell ref="AN43:AN47"/>
    <mergeCell ref="AP43:AP47"/>
    <mergeCell ref="W34:W37"/>
    <mergeCell ref="E38:AK38"/>
    <mergeCell ref="AG26:AI35"/>
    <mergeCell ref="AB50:AI52"/>
    <mergeCell ref="AJ50:AS52"/>
    <mergeCell ref="H50:M52"/>
    <mergeCell ref="AA51:AA52"/>
    <mergeCell ref="E49:O49"/>
    <mergeCell ref="P49:P52"/>
    <mergeCell ref="Q49:AS49"/>
    <mergeCell ref="F50:F52"/>
    <mergeCell ref="N45:N46"/>
    <mergeCell ref="M39:O44"/>
    <mergeCell ref="X39:AK46"/>
    <mergeCell ref="P39:W42"/>
    <mergeCell ref="P43:W46"/>
    <mergeCell ref="N50:N52"/>
    <mergeCell ref="AC24:AC37"/>
    <mergeCell ref="AA36:AA37"/>
    <mergeCell ref="Y36:Y37"/>
    <mergeCell ref="E47:AK47"/>
    <mergeCell ref="H7:M15"/>
    <mergeCell ref="E10:G15"/>
    <mergeCell ref="F7:F9"/>
    <mergeCell ref="O12:Q15"/>
    <mergeCell ref="P7:P11"/>
    <mergeCell ref="AF18:AF21"/>
    <mergeCell ref="AH18:AH21"/>
    <mergeCell ref="S8:U15"/>
    <mergeCell ref="AU22:AV22"/>
    <mergeCell ref="AM17:AQ17"/>
    <mergeCell ref="V6:V16"/>
    <mergeCell ref="W6:AC6"/>
    <mergeCell ref="AE6:AK6"/>
    <mergeCell ref="AB18:AB21"/>
    <mergeCell ref="AD18:AD21"/>
    <mergeCell ref="AV12:AV13"/>
    <mergeCell ref="AU23:AV23"/>
    <mergeCell ref="AU24:AV24"/>
    <mergeCell ref="AU26:AV26"/>
    <mergeCell ref="AU25:AV25"/>
    <mergeCell ref="AU27:AV27"/>
    <mergeCell ref="AU28:AV28"/>
    <mergeCell ref="O50:O52"/>
    <mergeCell ref="R50:R52"/>
    <mergeCell ref="T50:T52"/>
    <mergeCell ref="V50:V52"/>
    <mergeCell ref="X50:X52"/>
    <mergeCell ref="Z50:Z52"/>
    <mergeCell ref="AK24:AK37"/>
    <mergeCell ref="AI36:AI37"/>
    <mergeCell ref="AG24:AG25"/>
    <mergeCell ref="AI24:AI25"/>
    <mergeCell ref="O34:O37"/>
    <mergeCell ref="Q24:Q25"/>
    <mergeCell ref="S24:S25"/>
    <mergeCell ref="AG36:AG37"/>
    <mergeCell ref="AE34:AE37"/>
    <mergeCell ref="Y24:Y25"/>
    <mergeCell ref="AA24:AA25"/>
    <mergeCell ref="AU51:AV52"/>
    <mergeCell ref="AW51:AW52"/>
    <mergeCell ref="AX51:AX52"/>
    <mergeCell ref="AY51:AY52"/>
    <mergeCell ref="AY30:AZ30"/>
    <mergeCell ref="AU30:AV30"/>
    <mergeCell ref="AU37:AV37"/>
    <mergeCell ref="AU38:AV38"/>
    <mergeCell ref="AU39:AV39"/>
    <mergeCell ref="AU40:AV40"/>
    <mergeCell ref="AU41:AV41"/>
    <mergeCell ref="AU42:AV42"/>
    <mergeCell ref="AU43:AV43"/>
    <mergeCell ref="AU31:AV31"/>
    <mergeCell ref="AY31:AZ31"/>
    <mergeCell ref="AU32:AV32"/>
    <mergeCell ref="AY32:AZ32"/>
    <mergeCell ref="AU33:AV33"/>
    <mergeCell ref="AY33:AZ33"/>
    <mergeCell ref="AU36:AV36"/>
    <mergeCell ref="AU46:AV46"/>
    <mergeCell ref="AU47:AV47"/>
    <mergeCell ref="AU48:AV48"/>
    <mergeCell ref="AU49:AV49"/>
    <mergeCell ref="AU50:AY50"/>
    <mergeCell ref="E48:AK48"/>
    <mergeCell ref="AM48:AS48"/>
    <mergeCell ref="AU18:BB19"/>
    <mergeCell ref="AY26:AZ26"/>
    <mergeCell ref="AY27:AZ27"/>
    <mergeCell ref="AY28:AZ28"/>
    <mergeCell ref="AY29:AZ29"/>
    <mergeCell ref="AY20:AZ20"/>
    <mergeCell ref="AY21:AZ21"/>
    <mergeCell ref="AY22:AZ22"/>
    <mergeCell ref="AY23:AZ23"/>
    <mergeCell ref="AY24:AZ24"/>
    <mergeCell ref="AY25:AZ25"/>
    <mergeCell ref="AU29:AV29"/>
    <mergeCell ref="AU20:AV20"/>
    <mergeCell ref="AU21:AV21"/>
    <mergeCell ref="I24:I25"/>
    <mergeCell ref="U24:U37"/>
    <mergeCell ref="S36:S37"/>
    <mergeCell ref="Q36:Q37"/>
    <mergeCell ref="X18:X21"/>
    <mergeCell ref="AL6:AL48"/>
    <mergeCell ref="AM6:AS6"/>
    <mergeCell ref="Z18:Z21"/>
    <mergeCell ref="Q26:S35"/>
    <mergeCell ref="Y26:AA35"/>
    <mergeCell ref="AN7:AN9"/>
    <mergeCell ref="AP7:AP9"/>
    <mergeCell ref="AR7:AR9"/>
    <mergeCell ref="AM10:AS15"/>
    <mergeCell ref="AM46:AM47"/>
    <mergeCell ref="AO46:AO47"/>
    <mergeCell ref="AQ43:AS47"/>
    <mergeCell ref="AM41:AS41"/>
    <mergeCell ref="AM42:AS42"/>
    <mergeCell ref="AM16:AS16"/>
    <mergeCell ref="AE16:AK16"/>
    <mergeCell ref="AF7:AF9"/>
    <mergeCell ref="AH7:AH9"/>
    <mergeCell ref="AI8:AK9"/>
    <mergeCell ref="AE10:AK15"/>
    <mergeCell ref="AU44:AV44"/>
    <mergeCell ref="AU45:AV45"/>
    <mergeCell ref="AS20:AS24"/>
    <mergeCell ref="E22:U22"/>
    <mergeCell ref="W22:AK22"/>
    <mergeCell ref="F23:F37"/>
    <mergeCell ref="AR17:AR40"/>
    <mergeCell ref="Y18:Y21"/>
    <mergeCell ref="AA18:AA21"/>
    <mergeCell ref="AC18:AC21"/>
    <mergeCell ref="AE18:AE21"/>
    <mergeCell ref="AG18:AG21"/>
    <mergeCell ref="AI18:AI21"/>
    <mergeCell ref="AF23:AF37"/>
    <mergeCell ref="E34:E37"/>
    <mergeCell ref="G34:G37"/>
    <mergeCell ref="I36:I37"/>
    <mergeCell ref="K36:K37"/>
    <mergeCell ref="M24:M37"/>
    <mergeCell ref="K24:K25"/>
    <mergeCell ref="AJ18:AJ21"/>
    <mergeCell ref="AS18:AS19"/>
    <mergeCell ref="AS25:AS40"/>
    <mergeCell ref="AK18:AK21"/>
    <mergeCell ref="C6:C52"/>
    <mergeCell ref="D6:D52"/>
    <mergeCell ref="E6:M6"/>
    <mergeCell ref="N6:N16"/>
    <mergeCell ref="O6:U6"/>
    <mergeCell ref="R7:R15"/>
    <mergeCell ref="E16:M16"/>
    <mergeCell ref="Q18:W21"/>
    <mergeCell ref="F18:F21"/>
    <mergeCell ref="H18:H21"/>
    <mergeCell ref="J18:J21"/>
    <mergeCell ref="L18:L21"/>
    <mergeCell ref="N18:N21"/>
    <mergeCell ref="P18:P21"/>
    <mergeCell ref="E18:E21"/>
    <mergeCell ref="G18:G21"/>
    <mergeCell ref="I18:I21"/>
    <mergeCell ref="M20:M21"/>
    <mergeCell ref="O20:O21"/>
    <mergeCell ref="W16:AC16"/>
    <mergeCell ref="E17:AK17"/>
    <mergeCell ref="K18:K21"/>
    <mergeCell ref="I26:K35"/>
    <mergeCell ref="E39:L46"/>
    <mergeCell ref="AW7:AW8"/>
    <mergeCell ref="AX7:AX8"/>
    <mergeCell ref="AU14:AU15"/>
    <mergeCell ref="AV14:AV15"/>
    <mergeCell ref="AW9:AW10"/>
    <mergeCell ref="AX9:AX10"/>
    <mergeCell ref="AU6:AV6"/>
    <mergeCell ref="AU7:AU8"/>
    <mergeCell ref="AV7:AV8"/>
    <mergeCell ref="AU9:AU10"/>
    <mergeCell ref="AV9:AV10"/>
    <mergeCell ref="AX14:AX15"/>
    <mergeCell ref="AU11:AV11"/>
    <mergeCell ref="B53:BD55"/>
    <mergeCell ref="AD6:AD16"/>
    <mergeCell ref="BA46:BB52"/>
    <mergeCell ref="H23:H37"/>
    <mergeCell ref="J23:J25"/>
    <mergeCell ref="L23:L37"/>
    <mergeCell ref="J36:J37"/>
    <mergeCell ref="P23:P37"/>
    <mergeCell ref="R36:R37"/>
    <mergeCell ref="T23:T37"/>
    <mergeCell ref="R23:R25"/>
    <mergeCell ref="X23:X37"/>
    <mergeCell ref="Z23:Z25"/>
    <mergeCell ref="AB23:AB37"/>
    <mergeCell ref="Z36:Z37"/>
    <mergeCell ref="AH23:AH25"/>
    <mergeCell ref="AJ23:AJ37"/>
    <mergeCell ref="AH36:AH37"/>
    <mergeCell ref="AW11:AX11"/>
    <mergeCell ref="AW12:AW13"/>
    <mergeCell ref="AX12:AX13"/>
    <mergeCell ref="AW14:AW15"/>
    <mergeCell ref="AW6:AX6"/>
    <mergeCell ref="AU12:AU13"/>
    <mergeCell ref="A1:BZ3"/>
    <mergeCell ref="A4:A70"/>
    <mergeCell ref="B56:BZ70"/>
    <mergeCell ref="BE4:BZ55"/>
    <mergeCell ref="B4:BD5"/>
    <mergeCell ref="B6:B52"/>
    <mergeCell ref="AT6:AT52"/>
    <mergeCell ref="AU16:AX17"/>
    <mergeCell ref="AY6:BD17"/>
    <mergeCell ref="AU34:BB35"/>
    <mergeCell ref="BC18:BD52"/>
    <mergeCell ref="AZ36:BB45"/>
    <mergeCell ref="AZ46:AZ52"/>
    <mergeCell ref="AM35:AQ40"/>
    <mergeCell ref="AM27:AQ34"/>
    <mergeCell ref="AP18:AQ26"/>
    <mergeCell ref="AM19:AO19"/>
    <mergeCell ref="AM21:AO21"/>
    <mergeCell ref="AM23:AO23"/>
    <mergeCell ref="AM25:AO25"/>
    <mergeCell ref="X7:X9"/>
    <mergeCell ref="Z7:Z9"/>
    <mergeCell ref="AA8:AC9"/>
    <mergeCell ref="W10:A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5AAB-AE10-497D-B8DF-6B77599E7218}">
  <sheetPr filterMode="1"/>
  <dimension ref="A1:A558"/>
  <sheetViews>
    <sheetView tabSelected="1" workbookViewId="0"/>
  </sheetViews>
  <sheetFormatPr defaultRowHeight="14.5" x14ac:dyDescent="0.35"/>
  <cols>
    <col min="1" max="1" width="31.1796875" bestFit="1" customWidth="1"/>
  </cols>
  <sheetData>
    <row r="1" spans="1:1" ht="15.5" thickTop="1" thickBot="1" x14ac:dyDescent="0.4">
      <c r="A1" s="118">
        <f ca="1">NOW()</f>
        <v>45224.951028935182</v>
      </c>
    </row>
    <row r="2" spans="1:1" ht="15" thickTop="1" x14ac:dyDescent="0.35">
      <c r="A2" t="str">
        <f xml:space="preserve"> TextOutputFormulas!E1</f>
        <v>----------------</v>
      </c>
    </row>
    <row r="3" spans="1:1" x14ac:dyDescent="0.35">
      <c r="A3" t="str">
        <f xml:space="preserve"> TextOutputFormulas!E2</f>
        <v>LEADERSHIP</v>
      </c>
    </row>
    <row r="4" spans="1:1" x14ac:dyDescent="0.35">
      <c r="A4" t="str">
        <f xml:space="preserve"> TextOutputFormulas!E3</f>
        <v>----------------</v>
      </c>
    </row>
    <row r="5" spans="1:1" hidden="1" x14ac:dyDescent="0.35">
      <c r="A5" t="str">
        <f xml:space="preserve"> TextOutputFormulas!E4</f>
        <v/>
      </c>
    </row>
    <row r="6" spans="1:1" hidden="1" x14ac:dyDescent="0.35">
      <c r="A6" t="str">
        <f xml:space="preserve"> TextOutputFormulas!E5</f>
        <v/>
      </c>
    </row>
    <row r="7" spans="1:1" hidden="1" x14ac:dyDescent="0.35">
      <c r="A7" t="str">
        <f xml:space="preserve"> TextOutputFormulas!E6</f>
        <v/>
      </c>
    </row>
    <row r="8" spans="1:1" hidden="1" x14ac:dyDescent="0.35">
      <c r="A8" t="str">
        <f xml:space="preserve"> TextOutputFormulas!E7</f>
        <v/>
      </c>
    </row>
    <row r="9" spans="1:1" hidden="1" x14ac:dyDescent="0.35">
      <c r="A9">
        <f xml:space="preserve"> TextOutputFormulas!E8</f>
        <v>0</v>
      </c>
    </row>
    <row r="10" spans="1:1" hidden="1" x14ac:dyDescent="0.35">
      <c r="A10" t="str">
        <f xml:space="preserve"> TextOutputFormulas!E9</f>
        <v/>
      </c>
    </row>
    <row r="11" spans="1:1" hidden="1" x14ac:dyDescent="0.35">
      <c r="A11" t="str">
        <f xml:space="preserve"> TextOutputFormulas!E10</f>
        <v/>
      </c>
    </row>
    <row r="12" spans="1:1" hidden="1" x14ac:dyDescent="0.35">
      <c r="A12" t="str">
        <f xml:space="preserve"> TextOutputFormulas!E11</f>
        <v/>
      </c>
    </row>
    <row r="13" spans="1:1" hidden="1" x14ac:dyDescent="0.35">
      <c r="A13" t="str">
        <f xml:space="preserve"> TextOutputFormulas!E12</f>
        <v/>
      </c>
    </row>
    <row r="14" spans="1:1" hidden="1" x14ac:dyDescent="0.35">
      <c r="A14" t="str">
        <f xml:space="preserve"> TextOutputFormulas!E13</f>
        <v/>
      </c>
    </row>
    <row r="15" spans="1:1" hidden="1" x14ac:dyDescent="0.35">
      <c r="A15" t="str">
        <f xml:space="preserve"> TextOutputFormulas!E14</f>
        <v/>
      </c>
    </row>
    <row r="16" spans="1:1" hidden="1" x14ac:dyDescent="0.35">
      <c r="A16" t="str">
        <f xml:space="preserve"> TextOutputFormulas!E15</f>
        <v/>
      </c>
    </row>
    <row r="17" spans="1:1" hidden="1" x14ac:dyDescent="0.35">
      <c r="A17" t="str">
        <f xml:space="preserve"> TextOutputFormulas!E16</f>
        <v/>
      </c>
    </row>
    <row r="18" spans="1:1" hidden="1" x14ac:dyDescent="0.35">
      <c r="A18" t="str">
        <f xml:space="preserve"> TextOutputFormulas!E17</f>
        <v/>
      </c>
    </row>
    <row r="19" spans="1:1" hidden="1" x14ac:dyDescent="0.35">
      <c r="A19">
        <f xml:space="preserve"> TextOutputFormulas!E18</f>
        <v>0</v>
      </c>
    </row>
    <row r="20" spans="1:1" hidden="1" x14ac:dyDescent="0.35">
      <c r="A20" t="str">
        <f xml:space="preserve"> TextOutputFormulas!E19</f>
        <v/>
      </c>
    </row>
    <row r="21" spans="1:1" hidden="1" x14ac:dyDescent="0.35">
      <c r="A21" t="str">
        <f xml:space="preserve"> TextOutputFormulas!E20</f>
        <v/>
      </c>
    </row>
    <row r="22" spans="1:1" x14ac:dyDescent="0.35">
      <c r="A22" t="str">
        <f xml:space="preserve"> TextOutputFormulas!E21</f>
        <v>.</v>
      </c>
    </row>
    <row r="23" spans="1:1" x14ac:dyDescent="0.35">
      <c r="A23" t="str">
        <f xml:space="preserve"> TextOutputFormulas!E22</f>
        <v>.</v>
      </c>
    </row>
    <row r="24" spans="1:1" x14ac:dyDescent="0.35">
      <c r="A24" t="str">
        <f xml:space="preserve"> TextOutputFormulas!E23</f>
        <v>.</v>
      </c>
    </row>
    <row r="25" spans="1:1" x14ac:dyDescent="0.35">
      <c r="A25" t="str">
        <f xml:space="preserve"> TextOutputFormulas!E24</f>
        <v>---------------------</v>
      </c>
    </row>
    <row r="26" spans="1:1" x14ac:dyDescent="0.35">
      <c r="A26" t="str">
        <f xml:space="preserve"> TextOutputFormulas!E25</f>
        <v>CPT EXECUTION</v>
      </c>
    </row>
    <row r="27" spans="1:1" x14ac:dyDescent="0.35">
      <c r="A27" t="str">
        <f xml:space="preserve"> TextOutputFormulas!E26</f>
        <v>---------------------</v>
      </c>
    </row>
    <row r="28" spans="1:1" hidden="1" x14ac:dyDescent="0.35">
      <c r="A28" t="str">
        <f xml:space="preserve"> TextOutputFormulas!E27</f>
        <v/>
      </c>
    </row>
    <row r="29" spans="1:1" hidden="1" x14ac:dyDescent="0.35">
      <c r="A29">
        <f xml:space="preserve"> TextOutputFormulas!E28</f>
        <v>0</v>
      </c>
    </row>
    <row r="30" spans="1:1" hidden="1" x14ac:dyDescent="0.35">
      <c r="A30" t="str">
        <f xml:space="preserve"> TextOutputFormulas!E29</f>
        <v/>
      </c>
    </row>
    <row r="31" spans="1:1" hidden="1" x14ac:dyDescent="0.35">
      <c r="A31" t="str">
        <f xml:space="preserve"> TextOutputFormulas!E30</f>
        <v/>
      </c>
    </row>
    <row r="32" spans="1:1" hidden="1" x14ac:dyDescent="0.35">
      <c r="A32" t="str">
        <f xml:space="preserve"> TextOutputFormulas!E31</f>
        <v/>
      </c>
    </row>
    <row r="33" spans="1:1" hidden="1" x14ac:dyDescent="0.35">
      <c r="A33" t="str">
        <f xml:space="preserve"> TextOutputFormulas!E32</f>
        <v/>
      </c>
    </row>
    <row r="34" spans="1:1" hidden="1" x14ac:dyDescent="0.35">
      <c r="A34" t="str">
        <f xml:space="preserve"> TextOutputFormulas!E33</f>
        <v/>
      </c>
    </row>
    <row r="35" spans="1:1" hidden="1" x14ac:dyDescent="0.35">
      <c r="A35" t="str">
        <f xml:space="preserve"> TextOutputFormulas!E34</f>
        <v/>
      </c>
    </row>
    <row r="36" spans="1:1" hidden="1" x14ac:dyDescent="0.35">
      <c r="A36">
        <f xml:space="preserve"> TextOutputFormulas!E35</f>
        <v>0</v>
      </c>
    </row>
    <row r="37" spans="1:1" hidden="1" x14ac:dyDescent="0.35">
      <c r="A37" t="str">
        <f xml:space="preserve"> TextOutputFormulas!E36</f>
        <v/>
      </c>
    </row>
    <row r="38" spans="1:1" hidden="1" x14ac:dyDescent="0.35">
      <c r="A38" t="str">
        <f xml:space="preserve"> TextOutputFormulas!E37</f>
        <v/>
      </c>
    </row>
    <row r="39" spans="1:1" hidden="1" x14ac:dyDescent="0.35">
      <c r="A39" t="str">
        <f xml:space="preserve"> TextOutputFormulas!E38</f>
        <v/>
      </c>
    </row>
    <row r="40" spans="1:1" hidden="1" x14ac:dyDescent="0.35">
      <c r="A40" t="str">
        <f xml:space="preserve"> TextOutputFormulas!E39</f>
        <v/>
      </c>
    </row>
    <row r="41" spans="1:1" hidden="1" x14ac:dyDescent="0.35">
      <c r="A41" t="str">
        <f xml:space="preserve"> TextOutputFormulas!E40</f>
        <v/>
      </c>
    </row>
    <row r="42" spans="1:1" hidden="1" x14ac:dyDescent="0.35">
      <c r="A42">
        <f xml:space="preserve"> TextOutputFormulas!E41</f>
        <v>0</v>
      </c>
    </row>
    <row r="43" spans="1:1" hidden="1" x14ac:dyDescent="0.35">
      <c r="A43" t="str">
        <f xml:space="preserve"> TextOutputFormulas!E42</f>
        <v/>
      </c>
    </row>
    <row r="44" spans="1:1" hidden="1" x14ac:dyDescent="0.35">
      <c r="A44" t="str">
        <f xml:space="preserve"> TextOutputFormulas!E43</f>
        <v/>
      </c>
    </row>
    <row r="45" spans="1:1" hidden="1" x14ac:dyDescent="0.35">
      <c r="A45" t="str">
        <f xml:space="preserve"> TextOutputFormulas!E44</f>
        <v/>
      </c>
    </row>
    <row r="46" spans="1:1" hidden="1" x14ac:dyDescent="0.35">
      <c r="A46" t="str">
        <f xml:space="preserve"> TextOutputFormulas!E45</f>
        <v/>
      </c>
    </row>
    <row r="47" spans="1:1" hidden="1" x14ac:dyDescent="0.35">
      <c r="A47" t="str">
        <f xml:space="preserve"> TextOutputFormulas!E46</f>
        <v/>
      </c>
    </row>
    <row r="48" spans="1:1" hidden="1" x14ac:dyDescent="0.35">
      <c r="A48" t="str">
        <f xml:space="preserve"> TextOutputFormulas!E47</f>
        <v/>
      </c>
    </row>
    <row r="49" spans="1:1" hidden="1" x14ac:dyDescent="0.35">
      <c r="A49" t="str">
        <f xml:space="preserve"> TextOutputFormulas!E48</f>
        <v/>
      </c>
    </row>
    <row r="50" spans="1:1" hidden="1" x14ac:dyDescent="0.35">
      <c r="A50" t="str">
        <f xml:space="preserve"> TextOutputFormulas!E49</f>
        <v/>
      </c>
    </row>
    <row r="51" spans="1:1" hidden="1" x14ac:dyDescent="0.35">
      <c r="A51" t="str">
        <f xml:space="preserve"> TextOutputFormulas!E50</f>
        <v/>
      </c>
    </row>
    <row r="52" spans="1:1" hidden="1" x14ac:dyDescent="0.35">
      <c r="A52">
        <f xml:space="preserve"> TextOutputFormulas!E51</f>
        <v>0</v>
      </c>
    </row>
    <row r="53" spans="1:1" hidden="1" x14ac:dyDescent="0.35">
      <c r="A53" t="str">
        <f xml:space="preserve"> TextOutputFormulas!E52</f>
        <v/>
      </c>
    </row>
    <row r="54" spans="1:1" hidden="1" x14ac:dyDescent="0.35">
      <c r="A54" t="str">
        <f xml:space="preserve"> TextOutputFormulas!E53</f>
        <v/>
      </c>
    </row>
    <row r="55" spans="1:1" x14ac:dyDescent="0.35">
      <c r="A55" t="str">
        <f xml:space="preserve"> TextOutputFormulas!E54</f>
        <v>.</v>
      </c>
    </row>
    <row r="56" spans="1:1" x14ac:dyDescent="0.35">
      <c r="A56" t="str">
        <f xml:space="preserve"> TextOutputFormulas!E55</f>
        <v>.</v>
      </c>
    </row>
    <row r="57" spans="1:1" x14ac:dyDescent="0.35">
      <c r="A57" t="str">
        <f xml:space="preserve"> TextOutputFormulas!E56</f>
        <v>.</v>
      </c>
    </row>
    <row r="58" spans="1:1" x14ac:dyDescent="0.35">
      <c r="A58" t="str">
        <f xml:space="preserve"> TextOutputFormulas!E57</f>
        <v>----------------------------------------</v>
      </c>
    </row>
    <row r="59" spans="1:1" x14ac:dyDescent="0.35">
      <c r="A59" t="str">
        <f xml:space="preserve"> TextOutputFormulas!E58</f>
        <v>PROBLEM SOLVE / EXCEPTIONS</v>
      </c>
    </row>
    <row r="60" spans="1:1" x14ac:dyDescent="0.35">
      <c r="A60" t="str">
        <f xml:space="preserve"> TextOutputFormulas!E59</f>
        <v>----------------------------------------</v>
      </c>
    </row>
    <row r="61" spans="1:1" hidden="1" x14ac:dyDescent="0.35">
      <c r="A61" t="str">
        <f xml:space="preserve"> TextOutputFormulas!E60</f>
        <v/>
      </c>
    </row>
    <row r="62" spans="1:1" hidden="1" x14ac:dyDescent="0.35">
      <c r="A62" t="str">
        <f xml:space="preserve"> TextOutputFormulas!E61</f>
        <v/>
      </c>
    </row>
    <row r="63" spans="1:1" hidden="1" x14ac:dyDescent="0.35">
      <c r="A63">
        <f xml:space="preserve"> TextOutputFormulas!E62</f>
        <v>0</v>
      </c>
    </row>
    <row r="64" spans="1:1" hidden="1" x14ac:dyDescent="0.35">
      <c r="A64" t="str">
        <f xml:space="preserve"> TextOutputFormulas!E63</f>
        <v/>
      </c>
    </row>
    <row r="65" spans="1:1" hidden="1" x14ac:dyDescent="0.35">
      <c r="A65" t="str">
        <f xml:space="preserve"> TextOutputFormulas!E64</f>
        <v/>
      </c>
    </row>
    <row r="66" spans="1:1" hidden="1" x14ac:dyDescent="0.35">
      <c r="A66">
        <f xml:space="preserve"> TextOutputFormulas!E65</f>
        <v>0</v>
      </c>
    </row>
    <row r="67" spans="1:1" hidden="1" x14ac:dyDescent="0.35">
      <c r="A67" t="str">
        <f xml:space="preserve"> TextOutputFormulas!E66</f>
        <v/>
      </c>
    </row>
    <row r="68" spans="1:1" hidden="1" x14ac:dyDescent="0.35">
      <c r="A68" t="str">
        <f xml:space="preserve"> TextOutputFormulas!E67</f>
        <v/>
      </c>
    </row>
    <row r="69" spans="1:1" hidden="1" x14ac:dyDescent="0.35">
      <c r="A69" t="str">
        <f xml:space="preserve"> TextOutputFormulas!E68</f>
        <v/>
      </c>
    </row>
    <row r="70" spans="1:1" hidden="1" x14ac:dyDescent="0.35">
      <c r="A70" t="str">
        <f xml:space="preserve"> TextOutputFormulas!E69</f>
        <v/>
      </c>
    </row>
    <row r="71" spans="1:1" hidden="1" x14ac:dyDescent="0.35">
      <c r="A71" t="str">
        <f xml:space="preserve"> TextOutputFormulas!E70</f>
        <v/>
      </c>
    </row>
    <row r="72" spans="1:1" hidden="1" x14ac:dyDescent="0.35">
      <c r="A72" t="str">
        <f xml:space="preserve"> TextOutputFormulas!E71</f>
        <v/>
      </c>
    </row>
    <row r="73" spans="1:1" hidden="1" x14ac:dyDescent="0.35">
      <c r="A73" t="str">
        <f xml:space="preserve"> TextOutputFormulas!E72</f>
        <v/>
      </c>
    </row>
    <row r="74" spans="1:1" hidden="1" x14ac:dyDescent="0.35">
      <c r="A74" t="str">
        <f xml:space="preserve"> TextOutputFormulas!E73</f>
        <v/>
      </c>
    </row>
    <row r="75" spans="1:1" hidden="1" x14ac:dyDescent="0.35">
      <c r="A75" t="str">
        <f xml:space="preserve"> TextOutputFormulas!E74</f>
        <v/>
      </c>
    </row>
    <row r="76" spans="1:1" hidden="1" x14ac:dyDescent="0.35">
      <c r="A76" t="str">
        <f xml:space="preserve"> TextOutputFormulas!E75</f>
        <v/>
      </c>
    </row>
    <row r="77" spans="1:1" hidden="1" x14ac:dyDescent="0.35">
      <c r="A77" t="str">
        <f xml:space="preserve"> TextOutputFormulas!E76</f>
        <v/>
      </c>
    </row>
    <row r="78" spans="1:1" hidden="1" x14ac:dyDescent="0.35">
      <c r="A78" t="str">
        <f xml:space="preserve"> TextOutputFormulas!E77</f>
        <v/>
      </c>
    </row>
    <row r="79" spans="1:1" hidden="1" x14ac:dyDescent="0.35">
      <c r="A79" t="str">
        <f xml:space="preserve"> TextOutputFormulas!E78</f>
        <v/>
      </c>
    </row>
    <row r="80" spans="1:1" hidden="1" x14ac:dyDescent="0.35">
      <c r="A80" t="str">
        <f xml:space="preserve"> TextOutputFormulas!E79</f>
        <v/>
      </c>
    </row>
    <row r="81" spans="1:1" hidden="1" x14ac:dyDescent="0.35">
      <c r="A81" t="str">
        <f xml:space="preserve"> TextOutputFormulas!E80</f>
        <v/>
      </c>
    </row>
    <row r="82" spans="1:1" hidden="1" x14ac:dyDescent="0.35">
      <c r="A82">
        <f xml:space="preserve"> TextOutputFormulas!E81</f>
        <v>0</v>
      </c>
    </row>
    <row r="83" spans="1:1" hidden="1" x14ac:dyDescent="0.35">
      <c r="A83" t="str">
        <f xml:space="preserve"> TextOutputFormulas!E82</f>
        <v/>
      </c>
    </row>
    <row r="84" spans="1:1" hidden="1" x14ac:dyDescent="0.35">
      <c r="A84" t="str">
        <f xml:space="preserve"> TextOutputFormulas!E83</f>
        <v/>
      </c>
    </row>
    <row r="85" spans="1:1" x14ac:dyDescent="0.35">
      <c r="A85" t="str">
        <f xml:space="preserve"> TextOutputFormulas!E84</f>
        <v>.</v>
      </c>
    </row>
    <row r="86" spans="1:1" x14ac:dyDescent="0.35">
      <c r="A86" t="str">
        <f xml:space="preserve"> TextOutputFormulas!E85</f>
        <v>.</v>
      </c>
    </row>
    <row r="87" spans="1:1" x14ac:dyDescent="0.35">
      <c r="A87" t="str">
        <f xml:space="preserve"> TextOutputFormulas!E86</f>
        <v>.</v>
      </c>
    </row>
    <row r="88" spans="1:1" x14ac:dyDescent="0.35">
      <c r="A88" t="str">
        <f xml:space="preserve"> TextOutputFormulas!E87</f>
        <v>---------------------</v>
      </c>
    </row>
    <row r="89" spans="1:1" x14ac:dyDescent="0.35">
      <c r="A89" t="str">
        <f xml:space="preserve"> TextOutputFormulas!E88</f>
        <v>SUPPORT ROLES</v>
      </c>
    </row>
    <row r="90" spans="1:1" x14ac:dyDescent="0.35">
      <c r="A90" t="str">
        <f xml:space="preserve"> TextOutputFormulas!E89</f>
        <v>---------------------</v>
      </c>
    </row>
    <row r="91" spans="1:1" hidden="1" x14ac:dyDescent="0.35">
      <c r="A91" t="str">
        <f xml:space="preserve"> TextOutputFormulas!E90</f>
        <v/>
      </c>
    </row>
    <row r="92" spans="1:1" hidden="1" x14ac:dyDescent="0.35">
      <c r="A92">
        <f xml:space="preserve"> TextOutputFormulas!E91</f>
        <v>0</v>
      </c>
    </row>
    <row r="93" spans="1:1" hidden="1" x14ac:dyDescent="0.35">
      <c r="A93" t="str">
        <f xml:space="preserve"> TextOutputFormulas!E92</f>
        <v/>
      </c>
    </row>
    <row r="94" spans="1:1" hidden="1" x14ac:dyDescent="0.35">
      <c r="A94" t="str">
        <f xml:space="preserve"> TextOutputFormulas!E93</f>
        <v/>
      </c>
    </row>
    <row r="95" spans="1:1" hidden="1" x14ac:dyDescent="0.35">
      <c r="A95" t="str">
        <f xml:space="preserve"> TextOutputFormulas!E94</f>
        <v/>
      </c>
    </row>
    <row r="96" spans="1:1" hidden="1" x14ac:dyDescent="0.35">
      <c r="A96" t="str">
        <f xml:space="preserve"> TextOutputFormulas!E95</f>
        <v/>
      </c>
    </row>
    <row r="97" spans="1:1" hidden="1" x14ac:dyDescent="0.35">
      <c r="A97">
        <f xml:space="preserve"> TextOutputFormulas!E96</f>
        <v>0</v>
      </c>
    </row>
    <row r="98" spans="1:1" hidden="1" x14ac:dyDescent="0.35">
      <c r="A98" t="str">
        <f xml:space="preserve"> TextOutputFormulas!E97</f>
        <v/>
      </c>
    </row>
    <row r="99" spans="1:1" hidden="1" x14ac:dyDescent="0.35">
      <c r="A99" t="str">
        <f xml:space="preserve"> TextOutputFormulas!E98</f>
        <v/>
      </c>
    </row>
    <row r="100" spans="1:1" hidden="1" x14ac:dyDescent="0.35">
      <c r="A100" t="str">
        <f xml:space="preserve"> TextOutputFormulas!E99</f>
        <v/>
      </c>
    </row>
    <row r="101" spans="1:1" hidden="1" x14ac:dyDescent="0.35">
      <c r="A101" t="str">
        <f xml:space="preserve"> TextOutputFormulas!E100</f>
        <v/>
      </c>
    </row>
    <row r="102" spans="1:1" hidden="1" x14ac:dyDescent="0.35">
      <c r="A102" t="str">
        <f xml:space="preserve"> TextOutputFormulas!E101</f>
        <v/>
      </c>
    </row>
    <row r="103" spans="1:1" hidden="1" x14ac:dyDescent="0.35">
      <c r="A103" t="str">
        <f xml:space="preserve"> TextOutputFormulas!E102</f>
        <v/>
      </c>
    </row>
    <row r="104" spans="1:1" hidden="1" x14ac:dyDescent="0.35">
      <c r="A104" t="str">
        <f xml:space="preserve"> TextOutputFormulas!E103</f>
        <v/>
      </c>
    </row>
    <row r="105" spans="1:1" hidden="1" x14ac:dyDescent="0.35">
      <c r="A105" t="str">
        <f xml:space="preserve"> TextOutputFormulas!E104</f>
        <v/>
      </c>
    </row>
    <row r="106" spans="1:1" hidden="1" x14ac:dyDescent="0.35">
      <c r="A106" t="str">
        <f xml:space="preserve"> TextOutputFormulas!E105</f>
        <v/>
      </c>
    </row>
    <row r="107" spans="1:1" hidden="1" x14ac:dyDescent="0.35">
      <c r="A107" t="str">
        <f xml:space="preserve"> TextOutputFormulas!E106</f>
        <v/>
      </c>
    </row>
    <row r="108" spans="1:1" hidden="1" x14ac:dyDescent="0.35">
      <c r="A108" t="str">
        <f xml:space="preserve"> TextOutputFormulas!E107</f>
        <v/>
      </c>
    </row>
    <row r="109" spans="1:1" hidden="1" x14ac:dyDescent="0.35">
      <c r="A109" t="str">
        <f xml:space="preserve"> TextOutputFormulas!E108</f>
        <v/>
      </c>
    </row>
    <row r="110" spans="1:1" hidden="1" x14ac:dyDescent="0.35">
      <c r="A110">
        <f xml:space="preserve"> TextOutputFormulas!E109</f>
        <v>0</v>
      </c>
    </row>
    <row r="111" spans="1:1" hidden="1" x14ac:dyDescent="0.35">
      <c r="A111" t="str">
        <f xml:space="preserve"> TextOutputFormulas!E110</f>
        <v/>
      </c>
    </row>
    <row r="112" spans="1:1" hidden="1" x14ac:dyDescent="0.35">
      <c r="A112" t="str">
        <f xml:space="preserve"> TextOutputFormulas!E111</f>
        <v/>
      </c>
    </row>
    <row r="113" spans="1:1" x14ac:dyDescent="0.35">
      <c r="A113" t="str">
        <f xml:space="preserve"> TextOutputFormulas!E112</f>
        <v>.</v>
      </c>
    </row>
    <row r="114" spans="1:1" x14ac:dyDescent="0.35">
      <c r="A114" t="str">
        <f xml:space="preserve"> TextOutputFormulas!E113</f>
        <v>.</v>
      </c>
    </row>
    <row r="115" spans="1:1" x14ac:dyDescent="0.35">
      <c r="A115" t="str">
        <f xml:space="preserve"> TextOutputFormulas!E114</f>
        <v>.</v>
      </c>
    </row>
    <row r="116" spans="1:1" x14ac:dyDescent="0.35">
      <c r="A116" t="str">
        <f xml:space="preserve"> TextOutputFormulas!E115</f>
        <v>---------------</v>
      </c>
    </row>
    <row r="117" spans="1:1" x14ac:dyDescent="0.35">
      <c r="A117" t="str">
        <f xml:space="preserve"> TextOutputFormulas!E116</f>
        <v>TRANSSHIP</v>
      </c>
    </row>
    <row r="118" spans="1:1" x14ac:dyDescent="0.35">
      <c r="A118" t="str">
        <f xml:space="preserve"> TextOutputFormulas!E117</f>
        <v>---------------</v>
      </c>
    </row>
    <row r="119" spans="1:1" hidden="1" x14ac:dyDescent="0.35">
      <c r="A119" t="str">
        <f xml:space="preserve"> TextOutputFormulas!E118</f>
        <v/>
      </c>
    </row>
    <row r="120" spans="1:1" hidden="1" x14ac:dyDescent="0.35">
      <c r="A120" t="str">
        <f xml:space="preserve"> TextOutputFormulas!E119</f>
        <v/>
      </c>
    </row>
    <row r="121" spans="1:1" hidden="1" x14ac:dyDescent="0.35">
      <c r="A121">
        <f xml:space="preserve"> TextOutputFormulas!E120</f>
        <v>0</v>
      </c>
    </row>
    <row r="122" spans="1:1" hidden="1" x14ac:dyDescent="0.35">
      <c r="A122" t="str">
        <f xml:space="preserve"> TextOutputFormulas!E121</f>
        <v/>
      </c>
    </row>
    <row r="123" spans="1:1" hidden="1" x14ac:dyDescent="0.35">
      <c r="A123" t="str">
        <f xml:space="preserve"> TextOutputFormulas!E122</f>
        <v/>
      </c>
    </row>
    <row r="124" spans="1:1" hidden="1" x14ac:dyDescent="0.35">
      <c r="A124">
        <f xml:space="preserve"> TextOutputFormulas!E123</f>
        <v>0</v>
      </c>
    </row>
    <row r="125" spans="1:1" hidden="1" x14ac:dyDescent="0.35">
      <c r="A125" t="str">
        <f xml:space="preserve"> TextOutputFormulas!E124</f>
        <v/>
      </c>
    </row>
    <row r="126" spans="1:1" hidden="1" x14ac:dyDescent="0.35">
      <c r="A126" t="str">
        <f xml:space="preserve"> TextOutputFormulas!E125</f>
        <v/>
      </c>
    </row>
    <row r="127" spans="1:1" hidden="1" x14ac:dyDescent="0.35">
      <c r="A127" t="str">
        <f xml:space="preserve"> TextOutputFormulas!E126</f>
        <v/>
      </c>
    </row>
    <row r="128" spans="1:1" hidden="1" x14ac:dyDescent="0.35">
      <c r="A128" t="str">
        <f xml:space="preserve"> TextOutputFormulas!E127</f>
        <v/>
      </c>
    </row>
    <row r="129" spans="1:1" hidden="1" x14ac:dyDescent="0.35">
      <c r="A129" t="str">
        <f xml:space="preserve"> TextOutputFormulas!E128</f>
        <v/>
      </c>
    </row>
    <row r="130" spans="1:1" hidden="1" x14ac:dyDescent="0.35">
      <c r="A130" t="str">
        <f xml:space="preserve"> TextOutputFormulas!E129</f>
        <v/>
      </c>
    </row>
    <row r="131" spans="1:1" hidden="1" x14ac:dyDescent="0.35">
      <c r="A131" t="str">
        <f xml:space="preserve"> TextOutputFormulas!E130</f>
        <v/>
      </c>
    </row>
    <row r="132" spans="1:1" hidden="1" x14ac:dyDescent="0.35">
      <c r="A132">
        <f xml:space="preserve"> TextOutputFormulas!E131</f>
        <v>0</v>
      </c>
    </row>
    <row r="133" spans="1:1" hidden="1" x14ac:dyDescent="0.35">
      <c r="A133" t="str">
        <f xml:space="preserve"> TextOutputFormulas!E132</f>
        <v/>
      </c>
    </row>
    <row r="134" spans="1:1" hidden="1" x14ac:dyDescent="0.35">
      <c r="A134" t="str">
        <f xml:space="preserve"> TextOutputFormulas!E133</f>
        <v/>
      </c>
    </row>
    <row r="135" spans="1:1" hidden="1" x14ac:dyDescent="0.35">
      <c r="A135" t="str">
        <f xml:space="preserve"> TextOutputFormulas!E134</f>
        <v/>
      </c>
    </row>
    <row r="136" spans="1:1" hidden="1" x14ac:dyDescent="0.35">
      <c r="A136" t="str">
        <f xml:space="preserve"> TextOutputFormulas!E135</f>
        <v/>
      </c>
    </row>
    <row r="137" spans="1:1" hidden="1" x14ac:dyDescent="0.35">
      <c r="A137" t="str">
        <f xml:space="preserve"> TextOutputFormulas!E136</f>
        <v/>
      </c>
    </row>
    <row r="138" spans="1:1" hidden="1" x14ac:dyDescent="0.35">
      <c r="A138" t="str">
        <f xml:space="preserve"> TextOutputFormulas!E137</f>
        <v/>
      </c>
    </row>
    <row r="139" spans="1:1" hidden="1" x14ac:dyDescent="0.35">
      <c r="A139" t="str">
        <f xml:space="preserve"> TextOutputFormulas!E138</f>
        <v/>
      </c>
    </row>
    <row r="140" spans="1:1" hidden="1" x14ac:dyDescent="0.35">
      <c r="A140">
        <f xml:space="preserve"> TextOutputFormulas!E139</f>
        <v>0</v>
      </c>
    </row>
    <row r="141" spans="1:1" hidden="1" x14ac:dyDescent="0.35">
      <c r="A141" t="str">
        <f xml:space="preserve"> TextOutputFormulas!E140</f>
        <v/>
      </c>
    </row>
    <row r="142" spans="1:1" hidden="1" x14ac:dyDescent="0.35">
      <c r="A142" t="str">
        <f xml:space="preserve"> TextOutputFormulas!E141</f>
        <v/>
      </c>
    </row>
    <row r="143" spans="1:1" x14ac:dyDescent="0.35">
      <c r="A143" t="str">
        <f xml:space="preserve"> TextOutputFormulas!E142</f>
        <v>.</v>
      </c>
    </row>
    <row r="144" spans="1:1" x14ac:dyDescent="0.35">
      <c r="A144" t="str">
        <f xml:space="preserve"> TextOutputFormulas!E143</f>
        <v>.</v>
      </c>
    </row>
    <row r="145" spans="1:1" x14ac:dyDescent="0.35">
      <c r="A145" t="str">
        <f xml:space="preserve"> TextOutputFormulas!E144</f>
        <v>.</v>
      </c>
    </row>
    <row r="146" spans="1:1" x14ac:dyDescent="0.35">
      <c r="A146" t="str">
        <f xml:space="preserve"> TextOutputFormulas!E145</f>
        <v>----------------------</v>
      </c>
    </row>
    <row r="147" spans="1:1" x14ac:dyDescent="0.35">
      <c r="A147" t="str">
        <f xml:space="preserve"> TextOutputFormulas!E146</f>
        <v>NORTH AR MEZZ</v>
      </c>
    </row>
    <row r="148" spans="1:1" x14ac:dyDescent="0.35">
      <c r="A148" t="str">
        <f xml:space="preserve"> TextOutputFormulas!E147</f>
        <v>----------------------</v>
      </c>
    </row>
    <row r="149" spans="1:1" hidden="1" x14ac:dyDescent="0.35">
      <c r="A149" t="str">
        <f xml:space="preserve"> TextOutputFormulas!E148</f>
        <v/>
      </c>
    </row>
    <row r="150" spans="1:1" hidden="1" x14ac:dyDescent="0.35">
      <c r="A150" t="str">
        <f xml:space="preserve"> TextOutputFormulas!E149</f>
        <v/>
      </c>
    </row>
    <row r="151" spans="1:1" hidden="1" x14ac:dyDescent="0.35">
      <c r="A151" t="str">
        <f xml:space="preserve"> TextOutputFormulas!E150</f>
        <v/>
      </c>
    </row>
    <row r="152" spans="1:1" hidden="1" x14ac:dyDescent="0.35">
      <c r="A152" t="str">
        <f xml:space="preserve"> TextOutputFormulas!E151</f>
        <v/>
      </c>
    </row>
    <row r="153" spans="1:1" hidden="1" x14ac:dyDescent="0.35">
      <c r="A153" t="str">
        <f xml:space="preserve"> TextOutputFormulas!E152</f>
        <v/>
      </c>
    </row>
    <row r="154" spans="1:1" hidden="1" x14ac:dyDescent="0.35">
      <c r="A154" t="str">
        <f xml:space="preserve"> TextOutputFormulas!E153</f>
        <v/>
      </c>
    </row>
    <row r="155" spans="1:1" hidden="1" x14ac:dyDescent="0.35">
      <c r="A155" t="str">
        <f xml:space="preserve"> TextOutputFormulas!E154</f>
        <v/>
      </c>
    </row>
    <row r="156" spans="1:1" hidden="1" x14ac:dyDescent="0.35">
      <c r="A156" t="str">
        <f xml:space="preserve"> TextOutputFormulas!E155</f>
        <v/>
      </c>
    </row>
    <row r="157" spans="1:1" hidden="1" x14ac:dyDescent="0.35">
      <c r="A157">
        <f xml:space="preserve"> TextOutputFormulas!E156</f>
        <v>0</v>
      </c>
    </row>
    <row r="158" spans="1:1" hidden="1" x14ac:dyDescent="0.35">
      <c r="A158" t="str">
        <f xml:space="preserve"> TextOutputFormulas!E157</f>
        <v/>
      </c>
    </row>
    <row r="159" spans="1:1" hidden="1" x14ac:dyDescent="0.35">
      <c r="A159" t="str">
        <f xml:space="preserve"> TextOutputFormulas!E158</f>
        <v/>
      </c>
    </row>
    <row r="160" spans="1:1" hidden="1" x14ac:dyDescent="0.35">
      <c r="A160" t="str">
        <f xml:space="preserve"> TextOutputFormulas!E159</f>
        <v/>
      </c>
    </row>
    <row r="161" spans="1:1" hidden="1" x14ac:dyDescent="0.35">
      <c r="A161" t="str">
        <f xml:space="preserve"> TextOutputFormulas!E160</f>
        <v/>
      </c>
    </row>
    <row r="162" spans="1:1" hidden="1" x14ac:dyDescent="0.35">
      <c r="A162" t="str">
        <f xml:space="preserve"> TextOutputFormulas!E161</f>
        <v/>
      </c>
    </row>
    <row r="163" spans="1:1" hidden="1" x14ac:dyDescent="0.35">
      <c r="A163" t="str">
        <f xml:space="preserve"> TextOutputFormulas!E162</f>
        <v/>
      </c>
    </row>
    <row r="164" spans="1:1" hidden="1" x14ac:dyDescent="0.35">
      <c r="A164" t="str">
        <f xml:space="preserve"> TextOutputFormulas!E163</f>
        <v/>
      </c>
    </row>
    <row r="165" spans="1:1" hidden="1" x14ac:dyDescent="0.35">
      <c r="A165" t="str">
        <f xml:space="preserve"> TextOutputFormulas!E164</f>
        <v/>
      </c>
    </row>
    <row r="166" spans="1:1" hidden="1" x14ac:dyDescent="0.35">
      <c r="A166" t="str">
        <f xml:space="preserve"> TextOutputFormulas!E165</f>
        <v/>
      </c>
    </row>
    <row r="167" spans="1:1" hidden="1" x14ac:dyDescent="0.35">
      <c r="A167" t="str">
        <f xml:space="preserve"> TextOutputFormulas!E166</f>
        <v/>
      </c>
    </row>
    <row r="168" spans="1:1" hidden="1" x14ac:dyDescent="0.35">
      <c r="A168" t="str">
        <f xml:space="preserve"> TextOutputFormulas!E167</f>
        <v/>
      </c>
    </row>
    <row r="169" spans="1:1" hidden="1" x14ac:dyDescent="0.35">
      <c r="A169" t="str">
        <f xml:space="preserve"> TextOutputFormulas!E168</f>
        <v/>
      </c>
    </row>
    <row r="170" spans="1:1" hidden="1" x14ac:dyDescent="0.35">
      <c r="A170">
        <f xml:space="preserve"> TextOutputFormulas!E169</f>
        <v>0</v>
      </c>
    </row>
    <row r="171" spans="1:1" hidden="1" x14ac:dyDescent="0.35">
      <c r="A171" t="str">
        <f xml:space="preserve"> TextOutputFormulas!E170</f>
        <v/>
      </c>
    </row>
    <row r="172" spans="1:1" hidden="1" x14ac:dyDescent="0.35">
      <c r="A172" t="str">
        <f xml:space="preserve"> TextOutputFormulas!E171</f>
        <v/>
      </c>
    </row>
    <row r="173" spans="1:1" x14ac:dyDescent="0.35">
      <c r="A173" t="str">
        <f xml:space="preserve"> TextOutputFormulas!E172</f>
        <v>.</v>
      </c>
    </row>
    <row r="174" spans="1:1" x14ac:dyDescent="0.35">
      <c r="A174" t="str">
        <f xml:space="preserve"> TextOutputFormulas!E173</f>
        <v>.</v>
      </c>
    </row>
    <row r="175" spans="1:1" x14ac:dyDescent="0.35">
      <c r="A175" t="str">
        <f xml:space="preserve"> TextOutputFormulas!E174</f>
        <v>.</v>
      </c>
    </row>
    <row r="176" spans="1:1" x14ac:dyDescent="0.35">
      <c r="A176" t="str">
        <f xml:space="preserve"> TextOutputFormulas!E175</f>
        <v>--------------------------------------------</v>
      </c>
    </row>
    <row r="177" spans="1:1" x14ac:dyDescent="0.35">
      <c r="A177" t="str">
        <f xml:space="preserve"> TextOutputFormulas!E176</f>
        <v>WEST AR BELOW MEZZ LANES 1-9</v>
      </c>
    </row>
    <row r="178" spans="1:1" x14ac:dyDescent="0.35">
      <c r="A178" t="str">
        <f xml:space="preserve"> TextOutputFormulas!E177</f>
        <v>--------------------------------------------</v>
      </c>
    </row>
    <row r="179" spans="1:1" hidden="1" x14ac:dyDescent="0.35">
      <c r="A179" t="str">
        <f xml:space="preserve"> TextOutputFormulas!E178</f>
        <v/>
      </c>
    </row>
    <row r="180" spans="1:1" hidden="1" x14ac:dyDescent="0.35">
      <c r="A180">
        <f xml:space="preserve"> TextOutputFormulas!E179</f>
        <v>0</v>
      </c>
    </row>
    <row r="181" spans="1:1" hidden="1" x14ac:dyDescent="0.35">
      <c r="A181" t="str">
        <f xml:space="preserve"> TextOutputFormulas!E180</f>
        <v/>
      </c>
    </row>
    <row r="182" spans="1:1" hidden="1" x14ac:dyDescent="0.35">
      <c r="A182" t="str">
        <f xml:space="preserve"> TextOutputFormulas!E181</f>
        <v/>
      </c>
    </row>
    <row r="183" spans="1:1" hidden="1" x14ac:dyDescent="0.35">
      <c r="A183" t="str">
        <f xml:space="preserve"> TextOutputFormulas!E182</f>
        <v/>
      </c>
    </row>
    <row r="184" spans="1:1" hidden="1" x14ac:dyDescent="0.35">
      <c r="A184" t="str">
        <f xml:space="preserve"> TextOutputFormulas!E183</f>
        <v/>
      </c>
    </row>
    <row r="185" spans="1:1" hidden="1" x14ac:dyDescent="0.35">
      <c r="A185" t="str">
        <f xml:space="preserve"> TextOutputFormulas!E184</f>
        <v/>
      </c>
    </row>
    <row r="186" spans="1:1" hidden="1" x14ac:dyDescent="0.35">
      <c r="A186" t="str">
        <f xml:space="preserve"> TextOutputFormulas!E185</f>
        <v/>
      </c>
    </row>
    <row r="187" spans="1:1" hidden="1" x14ac:dyDescent="0.35">
      <c r="A187" t="str">
        <f xml:space="preserve"> TextOutputFormulas!E186</f>
        <v/>
      </c>
    </row>
    <row r="188" spans="1:1" hidden="1" x14ac:dyDescent="0.35">
      <c r="A188" t="str">
        <f xml:space="preserve"> TextOutputFormulas!E187</f>
        <v/>
      </c>
    </row>
    <row r="189" spans="1:1" hidden="1" x14ac:dyDescent="0.35">
      <c r="A189" t="str">
        <f xml:space="preserve"> TextOutputFormulas!E188</f>
        <v/>
      </c>
    </row>
    <row r="190" spans="1:1" hidden="1" x14ac:dyDescent="0.35">
      <c r="A190" t="str">
        <f xml:space="preserve"> TextOutputFormulas!E189</f>
        <v/>
      </c>
    </row>
    <row r="191" spans="1:1" hidden="1" x14ac:dyDescent="0.35">
      <c r="A191" t="str">
        <f xml:space="preserve"> TextOutputFormulas!E190</f>
        <v/>
      </c>
    </row>
    <row r="192" spans="1:1" hidden="1" x14ac:dyDescent="0.35">
      <c r="A192" t="str">
        <f xml:space="preserve"> TextOutputFormulas!E191</f>
        <v/>
      </c>
    </row>
    <row r="193" spans="1:1" hidden="1" x14ac:dyDescent="0.35">
      <c r="A193">
        <f xml:space="preserve"> TextOutputFormulas!E192</f>
        <v>0</v>
      </c>
    </row>
    <row r="194" spans="1:1" hidden="1" x14ac:dyDescent="0.35">
      <c r="A194" t="str">
        <f xml:space="preserve"> TextOutputFormulas!E193</f>
        <v/>
      </c>
    </row>
    <row r="195" spans="1:1" hidden="1" x14ac:dyDescent="0.35">
      <c r="A195" t="str">
        <f xml:space="preserve"> TextOutputFormulas!E194</f>
        <v/>
      </c>
    </row>
    <row r="196" spans="1:1" hidden="1" x14ac:dyDescent="0.35">
      <c r="A196" t="str">
        <f xml:space="preserve"> TextOutputFormulas!E195</f>
        <v/>
      </c>
    </row>
    <row r="197" spans="1:1" hidden="1" x14ac:dyDescent="0.35">
      <c r="A197" t="str">
        <f xml:space="preserve"> TextOutputFormulas!E196</f>
        <v/>
      </c>
    </row>
    <row r="198" spans="1:1" hidden="1" x14ac:dyDescent="0.35">
      <c r="A198" t="str">
        <f xml:space="preserve"> TextOutputFormulas!E197</f>
        <v/>
      </c>
    </row>
    <row r="199" spans="1:1" hidden="1" x14ac:dyDescent="0.35">
      <c r="A199" t="str">
        <f xml:space="preserve"> TextOutputFormulas!E198</f>
        <v/>
      </c>
    </row>
    <row r="200" spans="1:1" hidden="1" x14ac:dyDescent="0.35">
      <c r="A200" t="str">
        <f xml:space="preserve"> TextOutputFormulas!E199</f>
        <v/>
      </c>
    </row>
    <row r="201" spans="1:1" hidden="1" x14ac:dyDescent="0.35">
      <c r="A201" t="str">
        <f xml:space="preserve"> TextOutputFormulas!E200</f>
        <v/>
      </c>
    </row>
    <row r="202" spans="1:1" hidden="1" x14ac:dyDescent="0.35">
      <c r="A202" t="str">
        <f xml:space="preserve"> TextOutputFormulas!E201</f>
        <v/>
      </c>
    </row>
    <row r="203" spans="1:1" hidden="1" x14ac:dyDescent="0.35">
      <c r="A203" t="str">
        <f xml:space="preserve"> TextOutputFormulas!E202</f>
        <v/>
      </c>
    </row>
    <row r="204" spans="1:1" hidden="1" x14ac:dyDescent="0.35">
      <c r="A204" t="str">
        <f xml:space="preserve"> TextOutputFormulas!E203</f>
        <v/>
      </c>
    </row>
    <row r="205" spans="1:1" hidden="1" x14ac:dyDescent="0.35">
      <c r="A205" t="str">
        <f xml:space="preserve"> TextOutputFormulas!E204</f>
        <v/>
      </c>
    </row>
    <row r="206" spans="1:1" hidden="1" x14ac:dyDescent="0.35">
      <c r="A206">
        <f xml:space="preserve"> TextOutputFormulas!E205</f>
        <v>0</v>
      </c>
    </row>
    <row r="207" spans="1:1" hidden="1" x14ac:dyDescent="0.35">
      <c r="A207" t="str">
        <f xml:space="preserve"> TextOutputFormulas!E206</f>
        <v/>
      </c>
    </row>
    <row r="208" spans="1:1" hidden="1" x14ac:dyDescent="0.35">
      <c r="A208" t="str">
        <f xml:space="preserve"> TextOutputFormulas!E207</f>
        <v/>
      </c>
    </row>
    <row r="209" spans="1:1" hidden="1" x14ac:dyDescent="0.35">
      <c r="A209" t="str">
        <f xml:space="preserve"> TextOutputFormulas!E208</f>
        <v/>
      </c>
    </row>
    <row r="210" spans="1:1" hidden="1" x14ac:dyDescent="0.35">
      <c r="A210" t="str">
        <f xml:space="preserve"> TextOutputFormulas!E209</f>
        <v/>
      </c>
    </row>
    <row r="211" spans="1:1" hidden="1" x14ac:dyDescent="0.35">
      <c r="A211">
        <f xml:space="preserve"> TextOutputFormulas!E210</f>
        <v>0</v>
      </c>
    </row>
    <row r="212" spans="1:1" hidden="1" x14ac:dyDescent="0.35">
      <c r="A212" t="str">
        <f xml:space="preserve"> TextOutputFormulas!E211</f>
        <v/>
      </c>
    </row>
    <row r="213" spans="1:1" hidden="1" x14ac:dyDescent="0.35">
      <c r="A213" t="str">
        <f xml:space="preserve"> TextOutputFormulas!E212</f>
        <v/>
      </c>
    </row>
    <row r="214" spans="1:1" hidden="1" x14ac:dyDescent="0.35">
      <c r="A214" t="str">
        <f xml:space="preserve"> TextOutputFormulas!E213</f>
        <v/>
      </c>
    </row>
    <row r="215" spans="1:1" hidden="1" x14ac:dyDescent="0.35">
      <c r="A215" t="str">
        <f xml:space="preserve"> TextOutputFormulas!E214</f>
        <v/>
      </c>
    </row>
    <row r="216" spans="1:1" hidden="1" x14ac:dyDescent="0.35">
      <c r="A216">
        <f xml:space="preserve"> TextOutputFormulas!E215</f>
        <v>0</v>
      </c>
    </row>
    <row r="217" spans="1:1" hidden="1" x14ac:dyDescent="0.35">
      <c r="A217" t="str">
        <f xml:space="preserve"> TextOutputFormulas!E216</f>
        <v/>
      </c>
    </row>
    <row r="218" spans="1:1" x14ac:dyDescent="0.35">
      <c r="A218" t="str">
        <f xml:space="preserve"> TextOutputFormulas!E217</f>
        <v>.</v>
      </c>
    </row>
    <row r="219" spans="1:1" x14ac:dyDescent="0.35">
      <c r="A219" t="str">
        <f xml:space="preserve"> TextOutputFormulas!E218</f>
        <v>.</v>
      </c>
    </row>
    <row r="220" spans="1:1" x14ac:dyDescent="0.35">
      <c r="A220" t="str">
        <f xml:space="preserve"> TextOutputFormulas!E219</f>
        <v>.</v>
      </c>
    </row>
    <row r="221" spans="1:1" x14ac:dyDescent="0.35">
      <c r="A221" t="str">
        <f xml:space="preserve"> TextOutputFormulas!E220</f>
        <v>-----------------------------------------------</v>
      </c>
    </row>
    <row r="222" spans="1:1" x14ac:dyDescent="0.35">
      <c r="A222" t="str">
        <f xml:space="preserve"> TextOutputFormulas!E221</f>
        <v>WEST AR BELOW MEZZ LANES 10-17</v>
      </c>
    </row>
    <row r="223" spans="1:1" x14ac:dyDescent="0.35">
      <c r="A223" t="str">
        <f xml:space="preserve"> TextOutputFormulas!E222</f>
        <v>-----------------------------------------------</v>
      </c>
    </row>
    <row r="224" spans="1:1" hidden="1" x14ac:dyDescent="0.35">
      <c r="A224" t="str">
        <f xml:space="preserve"> TextOutputFormulas!E223</f>
        <v/>
      </c>
    </row>
    <row r="225" spans="1:1" hidden="1" x14ac:dyDescent="0.35">
      <c r="A225">
        <f xml:space="preserve"> TextOutputFormulas!E224</f>
        <v>0</v>
      </c>
    </row>
    <row r="226" spans="1:1" hidden="1" x14ac:dyDescent="0.35">
      <c r="A226" t="str">
        <f xml:space="preserve"> TextOutputFormulas!E225</f>
        <v/>
      </c>
    </row>
    <row r="227" spans="1:1" hidden="1" x14ac:dyDescent="0.35">
      <c r="A227" t="str">
        <f xml:space="preserve"> TextOutputFormulas!E226</f>
        <v/>
      </c>
    </row>
    <row r="228" spans="1:1" hidden="1" x14ac:dyDescent="0.35">
      <c r="A228" t="str">
        <f xml:space="preserve"> TextOutputFormulas!E227</f>
        <v/>
      </c>
    </row>
    <row r="229" spans="1:1" hidden="1" x14ac:dyDescent="0.35">
      <c r="A229" t="str">
        <f xml:space="preserve"> TextOutputFormulas!E228</f>
        <v/>
      </c>
    </row>
    <row r="230" spans="1:1" hidden="1" x14ac:dyDescent="0.35">
      <c r="A230" t="str">
        <f xml:space="preserve"> TextOutputFormulas!E229</f>
        <v/>
      </c>
    </row>
    <row r="231" spans="1:1" hidden="1" x14ac:dyDescent="0.35">
      <c r="A231" t="str">
        <f xml:space="preserve"> TextOutputFormulas!E230</f>
        <v/>
      </c>
    </row>
    <row r="232" spans="1:1" hidden="1" x14ac:dyDescent="0.35">
      <c r="A232" t="str">
        <f xml:space="preserve"> TextOutputFormulas!E231</f>
        <v/>
      </c>
    </row>
    <row r="233" spans="1:1" hidden="1" x14ac:dyDescent="0.35">
      <c r="A233" t="str">
        <f xml:space="preserve"> TextOutputFormulas!E232</f>
        <v/>
      </c>
    </row>
    <row r="234" spans="1:1" hidden="1" x14ac:dyDescent="0.35">
      <c r="A234" t="str">
        <f xml:space="preserve"> TextOutputFormulas!E233</f>
        <v/>
      </c>
    </row>
    <row r="235" spans="1:1" hidden="1" x14ac:dyDescent="0.35">
      <c r="A235" t="str">
        <f xml:space="preserve"> TextOutputFormulas!E234</f>
        <v/>
      </c>
    </row>
    <row r="236" spans="1:1" hidden="1" x14ac:dyDescent="0.35">
      <c r="A236" t="str">
        <f xml:space="preserve"> TextOutputFormulas!E235</f>
        <v/>
      </c>
    </row>
    <row r="237" spans="1:1" hidden="1" x14ac:dyDescent="0.35">
      <c r="A237" t="str">
        <f xml:space="preserve"> TextOutputFormulas!E236</f>
        <v/>
      </c>
    </row>
    <row r="238" spans="1:1" hidden="1" x14ac:dyDescent="0.35">
      <c r="A238">
        <f xml:space="preserve"> TextOutputFormulas!E237</f>
        <v>0</v>
      </c>
    </row>
    <row r="239" spans="1:1" hidden="1" x14ac:dyDescent="0.35">
      <c r="A239" t="str">
        <f xml:space="preserve"> TextOutputFormulas!E238</f>
        <v/>
      </c>
    </row>
    <row r="240" spans="1:1" hidden="1" x14ac:dyDescent="0.35">
      <c r="A240" t="str">
        <f xml:space="preserve"> TextOutputFormulas!E239</f>
        <v/>
      </c>
    </row>
    <row r="241" spans="1:1" hidden="1" x14ac:dyDescent="0.35">
      <c r="A241" t="str">
        <f xml:space="preserve"> TextOutputFormulas!E240</f>
        <v/>
      </c>
    </row>
    <row r="242" spans="1:1" hidden="1" x14ac:dyDescent="0.35">
      <c r="A242" t="str">
        <f xml:space="preserve"> TextOutputFormulas!E241</f>
        <v/>
      </c>
    </row>
    <row r="243" spans="1:1" hidden="1" x14ac:dyDescent="0.35">
      <c r="A243" t="str">
        <f xml:space="preserve"> TextOutputFormulas!E242</f>
        <v/>
      </c>
    </row>
    <row r="244" spans="1:1" hidden="1" x14ac:dyDescent="0.35">
      <c r="A244" t="str">
        <f xml:space="preserve"> TextOutputFormulas!E243</f>
        <v/>
      </c>
    </row>
    <row r="245" spans="1:1" hidden="1" x14ac:dyDescent="0.35">
      <c r="A245" t="str">
        <f xml:space="preserve"> TextOutputFormulas!E244</f>
        <v/>
      </c>
    </row>
    <row r="246" spans="1:1" hidden="1" x14ac:dyDescent="0.35">
      <c r="A246" t="str">
        <f xml:space="preserve"> TextOutputFormulas!E245</f>
        <v/>
      </c>
    </row>
    <row r="247" spans="1:1" hidden="1" x14ac:dyDescent="0.35">
      <c r="A247" t="str">
        <f xml:space="preserve"> TextOutputFormulas!E246</f>
        <v/>
      </c>
    </row>
    <row r="248" spans="1:1" hidden="1" x14ac:dyDescent="0.35">
      <c r="A248" t="str">
        <f xml:space="preserve"> TextOutputFormulas!E247</f>
        <v/>
      </c>
    </row>
    <row r="249" spans="1:1" hidden="1" x14ac:dyDescent="0.35">
      <c r="A249" t="str">
        <f xml:space="preserve"> TextOutputFormulas!E248</f>
        <v/>
      </c>
    </row>
    <row r="250" spans="1:1" hidden="1" x14ac:dyDescent="0.35">
      <c r="A250" t="str">
        <f xml:space="preserve"> TextOutputFormulas!E249</f>
        <v/>
      </c>
    </row>
    <row r="251" spans="1:1" hidden="1" x14ac:dyDescent="0.35">
      <c r="A251">
        <f xml:space="preserve"> TextOutputFormulas!E250</f>
        <v>0</v>
      </c>
    </row>
    <row r="252" spans="1:1" hidden="1" x14ac:dyDescent="0.35">
      <c r="A252" t="str">
        <f xml:space="preserve"> TextOutputFormulas!E251</f>
        <v/>
      </c>
    </row>
    <row r="253" spans="1:1" hidden="1" x14ac:dyDescent="0.35">
      <c r="A253" t="str">
        <f xml:space="preserve"> TextOutputFormulas!E252</f>
        <v/>
      </c>
    </row>
    <row r="254" spans="1:1" hidden="1" x14ac:dyDescent="0.35">
      <c r="A254" t="str">
        <f xml:space="preserve"> TextOutputFormulas!E253</f>
        <v/>
      </c>
    </row>
    <row r="255" spans="1:1" hidden="1" x14ac:dyDescent="0.35">
      <c r="A255" t="str">
        <f xml:space="preserve"> TextOutputFormulas!E254</f>
        <v/>
      </c>
    </row>
    <row r="256" spans="1:1" hidden="1" x14ac:dyDescent="0.35">
      <c r="A256">
        <f xml:space="preserve"> TextOutputFormulas!E255</f>
        <v>0</v>
      </c>
    </row>
    <row r="257" spans="1:1" hidden="1" x14ac:dyDescent="0.35">
      <c r="A257" t="str">
        <f xml:space="preserve"> TextOutputFormulas!E256</f>
        <v/>
      </c>
    </row>
    <row r="258" spans="1:1" hidden="1" x14ac:dyDescent="0.35">
      <c r="A258" t="str">
        <f xml:space="preserve"> TextOutputFormulas!E257</f>
        <v/>
      </c>
    </row>
    <row r="259" spans="1:1" hidden="1" x14ac:dyDescent="0.35">
      <c r="A259" t="str">
        <f xml:space="preserve"> TextOutputFormulas!E258</f>
        <v/>
      </c>
    </row>
    <row r="260" spans="1:1" hidden="1" x14ac:dyDescent="0.35">
      <c r="A260" t="str">
        <f xml:space="preserve"> TextOutputFormulas!E259</f>
        <v/>
      </c>
    </row>
    <row r="261" spans="1:1" hidden="1" x14ac:dyDescent="0.35">
      <c r="A261">
        <f xml:space="preserve"> TextOutputFormulas!E260</f>
        <v>0</v>
      </c>
    </row>
    <row r="262" spans="1:1" hidden="1" x14ac:dyDescent="0.35">
      <c r="A262" t="str">
        <f xml:space="preserve"> TextOutputFormulas!E261</f>
        <v/>
      </c>
    </row>
    <row r="263" spans="1:1" x14ac:dyDescent="0.35">
      <c r="A263" t="str">
        <f xml:space="preserve"> TextOutputFormulas!E262</f>
        <v>.</v>
      </c>
    </row>
    <row r="264" spans="1:1" x14ac:dyDescent="0.35">
      <c r="A264" t="str">
        <f xml:space="preserve"> TextOutputFormulas!E263</f>
        <v>.</v>
      </c>
    </row>
    <row r="265" spans="1:1" x14ac:dyDescent="0.35">
      <c r="A265" t="str">
        <f xml:space="preserve"> TextOutputFormulas!E264</f>
        <v>.</v>
      </c>
    </row>
    <row r="266" spans="1:1" x14ac:dyDescent="0.35">
      <c r="A266" t="str">
        <f xml:space="preserve"> TextOutputFormulas!E265</f>
        <v>---------------------------------------------</v>
      </c>
    </row>
    <row r="267" spans="1:1" x14ac:dyDescent="0.35">
      <c r="A267" t="str">
        <f xml:space="preserve"> TextOutputFormulas!E266</f>
        <v>EAST AR BELOW MEZZ LANES 18-25</v>
      </c>
    </row>
    <row r="268" spans="1:1" x14ac:dyDescent="0.35">
      <c r="A268" t="str">
        <f xml:space="preserve"> TextOutputFormulas!E267</f>
        <v>---------------------------------------------</v>
      </c>
    </row>
    <row r="269" spans="1:1" hidden="1" x14ac:dyDescent="0.35">
      <c r="A269" t="str">
        <f xml:space="preserve"> TextOutputFormulas!E268</f>
        <v/>
      </c>
    </row>
    <row r="270" spans="1:1" hidden="1" x14ac:dyDescent="0.35">
      <c r="A270">
        <f xml:space="preserve"> TextOutputFormulas!E269</f>
        <v>0</v>
      </c>
    </row>
    <row r="271" spans="1:1" hidden="1" x14ac:dyDescent="0.35">
      <c r="A271" t="str">
        <f xml:space="preserve"> TextOutputFormulas!E270</f>
        <v/>
      </c>
    </row>
    <row r="272" spans="1:1" hidden="1" x14ac:dyDescent="0.35">
      <c r="A272" t="str">
        <f xml:space="preserve"> TextOutputFormulas!E271</f>
        <v/>
      </c>
    </row>
    <row r="273" spans="1:1" hidden="1" x14ac:dyDescent="0.35">
      <c r="A273" t="str">
        <f xml:space="preserve"> TextOutputFormulas!E272</f>
        <v/>
      </c>
    </row>
    <row r="274" spans="1:1" hidden="1" x14ac:dyDescent="0.35">
      <c r="A274" t="str">
        <f xml:space="preserve"> TextOutputFormulas!E273</f>
        <v/>
      </c>
    </row>
    <row r="275" spans="1:1" hidden="1" x14ac:dyDescent="0.35">
      <c r="A275" t="str">
        <f xml:space="preserve"> TextOutputFormulas!E274</f>
        <v/>
      </c>
    </row>
    <row r="276" spans="1:1" hidden="1" x14ac:dyDescent="0.35">
      <c r="A276" t="str">
        <f xml:space="preserve"> TextOutputFormulas!E275</f>
        <v/>
      </c>
    </row>
    <row r="277" spans="1:1" hidden="1" x14ac:dyDescent="0.35">
      <c r="A277" t="str">
        <f xml:space="preserve"> TextOutputFormulas!E276</f>
        <v/>
      </c>
    </row>
    <row r="278" spans="1:1" hidden="1" x14ac:dyDescent="0.35">
      <c r="A278" t="str">
        <f xml:space="preserve"> TextOutputFormulas!E277</f>
        <v/>
      </c>
    </row>
    <row r="279" spans="1:1" hidden="1" x14ac:dyDescent="0.35">
      <c r="A279" t="str">
        <f xml:space="preserve"> TextOutputFormulas!E278</f>
        <v/>
      </c>
    </row>
    <row r="280" spans="1:1" hidden="1" x14ac:dyDescent="0.35">
      <c r="A280" t="str">
        <f xml:space="preserve"> TextOutputFormulas!E279</f>
        <v/>
      </c>
    </row>
    <row r="281" spans="1:1" hidden="1" x14ac:dyDescent="0.35">
      <c r="A281" t="str">
        <f xml:space="preserve"> TextOutputFormulas!E280</f>
        <v/>
      </c>
    </row>
    <row r="282" spans="1:1" hidden="1" x14ac:dyDescent="0.35">
      <c r="A282" t="str">
        <f xml:space="preserve"> TextOutputFormulas!E281</f>
        <v/>
      </c>
    </row>
    <row r="283" spans="1:1" hidden="1" x14ac:dyDescent="0.35">
      <c r="A283">
        <f xml:space="preserve"> TextOutputFormulas!E282</f>
        <v>0</v>
      </c>
    </row>
    <row r="284" spans="1:1" hidden="1" x14ac:dyDescent="0.35">
      <c r="A284" t="str">
        <f xml:space="preserve"> TextOutputFormulas!E283</f>
        <v/>
      </c>
    </row>
    <row r="285" spans="1:1" hidden="1" x14ac:dyDescent="0.35">
      <c r="A285" t="str">
        <f xml:space="preserve"> TextOutputFormulas!E284</f>
        <v/>
      </c>
    </row>
    <row r="286" spans="1:1" hidden="1" x14ac:dyDescent="0.35">
      <c r="A286" t="str">
        <f xml:space="preserve"> TextOutputFormulas!E285</f>
        <v/>
      </c>
    </row>
    <row r="287" spans="1:1" hidden="1" x14ac:dyDescent="0.35">
      <c r="A287" t="str">
        <f xml:space="preserve"> TextOutputFormulas!E286</f>
        <v/>
      </c>
    </row>
    <row r="288" spans="1:1" hidden="1" x14ac:dyDescent="0.35">
      <c r="A288" t="str">
        <f xml:space="preserve"> TextOutputFormulas!E287</f>
        <v/>
      </c>
    </row>
    <row r="289" spans="1:1" hidden="1" x14ac:dyDescent="0.35">
      <c r="A289" t="str">
        <f xml:space="preserve"> TextOutputFormulas!E288</f>
        <v/>
      </c>
    </row>
    <row r="290" spans="1:1" hidden="1" x14ac:dyDescent="0.35">
      <c r="A290" t="str">
        <f xml:space="preserve"> TextOutputFormulas!E289</f>
        <v/>
      </c>
    </row>
    <row r="291" spans="1:1" hidden="1" x14ac:dyDescent="0.35">
      <c r="A291" t="str">
        <f xml:space="preserve"> TextOutputFormulas!E290</f>
        <v/>
      </c>
    </row>
    <row r="292" spans="1:1" hidden="1" x14ac:dyDescent="0.35">
      <c r="A292" t="str">
        <f xml:space="preserve"> TextOutputFormulas!E291</f>
        <v/>
      </c>
    </row>
    <row r="293" spans="1:1" hidden="1" x14ac:dyDescent="0.35">
      <c r="A293" t="str">
        <f xml:space="preserve"> TextOutputFormulas!E292</f>
        <v/>
      </c>
    </row>
    <row r="294" spans="1:1" hidden="1" x14ac:dyDescent="0.35">
      <c r="A294" t="str">
        <f xml:space="preserve"> TextOutputFormulas!E293</f>
        <v/>
      </c>
    </row>
    <row r="295" spans="1:1" hidden="1" x14ac:dyDescent="0.35">
      <c r="A295" t="str">
        <f xml:space="preserve"> TextOutputFormulas!E294</f>
        <v/>
      </c>
    </row>
    <row r="296" spans="1:1" hidden="1" x14ac:dyDescent="0.35">
      <c r="A296">
        <f xml:space="preserve"> TextOutputFormulas!E295</f>
        <v>0</v>
      </c>
    </row>
    <row r="297" spans="1:1" hidden="1" x14ac:dyDescent="0.35">
      <c r="A297" t="str">
        <f xml:space="preserve"> TextOutputFormulas!E296</f>
        <v/>
      </c>
    </row>
    <row r="298" spans="1:1" hidden="1" x14ac:dyDescent="0.35">
      <c r="A298" t="str">
        <f xml:space="preserve"> TextOutputFormulas!E297</f>
        <v/>
      </c>
    </row>
    <row r="299" spans="1:1" hidden="1" x14ac:dyDescent="0.35">
      <c r="A299" t="str">
        <f xml:space="preserve"> TextOutputFormulas!E298</f>
        <v/>
      </c>
    </row>
    <row r="300" spans="1:1" hidden="1" x14ac:dyDescent="0.35">
      <c r="A300" t="str">
        <f xml:space="preserve"> TextOutputFormulas!E299</f>
        <v/>
      </c>
    </row>
    <row r="301" spans="1:1" hidden="1" x14ac:dyDescent="0.35">
      <c r="A301">
        <f xml:space="preserve"> TextOutputFormulas!E300</f>
        <v>0</v>
      </c>
    </row>
    <row r="302" spans="1:1" hidden="1" x14ac:dyDescent="0.35">
      <c r="A302" t="str">
        <f xml:space="preserve"> TextOutputFormulas!E301</f>
        <v/>
      </c>
    </row>
    <row r="303" spans="1:1" hidden="1" x14ac:dyDescent="0.35">
      <c r="A303" t="str">
        <f xml:space="preserve"> TextOutputFormulas!E302</f>
        <v/>
      </c>
    </row>
    <row r="304" spans="1:1" hidden="1" x14ac:dyDescent="0.35">
      <c r="A304" t="str">
        <f xml:space="preserve"> TextOutputFormulas!E303</f>
        <v/>
      </c>
    </row>
    <row r="305" spans="1:1" hidden="1" x14ac:dyDescent="0.35">
      <c r="A305" t="str">
        <f xml:space="preserve"> TextOutputFormulas!E304</f>
        <v/>
      </c>
    </row>
    <row r="306" spans="1:1" hidden="1" x14ac:dyDescent="0.35">
      <c r="A306">
        <f xml:space="preserve"> TextOutputFormulas!E305</f>
        <v>0</v>
      </c>
    </row>
    <row r="307" spans="1:1" hidden="1" x14ac:dyDescent="0.35">
      <c r="A307" t="str">
        <f xml:space="preserve"> TextOutputFormulas!E306</f>
        <v/>
      </c>
    </row>
    <row r="308" spans="1:1" x14ac:dyDescent="0.35">
      <c r="A308" t="str">
        <f xml:space="preserve"> TextOutputFormulas!E307</f>
        <v>.</v>
      </c>
    </row>
    <row r="309" spans="1:1" x14ac:dyDescent="0.35">
      <c r="A309" t="str">
        <f xml:space="preserve"> TextOutputFormulas!E308</f>
        <v>.</v>
      </c>
    </row>
    <row r="310" spans="1:1" x14ac:dyDescent="0.35">
      <c r="A310" t="str">
        <f xml:space="preserve"> TextOutputFormulas!E309</f>
        <v>.</v>
      </c>
    </row>
    <row r="311" spans="1:1" x14ac:dyDescent="0.35">
      <c r="A311" t="str">
        <f xml:space="preserve"> TextOutputFormulas!E310</f>
        <v>---------------------------------------------</v>
      </c>
    </row>
    <row r="312" spans="1:1" x14ac:dyDescent="0.35">
      <c r="A312" t="str">
        <f xml:space="preserve"> TextOutputFormulas!E311</f>
        <v>EAST AR BELOW MEZZ LANES 26-34</v>
      </c>
    </row>
    <row r="313" spans="1:1" x14ac:dyDescent="0.35">
      <c r="A313" t="str">
        <f xml:space="preserve"> TextOutputFormulas!E312</f>
        <v>---------------------------------------------</v>
      </c>
    </row>
    <row r="314" spans="1:1" hidden="1" x14ac:dyDescent="0.35">
      <c r="A314" t="str">
        <f xml:space="preserve"> TextOutputFormulas!E313</f>
        <v/>
      </c>
    </row>
    <row r="315" spans="1:1" hidden="1" x14ac:dyDescent="0.35">
      <c r="A315">
        <f xml:space="preserve"> TextOutputFormulas!E314</f>
        <v>0</v>
      </c>
    </row>
    <row r="316" spans="1:1" hidden="1" x14ac:dyDescent="0.35">
      <c r="A316" t="str">
        <f xml:space="preserve"> TextOutputFormulas!E315</f>
        <v/>
      </c>
    </row>
    <row r="317" spans="1:1" hidden="1" x14ac:dyDescent="0.35">
      <c r="A317" t="str">
        <f xml:space="preserve"> TextOutputFormulas!E316</f>
        <v/>
      </c>
    </row>
    <row r="318" spans="1:1" hidden="1" x14ac:dyDescent="0.35">
      <c r="A318" t="str">
        <f xml:space="preserve"> TextOutputFormulas!E317</f>
        <v/>
      </c>
    </row>
    <row r="319" spans="1:1" hidden="1" x14ac:dyDescent="0.35">
      <c r="A319" t="str">
        <f xml:space="preserve"> TextOutputFormulas!E318</f>
        <v/>
      </c>
    </row>
    <row r="320" spans="1:1" hidden="1" x14ac:dyDescent="0.35">
      <c r="A320" t="str">
        <f xml:space="preserve"> TextOutputFormulas!E319</f>
        <v/>
      </c>
    </row>
    <row r="321" spans="1:1" hidden="1" x14ac:dyDescent="0.35">
      <c r="A321" t="str">
        <f xml:space="preserve"> TextOutputFormulas!E320</f>
        <v/>
      </c>
    </row>
    <row r="322" spans="1:1" hidden="1" x14ac:dyDescent="0.35">
      <c r="A322" t="str">
        <f xml:space="preserve"> TextOutputFormulas!E321</f>
        <v/>
      </c>
    </row>
    <row r="323" spans="1:1" hidden="1" x14ac:dyDescent="0.35">
      <c r="A323" t="str">
        <f xml:space="preserve"> TextOutputFormulas!E322</f>
        <v/>
      </c>
    </row>
    <row r="324" spans="1:1" hidden="1" x14ac:dyDescent="0.35">
      <c r="A324" t="str">
        <f xml:space="preserve"> TextOutputFormulas!E323</f>
        <v/>
      </c>
    </row>
    <row r="325" spans="1:1" hidden="1" x14ac:dyDescent="0.35">
      <c r="A325" t="str">
        <f xml:space="preserve"> TextOutputFormulas!E324</f>
        <v/>
      </c>
    </row>
    <row r="326" spans="1:1" hidden="1" x14ac:dyDescent="0.35">
      <c r="A326" t="str">
        <f xml:space="preserve"> TextOutputFormulas!E325</f>
        <v/>
      </c>
    </row>
    <row r="327" spans="1:1" hidden="1" x14ac:dyDescent="0.35">
      <c r="A327" t="str">
        <f xml:space="preserve"> TextOutputFormulas!E326</f>
        <v/>
      </c>
    </row>
    <row r="328" spans="1:1" hidden="1" x14ac:dyDescent="0.35">
      <c r="A328">
        <f xml:space="preserve"> TextOutputFormulas!E327</f>
        <v>0</v>
      </c>
    </row>
    <row r="329" spans="1:1" hidden="1" x14ac:dyDescent="0.35">
      <c r="A329" t="str">
        <f xml:space="preserve"> TextOutputFormulas!E328</f>
        <v/>
      </c>
    </row>
    <row r="330" spans="1:1" hidden="1" x14ac:dyDescent="0.35">
      <c r="A330" t="str">
        <f xml:space="preserve"> TextOutputFormulas!E329</f>
        <v/>
      </c>
    </row>
    <row r="331" spans="1:1" hidden="1" x14ac:dyDescent="0.35">
      <c r="A331" t="str">
        <f xml:space="preserve"> TextOutputFormulas!E330</f>
        <v/>
      </c>
    </row>
    <row r="332" spans="1:1" hidden="1" x14ac:dyDescent="0.35">
      <c r="A332" t="str">
        <f xml:space="preserve"> TextOutputFormulas!E331</f>
        <v/>
      </c>
    </row>
    <row r="333" spans="1:1" hidden="1" x14ac:dyDescent="0.35">
      <c r="A333" t="str">
        <f xml:space="preserve"> TextOutputFormulas!E332</f>
        <v/>
      </c>
    </row>
    <row r="334" spans="1:1" hidden="1" x14ac:dyDescent="0.35">
      <c r="A334" t="str">
        <f xml:space="preserve"> TextOutputFormulas!E333</f>
        <v/>
      </c>
    </row>
    <row r="335" spans="1:1" hidden="1" x14ac:dyDescent="0.35">
      <c r="A335" t="str">
        <f xml:space="preserve"> TextOutputFormulas!E334</f>
        <v/>
      </c>
    </row>
    <row r="336" spans="1:1" hidden="1" x14ac:dyDescent="0.35">
      <c r="A336" t="str">
        <f xml:space="preserve"> TextOutputFormulas!E335</f>
        <v/>
      </c>
    </row>
    <row r="337" spans="1:1" hidden="1" x14ac:dyDescent="0.35">
      <c r="A337" t="str">
        <f xml:space="preserve"> TextOutputFormulas!E336</f>
        <v/>
      </c>
    </row>
    <row r="338" spans="1:1" hidden="1" x14ac:dyDescent="0.35">
      <c r="A338" t="str">
        <f xml:space="preserve"> TextOutputFormulas!E337</f>
        <v/>
      </c>
    </row>
    <row r="339" spans="1:1" hidden="1" x14ac:dyDescent="0.35">
      <c r="A339" t="str">
        <f xml:space="preserve"> TextOutputFormulas!E338</f>
        <v/>
      </c>
    </row>
    <row r="340" spans="1:1" hidden="1" x14ac:dyDescent="0.35">
      <c r="A340" t="str">
        <f xml:space="preserve"> TextOutputFormulas!E339</f>
        <v/>
      </c>
    </row>
    <row r="341" spans="1:1" hidden="1" x14ac:dyDescent="0.35">
      <c r="A341">
        <f xml:space="preserve"> TextOutputFormulas!E340</f>
        <v>0</v>
      </c>
    </row>
    <row r="342" spans="1:1" hidden="1" x14ac:dyDescent="0.35">
      <c r="A342" t="str">
        <f xml:space="preserve"> TextOutputFormulas!E341</f>
        <v/>
      </c>
    </row>
    <row r="343" spans="1:1" hidden="1" x14ac:dyDescent="0.35">
      <c r="A343" t="str">
        <f xml:space="preserve"> TextOutputFormulas!E342</f>
        <v/>
      </c>
    </row>
    <row r="344" spans="1:1" hidden="1" x14ac:dyDescent="0.35">
      <c r="A344" t="str">
        <f xml:space="preserve"> TextOutputFormulas!E343</f>
        <v/>
      </c>
    </row>
    <row r="345" spans="1:1" hidden="1" x14ac:dyDescent="0.35">
      <c r="A345" t="str">
        <f xml:space="preserve"> TextOutputFormulas!E344</f>
        <v/>
      </c>
    </row>
    <row r="346" spans="1:1" hidden="1" x14ac:dyDescent="0.35">
      <c r="A346">
        <f xml:space="preserve"> TextOutputFormulas!E345</f>
        <v>0</v>
      </c>
    </row>
    <row r="347" spans="1:1" hidden="1" x14ac:dyDescent="0.35">
      <c r="A347" t="str">
        <f xml:space="preserve"> TextOutputFormulas!E346</f>
        <v/>
      </c>
    </row>
    <row r="348" spans="1:1" hidden="1" x14ac:dyDescent="0.35">
      <c r="A348" t="str">
        <f xml:space="preserve"> TextOutputFormulas!E347</f>
        <v/>
      </c>
    </row>
    <row r="349" spans="1:1" hidden="1" x14ac:dyDescent="0.35">
      <c r="A349" t="str">
        <f xml:space="preserve"> TextOutputFormulas!E348</f>
        <v/>
      </c>
    </row>
    <row r="350" spans="1:1" hidden="1" x14ac:dyDescent="0.35">
      <c r="A350" t="str">
        <f xml:space="preserve"> TextOutputFormulas!E349</f>
        <v/>
      </c>
    </row>
    <row r="351" spans="1:1" hidden="1" x14ac:dyDescent="0.35">
      <c r="A351">
        <f xml:space="preserve"> TextOutputFormulas!E350</f>
        <v>0</v>
      </c>
    </row>
    <row r="352" spans="1:1" hidden="1" x14ac:dyDescent="0.35">
      <c r="A352" t="str">
        <f xml:space="preserve"> TextOutputFormulas!E351</f>
        <v/>
      </c>
    </row>
    <row r="353" spans="1:1" x14ac:dyDescent="0.35">
      <c r="A353" t="str">
        <f xml:space="preserve"> TextOutputFormulas!E352</f>
        <v>.</v>
      </c>
    </row>
    <row r="354" spans="1:1" x14ac:dyDescent="0.35">
      <c r="A354" t="str">
        <f xml:space="preserve"> TextOutputFormulas!E353</f>
        <v>.</v>
      </c>
    </row>
    <row r="355" spans="1:1" x14ac:dyDescent="0.35">
      <c r="A355" t="str">
        <f xml:space="preserve"> TextOutputFormulas!E354</f>
        <v>.</v>
      </c>
    </row>
    <row r="356" spans="1:1" x14ac:dyDescent="0.35">
      <c r="A356" t="str">
        <f xml:space="preserve"> TextOutputFormulas!E355</f>
        <v>-----------------</v>
      </c>
    </row>
    <row r="357" spans="1:1" x14ac:dyDescent="0.35">
      <c r="A357" t="str">
        <f xml:space="preserve"> TextOutputFormulas!E356</f>
        <v>SHIP SORTER</v>
      </c>
    </row>
    <row r="358" spans="1:1" x14ac:dyDescent="0.35">
      <c r="A358" t="str">
        <f xml:space="preserve"> TextOutputFormulas!E357</f>
        <v>-----------------</v>
      </c>
    </row>
    <row r="359" spans="1:1" hidden="1" x14ac:dyDescent="0.35">
      <c r="A359" t="str">
        <f xml:space="preserve"> TextOutputFormulas!E358</f>
        <v/>
      </c>
    </row>
    <row r="360" spans="1:1" hidden="1" x14ac:dyDescent="0.35">
      <c r="A360">
        <f xml:space="preserve"> TextOutputFormulas!E359</f>
        <v>0</v>
      </c>
    </row>
    <row r="361" spans="1:1" hidden="1" x14ac:dyDescent="0.35">
      <c r="A361" t="str">
        <f xml:space="preserve"> TextOutputFormulas!E360</f>
        <v/>
      </c>
    </row>
    <row r="362" spans="1:1" hidden="1" x14ac:dyDescent="0.35">
      <c r="A362" t="str">
        <f xml:space="preserve"> TextOutputFormulas!E361</f>
        <v/>
      </c>
    </row>
    <row r="363" spans="1:1" hidden="1" x14ac:dyDescent="0.35">
      <c r="A363" t="str">
        <f xml:space="preserve"> TextOutputFormulas!E362</f>
        <v/>
      </c>
    </row>
    <row r="364" spans="1:1" hidden="1" x14ac:dyDescent="0.35">
      <c r="A364" t="str">
        <f xml:space="preserve"> TextOutputFormulas!E363</f>
        <v/>
      </c>
    </row>
    <row r="365" spans="1:1" hidden="1" x14ac:dyDescent="0.35">
      <c r="A365" t="str">
        <f xml:space="preserve"> TextOutputFormulas!E364</f>
        <v/>
      </c>
    </row>
    <row r="366" spans="1:1" hidden="1" x14ac:dyDescent="0.35">
      <c r="A366" t="str">
        <f xml:space="preserve"> TextOutputFormulas!E365</f>
        <v/>
      </c>
    </row>
    <row r="367" spans="1:1" hidden="1" x14ac:dyDescent="0.35">
      <c r="A367" t="str">
        <f xml:space="preserve"> TextOutputFormulas!E366</f>
        <v/>
      </c>
    </row>
    <row r="368" spans="1:1" hidden="1" x14ac:dyDescent="0.35">
      <c r="A368" t="str">
        <f xml:space="preserve"> TextOutputFormulas!E367</f>
        <v/>
      </c>
    </row>
    <row r="369" spans="1:1" hidden="1" x14ac:dyDescent="0.35">
      <c r="A369" t="str">
        <f xml:space="preserve"> TextOutputFormulas!E368</f>
        <v/>
      </c>
    </row>
    <row r="370" spans="1:1" hidden="1" x14ac:dyDescent="0.35">
      <c r="A370">
        <f xml:space="preserve"> TextOutputFormulas!E369</f>
        <v>0</v>
      </c>
    </row>
    <row r="371" spans="1:1" hidden="1" x14ac:dyDescent="0.35">
      <c r="A371" t="str">
        <f xml:space="preserve"> TextOutputFormulas!E370</f>
        <v/>
      </c>
    </row>
    <row r="372" spans="1:1" hidden="1" x14ac:dyDescent="0.35">
      <c r="A372" t="str">
        <f xml:space="preserve"> TextOutputFormulas!E371</f>
        <v/>
      </c>
    </row>
    <row r="373" spans="1:1" hidden="1" x14ac:dyDescent="0.35">
      <c r="A373" t="str">
        <f xml:space="preserve"> TextOutputFormulas!E372</f>
        <v/>
      </c>
    </row>
    <row r="374" spans="1:1" hidden="1" x14ac:dyDescent="0.35">
      <c r="A374">
        <f xml:space="preserve"> TextOutputFormulas!E373</f>
        <v>0</v>
      </c>
    </row>
    <row r="375" spans="1:1" hidden="1" x14ac:dyDescent="0.35">
      <c r="A375" t="str">
        <f xml:space="preserve"> TextOutputFormulas!E374</f>
        <v/>
      </c>
    </row>
    <row r="376" spans="1:1" hidden="1" x14ac:dyDescent="0.35">
      <c r="A376" t="str">
        <f xml:space="preserve"> TextOutputFormulas!E375</f>
        <v/>
      </c>
    </row>
    <row r="377" spans="1:1" hidden="1" x14ac:dyDescent="0.35">
      <c r="A377" t="str">
        <f xml:space="preserve"> TextOutputFormulas!E376</f>
        <v/>
      </c>
    </row>
    <row r="378" spans="1:1" hidden="1" x14ac:dyDescent="0.35">
      <c r="A378" t="str">
        <f xml:space="preserve"> TextOutputFormulas!E377</f>
        <v/>
      </c>
    </row>
    <row r="379" spans="1:1" hidden="1" x14ac:dyDescent="0.35">
      <c r="A379" t="str">
        <f xml:space="preserve"> TextOutputFormulas!E378</f>
        <v/>
      </c>
    </row>
    <row r="380" spans="1:1" hidden="1" x14ac:dyDescent="0.35">
      <c r="A380" t="str">
        <f xml:space="preserve"> TextOutputFormulas!E379</f>
        <v/>
      </c>
    </row>
    <row r="381" spans="1:1" hidden="1" x14ac:dyDescent="0.35">
      <c r="A381" t="str">
        <f xml:space="preserve"> TextOutputFormulas!E380</f>
        <v/>
      </c>
    </row>
    <row r="382" spans="1:1" hidden="1" x14ac:dyDescent="0.35">
      <c r="A382" t="str">
        <f xml:space="preserve"> TextOutputFormulas!E381</f>
        <v/>
      </c>
    </row>
    <row r="383" spans="1:1" hidden="1" x14ac:dyDescent="0.35">
      <c r="A383" t="str">
        <f xml:space="preserve"> TextOutputFormulas!E382</f>
        <v/>
      </c>
    </row>
    <row r="384" spans="1:1" hidden="1" x14ac:dyDescent="0.35">
      <c r="A384">
        <f xml:space="preserve"> TextOutputFormulas!E383</f>
        <v>0</v>
      </c>
    </row>
    <row r="385" spans="1:1" hidden="1" x14ac:dyDescent="0.35">
      <c r="A385" t="str">
        <f xml:space="preserve"> TextOutputFormulas!E384</f>
        <v/>
      </c>
    </row>
    <row r="386" spans="1:1" hidden="1" x14ac:dyDescent="0.35">
      <c r="A386" t="str">
        <f xml:space="preserve"> TextOutputFormulas!E385</f>
        <v/>
      </c>
    </row>
    <row r="387" spans="1:1" hidden="1" x14ac:dyDescent="0.35">
      <c r="A387" t="str">
        <f xml:space="preserve"> TextOutputFormulas!E386</f>
        <v/>
      </c>
    </row>
    <row r="388" spans="1:1" hidden="1" x14ac:dyDescent="0.35">
      <c r="A388" t="str">
        <f xml:space="preserve"> TextOutputFormulas!E387</f>
        <v/>
      </c>
    </row>
    <row r="389" spans="1:1" hidden="1" x14ac:dyDescent="0.35">
      <c r="A389" t="str">
        <f xml:space="preserve"> TextOutputFormulas!E388</f>
        <v/>
      </c>
    </row>
    <row r="390" spans="1:1" hidden="1" x14ac:dyDescent="0.35">
      <c r="A390" t="str">
        <f xml:space="preserve"> TextOutputFormulas!E389</f>
        <v/>
      </c>
    </row>
    <row r="391" spans="1:1" hidden="1" x14ac:dyDescent="0.35">
      <c r="A391" t="str">
        <f xml:space="preserve"> TextOutputFormulas!E390</f>
        <v/>
      </c>
    </row>
    <row r="392" spans="1:1" hidden="1" x14ac:dyDescent="0.35">
      <c r="A392" t="str">
        <f xml:space="preserve"> TextOutputFormulas!E391</f>
        <v/>
      </c>
    </row>
    <row r="393" spans="1:1" hidden="1" x14ac:dyDescent="0.35">
      <c r="A393" t="str">
        <f xml:space="preserve"> TextOutputFormulas!E392</f>
        <v/>
      </c>
    </row>
    <row r="394" spans="1:1" hidden="1" x14ac:dyDescent="0.35">
      <c r="A394">
        <f xml:space="preserve"> TextOutputFormulas!E393</f>
        <v>0</v>
      </c>
    </row>
    <row r="395" spans="1:1" hidden="1" x14ac:dyDescent="0.35">
      <c r="A395" t="str">
        <f xml:space="preserve"> TextOutputFormulas!E394</f>
        <v/>
      </c>
    </row>
    <row r="396" spans="1:1" hidden="1" x14ac:dyDescent="0.35">
      <c r="A396" t="str">
        <f xml:space="preserve"> TextOutputFormulas!E395</f>
        <v/>
      </c>
    </row>
    <row r="397" spans="1:1" x14ac:dyDescent="0.35">
      <c r="A397" t="str">
        <f xml:space="preserve"> TextOutputFormulas!E396</f>
        <v>.</v>
      </c>
    </row>
    <row r="398" spans="1:1" x14ac:dyDescent="0.35">
      <c r="A398" t="str">
        <f xml:space="preserve"> TextOutputFormulas!E397</f>
        <v>.</v>
      </c>
    </row>
    <row r="399" spans="1:1" x14ac:dyDescent="0.35">
      <c r="A399" t="str">
        <f xml:space="preserve"> TextOutputFormulas!E398</f>
        <v>.</v>
      </c>
    </row>
    <row r="400" spans="1:1" x14ac:dyDescent="0.35">
      <c r="A400" t="str">
        <f xml:space="preserve"> TextOutputFormulas!E399</f>
        <v>----------------------</v>
      </c>
    </row>
    <row r="401" spans="1:1" x14ac:dyDescent="0.35">
      <c r="A401" t="str">
        <f xml:space="preserve"> TextOutputFormulas!E400</f>
        <v>SOUTH AR MEZZ</v>
      </c>
    </row>
    <row r="402" spans="1:1" x14ac:dyDescent="0.35">
      <c r="A402" t="str">
        <f xml:space="preserve"> TextOutputFormulas!E401</f>
        <v>----------------------</v>
      </c>
    </row>
    <row r="403" spans="1:1" hidden="1" x14ac:dyDescent="0.35">
      <c r="A403" t="str">
        <f xml:space="preserve"> TextOutputFormulas!E402</f>
        <v/>
      </c>
    </row>
    <row r="404" spans="1:1" hidden="1" x14ac:dyDescent="0.35">
      <c r="A404" t="str">
        <f xml:space="preserve"> TextOutputFormulas!E403</f>
        <v/>
      </c>
    </row>
    <row r="405" spans="1:1" hidden="1" x14ac:dyDescent="0.35">
      <c r="A405" t="str">
        <f xml:space="preserve"> TextOutputFormulas!E404</f>
        <v/>
      </c>
    </row>
    <row r="406" spans="1:1" hidden="1" x14ac:dyDescent="0.35">
      <c r="A406" t="str">
        <f xml:space="preserve"> TextOutputFormulas!E405</f>
        <v/>
      </c>
    </row>
    <row r="407" spans="1:1" hidden="1" x14ac:dyDescent="0.35">
      <c r="A407" t="str">
        <f xml:space="preserve"> TextOutputFormulas!E406</f>
        <v/>
      </c>
    </row>
    <row r="408" spans="1:1" hidden="1" x14ac:dyDescent="0.35">
      <c r="A408">
        <f xml:space="preserve"> TextOutputFormulas!E407</f>
        <v>0</v>
      </c>
    </row>
    <row r="409" spans="1:1" hidden="1" x14ac:dyDescent="0.35">
      <c r="A409" t="str">
        <f xml:space="preserve"> TextOutputFormulas!E408</f>
        <v/>
      </c>
    </row>
    <row r="410" spans="1:1" hidden="1" x14ac:dyDescent="0.35">
      <c r="A410" t="str">
        <f xml:space="preserve"> TextOutputFormulas!E409</f>
        <v/>
      </c>
    </row>
    <row r="411" spans="1:1" hidden="1" x14ac:dyDescent="0.35">
      <c r="A411" t="str">
        <f xml:space="preserve"> TextOutputFormulas!E410</f>
        <v/>
      </c>
    </row>
    <row r="412" spans="1:1" hidden="1" x14ac:dyDescent="0.35">
      <c r="A412" t="str">
        <f xml:space="preserve"> TextOutputFormulas!E411</f>
        <v/>
      </c>
    </row>
    <row r="413" spans="1:1" hidden="1" x14ac:dyDescent="0.35">
      <c r="A413" t="str">
        <f xml:space="preserve"> TextOutputFormulas!E412</f>
        <v/>
      </c>
    </row>
    <row r="414" spans="1:1" hidden="1" x14ac:dyDescent="0.35">
      <c r="A414" t="str">
        <f xml:space="preserve"> TextOutputFormulas!E413</f>
        <v/>
      </c>
    </row>
    <row r="415" spans="1:1" hidden="1" x14ac:dyDescent="0.35">
      <c r="A415" t="str">
        <f xml:space="preserve"> TextOutputFormulas!E414</f>
        <v/>
      </c>
    </row>
    <row r="416" spans="1:1" hidden="1" x14ac:dyDescent="0.35">
      <c r="A416" t="str">
        <f xml:space="preserve"> TextOutputFormulas!E415</f>
        <v/>
      </c>
    </row>
    <row r="417" spans="1:1" hidden="1" x14ac:dyDescent="0.35">
      <c r="A417" t="str">
        <f xml:space="preserve"> TextOutputFormulas!E416</f>
        <v/>
      </c>
    </row>
    <row r="418" spans="1:1" hidden="1" x14ac:dyDescent="0.35">
      <c r="A418" t="str">
        <f xml:space="preserve"> TextOutputFormulas!E417</f>
        <v/>
      </c>
    </row>
    <row r="419" spans="1:1" hidden="1" x14ac:dyDescent="0.35">
      <c r="A419" t="str">
        <f xml:space="preserve"> TextOutputFormulas!E418</f>
        <v/>
      </c>
    </row>
    <row r="420" spans="1:1" hidden="1" x14ac:dyDescent="0.35">
      <c r="A420" t="str">
        <f xml:space="preserve"> TextOutputFormulas!E419</f>
        <v/>
      </c>
    </row>
    <row r="421" spans="1:1" hidden="1" x14ac:dyDescent="0.35">
      <c r="A421" t="str">
        <f xml:space="preserve"> TextOutputFormulas!E420</f>
        <v/>
      </c>
    </row>
    <row r="422" spans="1:1" hidden="1" x14ac:dyDescent="0.35">
      <c r="A422" t="str">
        <f xml:space="preserve"> TextOutputFormulas!E421</f>
        <v/>
      </c>
    </row>
    <row r="423" spans="1:1" hidden="1" x14ac:dyDescent="0.35">
      <c r="A423" t="str">
        <f xml:space="preserve"> TextOutputFormulas!E422</f>
        <v/>
      </c>
    </row>
    <row r="424" spans="1:1" hidden="1" x14ac:dyDescent="0.35">
      <c r="A424" t="str">
        <f xml:space="preserve"> TextOutputFormulas!E423</f>
        <v/>
      </c>
    </row>
    <row r="425" spans="1:1" hidden="1" x14ac:dyDescent="0.35">
      <c r="A425" t="str">
        <f xml:space="preserve"> TextOutputFormulas!E424</f>
        <v/>
      </c>
    </row>
    <row r="426" spans="1:1" hidden="1" x14ac:dyDescent="0.35">
      <c r="A426" t="str">
        <f xml:space="preserve"> TextOutputFormulas!E425</f>
        <v/>
      </c>
    </row>
    <row r="427" spans="1:1" hidden="1" x14ac:dyDescent="0.35">
      <c r="A427" t="str">
        <f xml:space="preserve"> TextOutputFormulas!E426</f>
        <v/>
      </c>
    </row>
    <row r="428" spans="1:1" hidden="1" x14ac:dyDescent="0.35">
      <c r="A428" t="str">
        <f xml:space="preserve"> TextOutputFormulas!E427</f>
        <v/>
      </c>
    </row>
    <row r="429" spans="1:1" hidden="1" x14ac:dyDescent="0.35">
      <c r="A429" t="str">
        <f xml:space="preserve"> TextOutputFormulas!E428</f>
        <v/>
      </c>
    </row>
    <row r="430" spans="1:1" hidden="1" x14ac:dyDescent="0.35">
      <c r="A430" t="str">
        <f xml:space="preserve"> TextOutputFormulas!E429</f>
        <v/>
      </c>
    </row>
    <row r="431" spans="1:1" hidden="1" x14ac:dyDescent="0.35">
      <c r="A431">
        <f xml:space="preserve"> TextOutputFormulas!E430</f>
        <v>0</v>
      </c>
    </row>
    <row r="432" spans="1:1" hidden="1" x14ac:dyDescent="0.35">
      <c r="A432" t="str">
        <f xml:space="preserve"> TextOutputFormulas!E431</f>
        <v/>
      </c>
    </row>
    <row r="433" spans="1:1" hidden="1" x14ac:dyDescent="0.35">
      <c r="A433" t="str">
        <f xml:space="preserve"> TextOutputFormulas!E432</f>
        <v/>
      </c>
    </row>
    <row r="434" spans="1:1" x14ac:dyDescent="0.35">
      <c r="A434" t="str">
        <f xml:space="preserve"> TextOutputFormulas!E433</f>
        <v>.</v>
      </c>
    </row>
    <row r="435" spans="1:1" x14ac:dyDescent="0.35">
      <c r="A435" t="str">
        <f xml:space="preserve"> TextOutputFormulas!E434</f>
        <v>.</v>
      </c>
    </row>
    <row r="436" spans="1:1" x14ac:dyDescent="0.35">
      <c r="A436" t="str">
        <f xml:space="preserve"> TextOutputFormulas!E435</f>
        <v>.</v>
      </c>
    </row>
    <row r="437" spans="1:1" x14ac:dyDescent="0.35">
      <c r="A437" t="str">
        <f xml:space="preserve"> TextOutputFormulas!E436</f>
        <v>-------------------------------------</v>
      </c>
    </row>
    <row r="438" spans="1:1" x14ac:dyDescent="0.35">
      <c r="A438" t="str">
        <f xml:space="preserve"> TextOutputFormulas!E437</f>
        <v>GO-CART / NON-INVENTORY</v>
      </c>
    </row>
    <row r="439" spans="1:1" x14ac:dyDescent="0.35">
      <c r="A439" t="str">
        <f xml:space="preserve"> TextOutputFormulas!E438</f>
        <v>-------------------------------------</v>
      </c>
    </row>
    <row r="440" spans="1:1" hidden="1" x14ac:dyDescent="0.35">
      <c r="A440" t="str">
        <f xml:space="preserve"> TextOutputFormulas!E439</f>
        <v/>
      </c>
    </row>
    <row r="441" spans="1:1" hidden="1" x14ac:dyDescent="0.35">
      <c r="A441" t="str">
        <f xml:space="preserve"> TextOutputFormulas!E440</f>
        <v/>
      </c>
    </row>
    <row r="442" spans="1:1" hidden="1" x14ac:dyDescent="0.35">
      <c r="A442" t="str">
        <f xml:space="preserve"> TextOutputFormulas!E441</f>
        <v/>
      </c>
    </row>
    <row r="443" spans="1:1" hidden="1" x14ac:dyDescent="0.35">
      <c r="A443" t="str">
        <f xml:space="preserve"> TextOutputFormulas!E442</f>
        <v/>
      </c>
    </row>
    <row r="444" spans="1:1" hidden="1" x14ac:dyDescent="0.35">
      <c r="A444">
        <f xml:space="preserve"> TextOutputFormulas!E443</f>
        <v>0</v>
      </c>
    </row>
    <row r="445" spans="1:1" hidden="1" x14ac:dyDescent="0.35">
      <c r="A445" t="str">
        <f xml:space="preserve"> TextOutputFormulas!E444</f>
        <v/>
      </c>
    </row>
    <row r="446" spans="1:1" hidden="1" x14ac:dyDescent="0.35">
      <c r="A446" t="str">
        <f xml:space="preserve"> TextOutputFormulas!E445</f>
        <v/>
      </c>
    </row>
    <row r="447" spans="1:1" hidden="1" x14ac:dyDescent="0.35">
      <c r="A447" t="str">
        <f xml:space="preserve"> TextOutputFormulas!E446</f>
        <v/>
      </c>
    </row>
    <row r="448" spans="1:1" hidden="1" x14ac:dyDescent="0.35">
      <c r="A448">
        <f xml:space="preserve"> TextOutputFormulas!E447</f>
        <v>0</v>
      </c>
    </row>
    <row r="449" spans="1:1" hidden="1" x14ac:dyDescent="0.35">
      <c r="A449" t="str">
        <f xml:space="preserve"> TextOutputFormulas!E448</f>
        <v/>
      </c>
    </row>
    <row r="450" spans="1:1" hidden="1" x14ac:dyDescent="0.35">
      <c r="A450" t="str">
        <f xml:space="preserve"> TextOutputFormulas!E449</f>
        <v/>
      </c>
    </row>
    <row r="451" spans="1:1" x14ac:dyDescent="0.35">
      <c r="A451" t="str">
        <f xml:space="preserve"> TextOutputFormulas!E450</f>
        <v>.</v>
      </c>
    </row>
    <row r="452" spans="1:1" x14ac:dyDescent="0.35">
      <c r="A452" t="str">
        <f xml:space="preserve"> TextOutputFormulas!E451</f>
        <v>.</v>
      </c>
    </row>
    <row r="453" spans="1:1" x14ac:dyDescent="0.35">
      <c r="A453" t="str">
        <f xml:space="preserve"> TextOutputFormulas!E452</f>
        <v>.</v>
      </c>
    </row>
    <row r="454" spans="1:1" x14ac:dyDescent="0.35">
      <c r="A454" t="str">
        <f xml:space="preserve"> TextOutputFormulas!E453</f>
        <v>----------------------</v>
      </c>
    </row>
    <row r="455" spans="1:1" x14ac:dyDescent="0.35">
      <c r="A455" t="str">
        <f xml:space="preserve"> TextOutputFormulas!E454</f>
        <v>MISCELLANEOUS</v>
      </c>
    </row>
    <row r="456" spans="1:1" x14ac:dyDescent="0.35">
      <c r="A456" t="str">
        <f xml:space="preserve"> TextOutputFormulas!E455</f>
        <v>----------------------</v>
      </c>
    </row>
    <row r="457" spans="1:1" hidden="1" x14ac:dyDescent="0.35">
      <c r="A457" t="str">
        <f xml:space="preserve"> TextOutputFormulas!E456</f>
        <v/>
      </c>
    </row>
    <row r="458" spans="1:1" hidden="1" x14ac:dyDescent="0.35">
      <c r="A458" t="str">
        <f xml:space="preserve"> TextOutputFormulas!E457</f>
        <v/>
      </c>
    </row>
    <row r="459" spans="1:1" hidden="1" x14ac:dyDescent="0.35">
      <c r="A459" t="str">
        <f xml:space="preserve"> TextOutputFormulas!E458</f>
        <v/>
      </c>
    </row>
    <row r="460" spans="1:1" hidden="1" x14ac:dyDescent="0.35">
      <c r="A460" t="str">
        <f xml:space="preserve"> TextOutputFormulas!E459</f>
        <v/>
      </c>
    </row>
    <row r="461" spans="1:1" hidden="1" x14ac:dyDescent="0.35">
      <c r="A461" t="str">
        <f xml:space="preserve"> TextOutputFormulas!E460</f>
        <v/>
      </c>
    </row>
    <row r="462" spans="1:1" hidden="1" x14ac:dyDescent="0.35">
      <c r="A462" t="str">
        <f xml:space="preserve"> TextOutputFormulas!E461</f>
        <v/>
      </c>
    </row>
    <row r="463" spans="1:1" hidden="1" x14ac:dyDescent="0.35">
      <c r="A463" t="str">
        <f xml:space="preserve"> TextOutputFormulas!E462</f>
        <v/>
      </c>
    </row>
    <row r="464" spans="1:1" hidden="1" x14ac:dyDescent="0.35">
      <c r="A464" t="str">
        <f xml:space="preserve"> TextOutputFormulas!E463</f>
        <v/>
      </c>
    </row>
    <row r="465" spans="1:1" hidden="1" x14ac:dyDescent="0.35">
      <c r="A465" t="str">
        <f xml:space="preserve"> TextOutputFormulas!E464</f>
        <v/>
      </c>
    </row>
    <row r="466" spans="1:1" hidden="1" x14ac:dyDescent="0.35">
      <c r="A466" t="str">
        <f xml:space="preserve"> TextOutputFormulas!E465</f>
        <v/>
      </c>
    </row>
    <row r="467" spans="1:1" hidden="1" x14ac:dyDescent="0.35">
      <c r="A467" t="str">
        <f xml:space="preserve"> TextOutputFormulas!E466</f>
        <v/>
      </c>
    </row>
    <row r="468" spans="1:1" hidden="1" x14ac:dyDescent="0.35">
      <c r="A468">
        <f xml:space="preserve"> TextOutputFormulas!E467</f>
        <v>0</v>
      </c>
    </row>
    <row r="469" spans="1:1" hidden="1" x14ac:dyDescent="0.35">
      <c r="A469" t="str">
        <f xml:space="preserve"> TextOutputFormulas!E468</f>
        <v/>
      </c>
    </row>
    <row r="470" spans="1:1" hidden="1" x14ac:dyDescent="0.35">
      <c r="A470" t="str">
        <f xml:space="preserve"> TextOutputFormulas!E469</f>
        <v/>
      </c>
    </row>
    <row r="471" spans="1:1" hidden="1" x14ac:dyDescent="0.35">
      <c r="A471" t="str">
        <f xml:space="preserve"> TextOutputFormulas!E470</f>
        <v/>
      </c>
    </row>
    <row r="472" spans="1:1" hidden="1" x14ac:dyDescent="0.35">
      <c r="A472" t="str">
        <f xml:space="preserve"> TextOutputFormulas!E471</f>
        <v/>
      </c>
    </row>
    <row r="473" spans="1:1" hidden="1" x14ac:dyDescent="0.35">
      <c r="A473" t="str">
        <f xml:space="preserve"> TextOutputFormulas!E472</f>
        <v/>
      </c>
    </row>
    <row r="474" spans="1:1" hidden="1" x14ac:dyDescent="0.35">
      <c r="A474">
        <f xml:space="preserve"> TextOutputFormulas!E473</f>
        <v>0</v>
      </c>
    </row>
    <row r="475" spans="1:1" hidden="1" x14ac:dyDescent="0.35">
      <c r="A475" t="str">
        <f xml:space="preserve"> TextOutputFormulas!E474</f>
        <v/>
      </c>
    </row>
    <row r="476" spans="1:1" hidden="1" x14ac:dyDescent="0.35">
      <c r="A476" t="str">
        <f xml:space="preserve"> TextOutputFormulas!E475</f>
        <v/>
      </c>
    </row>
    <row r="477" spans="1:1" x14ac:dyDescent="0.35">
      <c r="A477" t="str">
        <f xml:space="preserve"> TextOutputFormulas!E476</f>
        <v>.</v>
      </c>
    </row>
    <row r="478" spans="1:1" x14ac:dyDescent="0.35">
      <c r="A478" t="str">
        <f xml:space="preserve"> TextOutputFormulas!E477</f>
        <v>.</v>
      </c>
    </row>
    <row r="479" spans="1:1" x14ac:dyDescent="0.35">
      <c r="A479" t="str">
        <f xml:space="preserve"> TextOutputFormulas!E478</f>
        <v>.</v>
      </c>
    </row>
    <row r="480" spans="1:1" x14ac:dyDescent="0.35">
      <c r="A480" t="str">
        <f xml:space="preserve"> TextOutputFormulas!E479</f>
        <v>-------------------------</v>
      </c>
    </row>
    <row r="481" spans="1:1" x14ac:dyDescent="0.35">
      <c r="A481" t="str">
        <f xml:space="preserve"> TextOutputFormulas!E480</f>
        <v>LABOR SHARE OUT</v>
      </c>
    </row>
    <row r="482" spans="1:1" x14ac:dyDescent="0.35">
      <c r="A482" t="str">
        <f xml:space="preserve"> TextOutputFormulas!E481</f>
        <v>-------------------------</v>
      </c>
    </row>
    <row r="483" spans="1:1" hidden="1" x14ac:dyDescent="0.35">
      <c r="A483" t="str">
        <f xml:space="preserve"> TextOutputFormulas!E482</f>
        <v/>
      </c>
    </row>
    <row r="484" spans="1:1" hidden="1" x14ac:dyDescent="0.35">
      <c r="A484" t="str">
        <f xml:space="preserve"> TextOutputFormulas!E483</f>
        <v/>
      </c>
    </row>
    <row r="485" spans="1:1" hidden="1" x14ac:dyDescent="0.35">
      <c r="A485" t="str">
        <f xml:space="preserve"> TextOutputFormulas!E484</f>
        <v/>
      </c>
    </row>
    <row r="486" spans="1:1" hidden="1" x14ac:dyDescent="0.35">
      <c r="A486" t="str">
        <f xml:space="preserve"> TextOutputFormulas!E485</f>
        <v/>
      </c>
    </row>
    <row r="487" spans="1:1" hidden="1" x14ac:dyDescent="0.35">
      <c r="A487" t="str">
        <f xml:space="preserve"> TextOutputFormulas!E486</f>
        <v/>
      </c>
    </row>
    <row r="488" spans="1:1" hidden="1" x14ac:dyDescent="0.35">
      <c r="A488" t="str">
        <f xml:space="preserve"> TextOutputFormulas!E487</f>
        <v/>
      </c>
    </row>
    <row r="489" spans="1:1" hidden="1" x14ac:dyDescent="0.35">
      <c r="A489" t="str">
        <f xml:space="preserve"> TextOutputFormulas!E488</f>
        <v/>
      </c>
    </row>
    <row r="490" spans="1:1" hidden="1" x14ac:dyDescent="0.35">
      <c r="A490" t="str">
        <f xml:space="preserve"> TextOutputFormulas!E489</f>
        <v/>
      </c>
    </row>
    <row r="491" spans="1:1" hidden="1" x14ac:dyDescent="0.35">
      <c r="A491">
        <f xml:space="preserve"> TextOutputFormulas!E490</f>
        <v>0</v>
      </c>
    </row>
    <row r="492" spans="1:1" hidden="1" x14ac:dyDescent="0.35">
      <c r="A492" t="str">
        <f xml:space="preserve"> TextOutputFormulas!E491</f>
        <v/>
      </c>
    </row>
    <row r="493" spans="1:1" hidden="1" x14ac:dyDescent="0.35">
      <c r="A493" t="str">
        <f xml:space="preserve"> TextOutputFormulas!E492</f>
        <v/>
      </c>
    </row>
    <row r="494" spans="1:1" hidden="1" x14ac:dyDescent="0.35">
      <c r="A494" t="str">
        <f xml:space="preserve"> TextOutputFormulas!E493</f>
        <v/>
      </c>
    </row>
    <row r="495" spans="1:1" hidden="1" x14ac:dyDescent="0.35">
      <c r="A495" t="str">
        <f xml:space="preserve"> TextOutputFormulas!E494</f>
        <v/>
      </c>
    </row>
    <row r="496" spans="1:1" hidden="1" x14ac:dyDescent="0.35">
      <c r="A496" t="str">
        <f xml:space="preserve"> TextOutputFormulas!E495</f>
        <v/>
      </c>
    </row>
    <row r="497" spans="1:1" hidden="1" x14ac:dyDescent="0.35">
      <c r="A497" t="str">
        <f xml:space="preserve"> TextOutputFormulas!E496</f>
        <v/>
      </c>
    </row>
    <row r="498" spans="1:1" hidden="1" x14ac:dyDescent="0.35">
      <c r="A498" t="str">
        <f xml:space="preserve"> TextOutputFormulas!E497</f>
        <v/>
      </c>
    </row>
    <row r="499" spans="1:1" hidden="1" x14ac:dyDescent="0.35">
      <c r="A499" t="str">
        <f xml:space="preserve"> TextOutputFormulas!E498</f>
        <v/>
      </c>
    </row>
    <row r="500" spans="1:1" hidden="1" x14ac:dyDescent="0.35">
      <c r="A500">
        <f xml:space="preserve"> TextOutputFormulas!E499</f>
        <v>0</v>
      </c>
    </row>
    <row r="501" spans="1:1" hidden="1" x14ac:dyDescent="0.35">
      <c r="A501" t="str">
        <f xml:space="preserve"> TextOutputFormulas!E500</f>
        <v/>
      </c>
    </row>
    <row r="502" spans="1:1" hidden="1" x14ac:dyDescent="0.35">
      <c r="A502" t="str">
        <f xml:space="preserve"> TextOutputFormulas!E501</f>
        <v/>
      </c>
    </row>
    <row r="503" spans="1:1" hidden="1" x14ac:dyDescent="0.35">
      <c r="A503" t="str">
        <f xml:space="preserve"> TextOutputFormulas!E502</f>
        <v/>
      </c>
    </row>
    <row r="504" spans="1:1" hidden="1" x14ac:dyDescent="0.35">
      <c r="A504" t="str">
        <f xml:space="preserve"> TextOutputFormulas!E503</f>
        <v/>
      </c>
    </row>
    <row r="505" spans="1:1" hidden="1" x14ac:dyDescent="0.35">
      <c r="A505" t="str">
        <f xml:space="preserve"> TextOutputFormulas!E504</f>
        <v/>
      </c>
    </row>
    <row r="506" spans="1:1" hidden="1" x14ac:dyDescent="0.35">
      <c r="A506" t="str">
        <f xml:space="preserve"> TextOutputFormulas!E505</f>
        <v/>
      </c>
    </row>
    <row r="507" spans="1:1" hidden="1" x14ac:dyDescent="0.35">
      <c r="A507" t="str">
        <f xml:space="preserve"> TextOutputFormulas!E506</f>
        <v/>
      </c>
    </row>
    <row r="508" spans="1:1" hidden="1" x14ac:dyDescent="0.35">
      <c r="A508" t="str">
        <f xml:space="preserve"> TextOutputFormulas!E507</f>
        <v/>
      </c>
    </row>
    <row r="509" spans="1:1" hidden="1" x14ac:dyDescent="0.35">
      <c r="A509">
        <f xml:space="preserve"> TextOutputFormulas!E508</f>
        <v>0</v>
      </c>
    </row>
    <row r="510" spans="1:1" hidden="1" x14ac:dyDescent="0.35">
      <c r="A510" t="str">
        <f xml:space="preserve"> TextOutputFormulas!E509</f>
        <v/>
      </c>
    </row>
    <row r="511" spans="1:1" hidden="1" x14ac:dyDescent="0.35">
      <c r="A511" t="str">
        <f xml:space="preserve"> TextOutputFormulas!E510</f>
        <v/>
      </c>
    </row>
    <row r="512" spans="1:1" hidden="1" x14ac:dyDescent="0.35">
      <c r="A512" t="str">
        <f xml:space="preserve"> TextOutputFormulas!E511</f>
        <v/>
      </c>
    </row>
    <row r="513" spans="1:1" hidden="1" x14ac:dyDescent="0.35">
      <c r="A513" t="str">
        <f xml:space="preserve"> TextOutputFormulas!E512</f>
        <v/>
      </c>
    </row>
    <row r="514" spans="1:1" hidden="1" x14ac:dyDescent="0.35">
      <c r="A514" t="str">
        <f xml:space="preserve"> TextOutputFormulas!E513</f>
        <v/>
      </c>
    </row>
    <row r="515" spans="1:1" hidden="1" x14ac:dyDescent="0.35">
      <c r="A515" t="str">
        <f xml:space="preserve"> TextOutputFormulas!E514</f>
        <v/>
      </c>
    </row>
    <row r="516" spans="1:1" hidden="1" x14ac:dyDescent="0.35">
      <c r="A516" t="str">
        <f xml:space="preserve"> TextOutputFormulas!E515</f>
        <v/>
      </c>
    </row>
    <row r="517" spans="1:1" hidden="1" x14ac:dyDescent="0.35">
      <c r="A517" t="str">
        <f xml:space="preserve"> TextOutputFormulas!E516</f>
        <v/>
      </c>
    </row>
    <row r="518" spans="1:1" hidden="1" x14ac:dyDescent="0.35">
      <c r="A518">
        <f xml:space="preserve"> TextOutputFormulas!E517</f>
        <v>0</v>
      </c>
    </row>
    <row r="519" spans="1:1" hidden="1" x14ac:dyDescent="0.35">
      <c r="A519" t="str">
        <f xml:space="preserve"> TextOutputFormulas!E518</f>
        <v/>
      </c>
    </row>
    <row r="520" spans="1:1" hidden="1" x14ac:dyDescent="0.35">
      <c r="A520" t="str">
        <f xml:space="preserve"> TextOutputFormulas!E519</f>
        <v/>
      </c>
    </row>
    <row r="521" spans="1:1" hidden="1" x14ac:dyDescent="0.35">
      <c r="A521" t="str">
        <f xml:space="preserve"> TextOutputFormulas!E520</f>
        <v/>
      </c>
    </row>
    <row r="522" spans="1:1" hidden="1" x14ac:dyDescent="0.35">
      <c r="A522" t="str">
        <f xml:space="preserve"> TextOutputFormulas!E521</f>
        <v/>
      </c>
    </row>
    <row r="523" spans="1:1" hidden="1" x14ac:dyDescent="0.35">
      <c r="A523" t="str">
        <f xml:space="preserve"> TextOutputFormulas!E522</f>
        <v/>
      </c>
    </row>
    <row r="524" spans="1:1" hidden="1" x14ac:dyDescent="0.35">
      <c r="A524" t="str">
        <f xml:space="preserve"> TextOutputFormulas!E523</f>
        <v/>
      </c>
    </row>
    <row r="525" spans="1:1" hidden="1" x14ac:dyDescent="0.35">
      <c r="A525" t="str">
        <f xml:space="preserve"> TextOutputFormulas!E524</f>
        <v/>
      </c>
    </row>
    <row r="526" spans="1:1" hidden="1" x14ac:dyDescent="0.35">
      <c r="A526" t="str">
        <f xml:space="preserve"> TextOutputFormulas!E525</f>
        <v/>
      </c>
    </row>
    <row r="527" spans="1:1" hidden="1" x14ac:dyDescent="0.35">
      <c r="A527">
        <f xml:space="preserve"> TextOutputFormulas!E526</f>
        <v>0</v>
      </c>
    </row>
    <row r="528" spans="1:1" hidden="1" x14ac:dyDescent="0.35">
      <c r="A528" t="str">
        <f xml:space="preserve"> TextOutputFormulas!E527</f>
        <v/>
      </c>
    </row>
    <row r="529" spans="1:1" hidden="1" x14ac:dyDescent="0.35">
      <c r="A529" t="str">
        <f xml:space="preserve"> TextOutputFormulas!E528</f>
        <v/>
      </c>
    </row>
    <row r="530" spans="1:1" x14ac:dyDescent="0.35">
      <c r="A530" t="str">
        <f xml:space="preserve"> TextOutputFormulas!E529</f>
        <v>.</v>
      </c>
    </row>
    <row r="531" spans="1:1" x14ac:dyDescent="0.35">
      <c r="A531" t="str">
        <f xml:space="preserve"> TextOutputFormulas!E530</f>
        <v>.</v>
      </c>
    </row>
    <row r="532" spans="1:1" x14ac:dyDescent="0.35">
      <c r="A532" t="str">
        <f xml:space="preserve"> TextOutputFormulas!E531</f>
        <v>.</v>
      </c>
    </row>
    <row r="533" spans="1:1" x14ac:dyDescent="0.35">
      <c r="A533" t="str">
        <f xml:space="preserve"> TextOutputFormulas!E532</f>
        <v>-----</v>
      </c>
    </row>
    <row r="534" spans="1:1" x14ac:dyDescent="0.35">
      <c r="A534" t="str">
        <f xml:space="preserve"> TextOutputFormulas!E533</f>
        <v>VTO</v>
      </c>
    </row>
    <row r="535" spans="1:1" x14ac:dyDescent="0.35">
      <c r="A535" t="str">
        <f xml:space="preserve"> TextOutputFormulas!E534</f>
        <v>-----</v>
      </c>
    </row>
    <row r="536" spans="1:1" hidden="1" x14ac:dyDescent="0.35">
      <c r="A536" t="str">
        <f xml:space="preserve"> TextOutputFormulas!E535</f>
        <v/>
      </c>
    </row>
    <row r="537" spans="1:1" hidden="1" x14ac:dyDescent="0.35">
      <c r="A537" t="str">
        <f xml:space="preserve"> TextOutputFormulas!E536</f>
        <v/>
      </c>
    </row>
    <row r="538" spans="1:1" hidden="1" x14ac:dyDescent="0.35">
      <c r="A538" t="str">
        <f xml:space="preserve"> TextOutputFormulas!E537</f>
        <v/>
      </c>
    </row>
    <row r="539" spans="1:1" hidden="1" x14ac:dyDescent="0.35">
      <c r="A539" t="str">
        <f xml:space="preserve"> TextOutputFormulas!E538</f>
        <v/>
      </c>
    </row>
    <row r="540" spans="1:1" hidden="1" x14ac:dyDescent="0.35">
      <c r="A540" t="str">
        <f xml:space="preserve"> TextOutputFormulas!E539</f>
        <v/>
      </c>
    </row>
    <row r="541" spans="1:1" hidden="1" x14ac:dyDescent="0.35">
      <c r="A541" t="str">
        <f xml:space="preserve"> TextOutputFormulas!E540</f>
        <v/>
      </c>
    </row>
    <row r="542" spans="1:1" hidden="1" x14ac:dyDescent="0.35">
      <c r="A542" t="str">
        <f xml:space="preserve"> TextOutputFormulas!E541</f>
        <v/>
      </c>
    </row>
    <row r="543" spans="1:1" hidden="1" x14ac:dyDescent="0.35">
      <c r="A543" t="str">
        <f xml:space="preserve"> TextOutputFormulas!E542</f>
        <v/>
      </c>
    </row>
    <row r="544" spans="1:1" hidden="1" x14ac:dyDescent="0.35">
      <c r="A544" t="str">
        <f xml:space="preserve"> TextOutputFormulas!E543</f>
        <v/>
      </c>
    </row>
    <row r="545" spans="1:1" hidden="1" x14ac:dyDescent="0.35">
      <c r="A545" t="str">
        <f xml:space="preserve"> TextOutputFormulas!E544</f>
        <v/>
      </c>
    </row>
    <row r="546" spans="1:1" hidden="1" x14ac:dyDescent="0.35">
      <c r="A546" t="str">
        <f xml:space="preserve"> TextOutputFormulas!E545</f>
        <v/>
      </c>
    </row>
    <row r="547" spans="1:1" hidden="1" x14ac:dyDescent="0.35">
      <c r="A547" t="str">
        <f xml:space="preserve"> TextOutputFormulas!E546</f>
        <v/>
      </c>
    </row>
    <row r="548" spans="1:1" hidden="1" x14ac:dyDescent="0.35">
      <c r="A548" t="str">
        <f xml:space="preserve"> TextOutputFormulas!E547</f>
        <v/>
      </c>
    </row>
    <row r="549" spans="1:1" hidden="1" x14ac:dyDescent="0.35">
      <c r="A549" t="str">
        <f xml:space="preserve"> TextOutputFormulas!E548</f>
        <v/>
      </c>
    </row>
    <row r="550" spans="1:1" hidden="1" x14ac:dyDescent="0.35">
      <c r="A550" t="str">
        <f xml:space="preserve"> TextOutputFormulas!E549</f>
        <v/>
      </c>
    </row>
    <row r="551" spans="1:1" hidden="1" x14ac:dyDescent="0.35">
      <c r="A551" t="str">
        <f xml:space="preserve"> TextOutputFormulas!E550</f>
        <v/>
      </c>
    </row>
    <row r="552" spans="1:1" hidden="1" x14ac:dyDescent="0.35">
      <c r="A552" t="str">
        <f xml:space="preserve"> TextOutputFormulas!E551</f>
        <v/>
      </c>
    </row>
    <row r="553" spans="1:1" hidden="1" x14ac:dyDescent="0.35">
      <c r="A553" t="str">
        <f xml:space="preserve"> TextOutputFormulas!E552</f>
        <v/>
      </c>
    </row>
    <row r="554" spans="1:1" hidden="1" x14ac:dyDescent="0.35">
      <c r="A554" t="str">
        <f xml:space="preserve"> TextOutputFormulas!E553</f>
        <v/>
      </c>
    </row>
    <row r="555" spans="1:1" hidden="1" x14ac:dyDescent="0.35">
      <c r="A555" t="str">
        <f xml:space="preserve"> TextOutputFormulas!E554</f>
        <v/>
      </c>
    </row>
    <row r="556" spans="1:1" hidden="1" x14ac:dyDescent="0.35">
      <c r="A556" t="str">
        <f xml:space="preserve"> TextOutputFormulas!E555</f>
        <v/>
      </c>
    </row>
    <row r="557" spans="1:1" hidden="1" x14ac:dyDescent="0.35">
      <c r="A557" t="str">
        <f xml:space="preserve"> TextOutputFormulas!E556</f>
        <v/>
      </c>
    </row>
    <row r="558" spans="1:1" hidden="1" x14ac:dyDescent="0.35">
      <c r="A558" t="str">
        <f xml:space="preserve"> TextOutputFormulas!E557</f>
        <v/>
      </c>
    </row>
  </sheetData>
  <sheetProtection sheet="1" objects="1" scenarios="1" selectLockedCells="1" autoFilter="0"/>
  <autoFilter ref="A1:A558" xr:uid="{51D55AAB-AE10-497D-B8DF-6B77599E7218}">
    <filterColumn colId="0">
      <filters>
        <filter val="-----"/>
        <filter val="---------------"/>
        <filter val="----------------"/>
        <filter val="-----------------"/>
        <filter val="---------------------"/>
        <filter val="----------------------"/>
        <filter val="-------------------------"/>
        <filter val="-------------------------------------"/>
        <filter val="----------------------------------------"/>
        <filter val="--------------------------------------------"/>
        <filter val="---------------------------------------------"/>
        <filter val="-----------------------------------------------"/>
        <filter val="."/>
        <filter val="CPT EXECUTION"/>
        <filter val="EAST AR BELOW MEZZ LANES 18-25"/>
        <filter val="EAST AR BELOW MEZZ LANES 26-34"/>
        <filter val="GO-CART / NON-INVENTORY"/>
        <filter val="LABOR SHARE OUT"/>
        <filter val="LEADERSHIP"/>
        <filter val="MISCELLANEOUS"/>
        <filter val="NORTH AR MEZZ"/>
        <filter val="PROBLEM SOLVE / EXCEPTIONS"/>
        <filter val="SHIP SORTER"/>
        <filter val="SOUTH AR MEZZ"/>
        <filter val="SUPPORT ROLES"/>
        <filter val="TRANSSHIP"/>
        <filter val="VTO"/>
        <filter val="WEST AR BELOW MEZZ LANES 10-17"/>
        <filter val="WEST AR BELOW MEZZ LANES 1-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7A61-5B89-4B8D-BFE4-00BAC1F83512}">
  <dimension ref="A1:E616"/>
  <sheetViews>
    <sheetView showFormulas="1" workbookViewId="0">
      <selection activeCell="A441" sqref="A441"/>
    </sheetView>
  </sheetViews>
  <sheetFormatPr defaultRowHeight="14.5" x14ac:dyDescent="0.35"/>
  <cols>
    <col min="1" max="1" width="25.1796875" bestFit="1" customWidth="1"/>
    <col min="2" max="2" width="15.6328125" bestFit="1" customWidth="1"/>
    <col min="3" max="3" width="11.36328125" bestFit="1" customWidth="1"/>
    <col min="4" max="4" width="3.6328125" customWidth="1"/>
    <col min="5" max="5" width="57.6328125" bestFit="1" customWidth="1"/>
    <col min="11" max="11" width="1.81640625" bestFit="1" customWidth="1"/>
    <col min="12" max="12" width="12.90625" bestFit="1" customWidth="1"/>
    <col min="14" max="14" width="1.81640625" bestFit="1" customWidth="1"/>
  </cols>
  <sheetData>
    <row r="1" spans="1:5" x14ac:dyDescent="0.35">
      <c r="A1" t="s">
        <v>159</v>
      </c>
      <c r="B1" t="s">
        <v>159</v>
      </c>
      <c r="E1" s="104" t="s">
        <v>159</v>
      </c>
    </row>
    <row r="2" spans="1:5" x14ac:dyDescent="0.35">
      <c r="A2" t="s">
        <v>8</v>
      </c>
      <c r="B2" t="s">
        <v>8</v>
      </c>
      <c r="E2" t="s">
        <v>8</v>
      </c>
    </row>
    <row r="3" spans="1:5" x14ac:dyDescent="0.35">
      <c r="A3" t="s">
        <v>159</v>
      </c>
      <c r="B3" t="s">
        <v>159</v>
      </c>
      <c r="E3" s="104" t="s">
        <v>159</v>
      </c>
    </row>
    <row r="4" spans="1:5" x14ac:dyDescent="0.35">
      <c r="A4" t="s">
        <v>0</v>
      </c>
      <c r="B4" t="str">
        <f>TRIM(MainBoard!G8)</f>
        <v/>
      </c>
      <c r="E4" t="str">
        <f xml:space="preserve"> IF(LEN(B4) = 0, "", CONCATENATE(A4, " ", B4))</f>
        <v/>
      </c>
    </row>
    <row r="5" spans="1:5" x14ac:dyDescent="0.35">
      <c r="A5" t="s">
        <v>0</v>
      </c>
      <c r="B5" t="str">
        <f>TRIM(MainBoard!I8)</f>
        <v/>
      </c>
      <c r="E5" t="str">
        <f xml:space="preserve"> IF(LEN(B5) = 0, "", CONCATENATE(A5, " ", B5))</f>
        <v/>
      </c>
    </row>
    <row r="6" spans="1:5" x14ac:dyDescent="0.35">
      <c r="A6" t="s">
        <v>0</v>
      </c>
      <c r="B6" t="str">
        <f>TRIM(MainBoard!K8)</f>
        <v/>
      </c>
      <c r="E6" t="str">
        <f xml:space="preserve"> IF(LEN(B6) = 0, "", CONCATENATE(A6, " ", B6))</f>
        <v/>
      </c>
    </row>
    <row r="7" spans="1:5" x14ac:dyDescent="0.35">
      <c r="A7" t="s">
        <v>0</v>
      </c>
      <c r="B7" t="str">
        <f>TRIM(MainBoard!M8)</f>
        <v/>
      </c>
      <c r="E7" t="str">
        <f xml:space="preserve"> IF(LEN(B7) = 0, "", CONCATENATE(A7, " ", B7))</f>
        <v/>
      </c>
    </row>
    <row r="9" spans="1:5" x14ac:dyDescent="0.35">
      <c r="A9" t="s">
        <v>110</v>
      </c>
      <c r="B9" t="str">
        <f>TRIM(MainBoard!G10)</f>
        <v/>
      </c>
      <c r="E9" t="str">
        <f t="shared" ref="E9:E17" si="0" xml:space="preserve"> IF(LEN(B9) = 0, "", CONCATENATE(A9, " ", B9))</f>
        <v/>
      </c>
    </row>
    <row r="10" spans="1:5" x14ac:dyDescent="0.35">
      <c r="A10" t="s">
        <v>7</v>
      </c>
      <c r="B10" t="str">
        <f>TRIM(MainBoard!K10)</f>
        <v/>
      </c>
      <c r="E10" t="str">
        <f t="shared" si="0"/>
        <v/>
      </c>
    </row>
    <row r="11" spans="1:5" x14ac:dyDescent="0.35">
      <c r="A11" t="s">
        <v>1</v>
      </c>
      <c r="B11" t="str">
        <f>TRIM(MainBoard!G12)</f>
        <v/>
      </c>
      <c r="E11" t="str">
        <f t="shared" si="0"/>
        <v/>
      </c>
    </row>
    <row r="12" spans="1:5" x14ac:dyDescent="0.35">
      <c r="A12" t="s">
        <v>2</v>
      </c>
      <c r="B12" t="str">
        <f>TRIM(MainBoard!K12)</f>
        <v/>
      </c>
      <c r="E12" t="str">
        <f t="shared" si="0"/>
        <v/>
      </c>
    </row>
    <row r="13" spans="1:5" x14ac:dyDescent="0.35">
      <c r="A13" t="s">
        <v>3</v>
      </c>
      <c r="B13" t="str">
        <f>TRIM(MainBoard!G14)</f>
        <v/>
      </c>
      <c r="E13" t="str">
        <f t="shared" si="0"/>
        <v/>
      </c>
    </row>
    <row r="14" spans="1:5" x14ac:dyDescent="0.35">
      <c r="A14" t="s">
        <v>4</v>
      </c>
      <c r="B14" t="str">
        <f>TRIM(MainBoard!K14)</f>
        <v/>
      </c>
      <c r="E14" t="str">
        <f t="shared" si="0"/>
        <v/>
      </c>
    </row>
    <row r="15" spans="1:5" x14ac:dyDescent="0.35">
      <c r="A15" t="s">
        <v>6</v>
      </c>
      <c r="B15" t="str">
        <f>TRIM(MainBoard!G16)</f>
        <v/>
      </c>
      <c r="E15" t="str">
        <f t="shared" si="0"/>
        <v/>
      </c>
    </row>
    <row r="16" spans="1:5" x14ac:dyDescent="0.35">
      <c r="A16" t="s">
        <v>5</v>
      </c>
      <c r="B16" t="str">
        <f>TRIM(MainBoard!K16)</f>
        <v/>
      </c>
      <c r="E16" t="str">
        <f t="shared" si="0"/>
        <v/>
      </c>
    </row>
    <row r="17" spans="1:5" x14ac:dyDescent="0.35">
      <c r="A17" t="s">
        <v>5</v>
      </c>
      <c r="B17" t="str">
        <f>TRIM(MainBoard!M16)</f>
        <v/>
      </c>
      <c r="E17" t="str">
        <f t="shared" si="0"/>
        <v/>
      </c>
    </row>
    <row r="19" spans="1:5" x14ac:dyDescent="0.35">
      <c r="E19" t="str">
        <f xml:space="preserve"> E563</f>
        <v/>
      </c>
    </row>
    <row r="20" spans="1:5" x14ac:dyDescent="0.35">
      <c r="E20" t="str">
        <f xml:space="preserve"> E564</f>
        <v/>
      </c>
    </row>
    <row r="21" spans="1:5" x14ac:dyDescent="0.35">
      <c r="E21" t="s">
        <v>158</v>
      </c>
    </row>
    <row r="22" spans="1:5" x14ac:dyDescent="0.35">
      <c r="E22" s="104" t="s">
        <v>158</v>
      </c>
    </row>
    <row r="23" spans="1:5" x14ac:dyDescent="0.35">
      <c r="E23" t="s">
        <v>158</v>
      </c>
    </row>
    <row r="24" spans="1:5" x14ac:dyDescent="0.35">
      <c r="A24" t="s">
        <v>160</v>
      </c>
      <c r="B24" t="s">
        <v>160</v>
      </c>
      <c r="E24" s="104" t="s">
        <v>160</v>
      </c>
    </row>
    <row r="25" spans="1:5" x14ac:dyDescent="0.35">
      <c r="A25" t="s">
        <v>12</v>
      </c>
      <c r="B25" t="s">
        <v>12</v>
      </c>
      <c r="E25" t="s">
        <v>12</v>
      </c>
    </row>
    <row r="26" spans="1:5" x14ac:dyDescent="0.35">
      <c r="A26" t="s">
        <v>160</v>
      </c>
      <c r="B26" t="s">
        <v>160</v>
      </c>
      <c r="E26" s="104" t="s">
        <v>160</v>
      </c>
    </row>
    <row r="27" spans="1:5" x14ac:dyDescent="0.35">
      <c r="A27" t="s">
        <v>109</v>
      </c>
      <c r="B27" t="str">
        <f>TRIM(MainBoard!Q8)</f>
        <v/>
      </c>
      <c r="E27" t="str">
        <f xml:space="preserve"> IF(LEN(B27) = 0, "", CONCATENATE(A27, " ", B27))</f>
        <v/>
      </c>
    </row>
    <row r="29" spans="1:5" x14ac:dyDescent="0.35">
      <c r="A29" t="s">
        <v>9</v>
      </c>
      <c r="B29" t="str">
        <f>TRIM(MainBoard!Q10)</f>
        <v/>
      </c>
      <c r="E29" t="str">
        <f t="shared" ref="E29:E34" si="1" xml:space="preserve"> IF(LEN(B29) = 0, "", CONCATENATE(A29, " ", B29))</f>
        <v/>
      </c>
    </row>
    <row r="30" spans="1:5" x14ac:dyDescent="0.35">
      <c r="A30" t="s">
        <v>9</v>
      </c>
      <c r="B30" t="str">
        <f>TRIM(MainBoard!Q11)</f>
        <v/>
      </c>
      <c r="E30" t="str">
        <f t="shared" si="1"/>
        <v/>
      </c>
    </row>
    <row r="31" spans="1:5" x14ac:dyDescent="0.35">
      <c r="A31" t="s">
        <v>9</v>
      </c>
      <c r="B31" t="str">
        <f>TRIM(MainBoard!Q12)</f>
        <v/>
      </c>
      <c r="E31" t="str">
        <f t="shared" si="1"/>
        <v/>
      </c>
    </row>
    <row r="32" spans="1:5" x14ac:dyDescent="0.35">
      <c r="A32" t="s">
        <v>9</v>
      </c>
      <c r="B32" t="str">
        <f>TRIM(MainBoard!S10)</f>
        <v/>
      </c>
      <c r="E32" t="str">
        <f t="shared" si="1"/>
        <v/>
      </c>
    </row>
    <row r="33" spans="1:5" x14ac:dyDescent="0.35">
      <c r="A33" t="s">
        <v>9</v>
      </c>
      <c r="B33" t="str">
        <f>TRIM(MainBoard!S11)</f>
        <v/>
      </c>
      <c r="E33" t="str">
        <f t="shared" si="1"/>
        <v/>
      </c>
    </row>
    <row r="34" spans="1:5" x14ac:dyDescent="0.35">
      <c r="A34" t="s">
        <v>9</v>
      </c>
      <c r="B34" t="str">
        <f>TRIM(MainBoard!S12)</f>
        <v/>
      </c>
      <c r="E34" t="str">
        <f t="shared" si="1"/>
        <v/>
      </c>
    </row>
    <row r="36" spans="1:5" x14ac:dyDescent="0.35">
      <c r="A36" t="s">
        <v>10</v>
      </c>
      <c r="B36" t="str">
        <f>TRIM(MainBoard!U8)</f>
        <v/>
      </c>
      <c r="E36" t="str">
        <f xml:space="preserve"> IF(LEN(B36) = 0, "", CONCATENATE(A36, " ", B36))</f>
        <v/>
      </c>
    </row>
    <row r="37" spans="1:5" x14ac:dyDescent="0.35">
      <c r="A37" t="s">
        <v>10</v>
      </c>
      <c r="B37" t="str">
        <f>TRIM(MainBoard!U9)</f>
        <v/>
      </c>
      <c r="E37" t="str">
        <f xml:space="preserve"> IF(LEN(B37) = 0, "", CONCATENATE(A37, " ", B37))</f>
        <v/>
      </c>
    </row>
    <row r="38" spans="1:5" x14ac:dyDescent="0.35">
      <c r="A38" t="s">
        <v>10</v>
      </c>
      <c r="B38" t="str">
        <f>TRIM(MainBoard!U10)</f>
        <v/>
      </c>
      <c r="E38" t="str">
        <f xml:space="preserve"> IF(LEN(B38) = 0, "", CONCATENATE(A38, " ", B38))</f>
        <v/>
      </c>
    </row>
    <row r="39" spans="1:5" x14ac:dyDescent="0.35">
      <c r="A39" t="s">
        <v>10</v>
      </c>
      <c r="B39" t="str">
        <f>TRIM(MainBoard!U11)</f>
        <v/>
      </c>
      <c r="E39" t="str">
        <f xml:space="preserve"> IF(LEN(B39) = 0, "", CONCATENATE(A39, " ", B39))</f>
        <v/>
      </c>
    </row>
    <row r="40" spans="1:5" x14ac:dyDescent="0.35">
      <c r="A40" t="s">
        <v>10</v>
      </c>
      <c r="B40" t="str">
        <f>TRIM(MainBoard!U12)</f>
        <v/>
      </c>
      <c r="E40" t="str">
        <f xml:space="preserve"> IF(LEN(B40) = 0, "", CONCATENATE(A40, " ", B40))</f>
        <v/>
      </c>
    </row>
    <row r="42" spans="1:5" x14ac:dyDescent="0.35">
      <c r="A42" t="s">
        <v>11</v>
      </c>
      <c r="B42" t="str">
        <f>TRIM(MainBoard!Q14)</f>
        <v/>
      </c>
      <c r="E42" t="str">
        <f t="shared" ref="E42:E50" si="2" xml:space="preserve"> IF(LEN(B42) = 0, "", CONCATENATE(A42, " ", B42))</f>
        <v/>
      </c>
    </row>
    <row r="43" spans="1:5" x14ac:dyDescent="0.35">
      <c r="A43" t="s">
        <v>11</v>
      </c>
      <c r="B43" t="str">
        <f>TRIM(MainBoard!Q15)</f>
        <v/>
      </c>
      <c r="E43" t="str">
        <f t="shared" si="2"/>
        <v/>
      </c>
    </row>
    <row r="44" spans="1:5" x14ac:dyDescent="0.35">
      <c r="A44" t="s">
        <v>11</v>
      </c>
      <c r="B44" t="str">
        <f>TRIM(MainBoard!Q16)</f>
        <v/>
      </c>
      <c r="E44" t="str">
        <f t="shared" si="2"/>
        <v/>
      </c>
    </row>
    <row r="45" spans="1:5" x14ac:dyDescent="0.35">
      <c r="A45" t="s">
        <v>11</v>
      </c>
      <c r="B45" t="str">
        <f>TRIM(MainBoard!S14)</f>
        <v/>
      </c>
      <c r="E45" t="str">
        <f t="shared" si="2"/>
        <v/>
      </c>
    </row>
    <row r="46" spans="1:5" x14ac:dyDescent="0.35">
      <c r="A46" t="s">
        <v>11</v>
      </c>
      <c r="B46" t="str">
        <f>TRIM(MainBoard!S15)</f>
        <v/>
      </c>
      <c r="E46" t="str">
        <f t="shared" si="2"/>
        <v/>
      </c>
    </row>
    <row r="47" spans="1:5" x14ac:dyDescent="0.35">
      <c r="A47" t="s">
        <v>11</v>
      </c>
      <c r="B47" t="str">
        <f>TRIM(MainBoard!S16)</f>
        <v/>
      </c>
      <c r="E47" t="str">
        <f t="shared" si="2"/>
        <v/>
      </c>
    </row>
    <row r="48" spans="1:5" x14ac:dyDescent="0.35">
      <c r="A48" t="s">
        <v>11</v>
      </c>
      <c r="B48" t="str">
        <f>TRIM(MainBoard!U14)</f>
        <v/>
      </c>
      <c r="E48" t="str">
        <f t="shared" si="2"/>
        <v/>
      </c>
    </row>
    <row r="49" spans="1:5" x14ac:dyDescent="0.35">
      <c r="A49" t="s">
        <v>11</v>
      </c>
      <c r="B49" t="str">
        <f>TRIM(MainBoard!U15)</f>
        <v/>
      </c>
      <c r="E49" t="str">
        <f t="shared" si="2"/>
        <v/>
      </c>
    </row>
    <row r="50" spans="1:5" x14ac:dyDescent="0.35">
      <c r="A50" t="s">
        <v>11</v>
      </c>
      <c r="B50" t="str">
        <f>TRIM(MainBoard!U16)</f>
        <v/>
      </c>
      <c r="E50" t="str">
        <f t="shared" si="2"/>
        <v/>
      </c>
    </row>
    <row r="52" spans="1:5" x14ac:dyDescent="0.35">
      <c r="E52" t="str">
        <f xml:space="preserve"> E567</f>
        <v/>
      </c>
    </row>
    <row r="53" spans="1:5" x14ac:dyDescent="0.35">
      <c r="E53" t="str">
        <f xml:space="preserve"> E568</f>
        <v/>
      </c>
    </row>
    <row r="54" spans="1:5" x14ac:dyDescent="0.35">
      <c r="E54" t="s">
        <v>158</v>
      </c>
    </row>
    <row r="55" spans="1:5" x14ac:dyDescent="0.35">
      <c r="E55" t="s">
        <v>158</v>
      </c>
    </row>
    <row r="56" spans="1:5" x14ac:dyDescent="0.35">
      <c r="E56" t="s">
        <v>158</v>
      </c>
    </row>
    <row r="57" spans="1:5" x14ac:dyDescent="0.35">
      <c r="A57" t="s">
        <v>161</v>
      </c>
      <c r="B57" t="s">
        <v>161</v>
      </c>
      <c r="E57" s="104" t="s">
        <v>161</v>
      </c>
    </row>
    <row r="58" spans="1:5" x14ac:dyDescent="0.35">
      <c r="A58" t="s">
        <v>105</v>
      </c>
      <c r="B58" t="s">
        <v>105</v>
      </c>
      <c r="E58" t="s">
        <v>105</v>
      </c>
    </row>
    <row r="59" spans="1:5" x14ac:dyDescent="0.35">
      <c r="A59" t="s">
        <v>161</v>
      </c>
      <c r="B59" t="s">
        <v>161</v>
      </c>
      <c r="E59" s="104" t="s">
        <v>161</v>
      </c>
    </row>
    <row r="60" spans="1:5" x14ac:dyDescent="0.35">
      <c r="A60" t="s">
        <v>13</v>
      </c>
      <c r="B60" t="str">
        <f>TRIM(MainBoard!Y8)</f>
        <v/>
      </c>
      <c r="E60" t="str">
        <f xml:space="preserve"> IF(LEN(B60) = 0, "", CONCATENATE(A60, " ", B60))</f>
        <v/>
      </c>
    </row>
    <row r="61" spans="1:5" x14ac:dyDescent="0.35">
      <c r="A61" t="s">
        <v>13</v>
      </c>
      <c r="B61" t="str">
        <f>TRIM(MainBoard!Y9)</f>
        <v/>
      </c>
      <c r="E61" t="str">
        <f xml:space="preserve"> IF(LEN(B61) = 0, "", CONCATENATE(A61, " ", B61))</f>
        <v/>
      </c>
    </row>
    <row r="63" spans="1:5" x14ac:dyDescent="0.35">
      <c r="A63" t="s">
        <v>19</v>
      </c>
      <c r="B63" t="str">
        <f>TRIM(MainBoard!AC8)</f>
        <v/>
      </c>
      <c r="E63" t="str">
        <f xml:space="preserve"> IF(LEN(B63) = 0, "", CONCATENATE(A63, " ", B63))</f>
        <v/>
      </c>
    </row>
    <row r="64" spans="1:5" x14ac:dyDescent="0.35">
      <c r="A64" t="s">
        <v>19</v>
      </c>
      <c r="B64" t="str">
        <f>TRIM(MainBoard!AC9)</f>
        <v/>
      </c>
      <c r="E64" t="str">
        <f xml:space="preserve"> IF(LEN(B64) = 0, "", CONCATENATE(A64, " ", B64))</f>
        <v/>
      </c>
    </row>
    <row r="66" spans="1:5" x14ac:dyDescent="0.35">
      <c r="A66" t="s">
        <v>120</v>
      </c>
      <c r="B66" t="str">
        <f>TRIM(MainBoard!Y11)</f>
        <v/>
      </c>
      <c r="E66" t="str">
        <f t="shared" ref="E66:E80" si="3" xml:space="preserve"> IF(LEN(B66) = 0, "", CONCATENATE(A66, " ", B66))</f>
        <v/>
      </c>
    </row>
    <row r="67" spans="1:5" x14ac:dyDescent="0.35">
      <c r="A67" t="s">
        <v>120</v>
      </c>
      <c r="B67" t="str">
        <f>TRIM(MainBoard!Y13)</f>
        <v/>
      </c>
      <c r="E67" t="str">
        <f t="shared" si="3"/>
        <v/>
      </c>
    </row>
    <row r="68" spans="1:5" x14ac:dyDescent="0.35">
      <c r="A68" t="s">
        <v>120</v>
      </c>
      <c r="B68" t="str">
        <f>TRIM(MainBoard!Y14)</f>
        <v/>
      </c>
      <c r="E68" t="str">
        <f t="shared" si="3"/>
        <v/>
      </c>
    </row>
    <row r="69" spans="1:5" x14ac:dyDescent="0.35">
      <c r="A69" t="s">
        <v>120</v>
      </c>
      <c r="B69" t="str">
        <f>TRIM(MainBoard!Y15)</f>
        <v/>
      </c>
      <c r="E69" t="str">
        <f t="shared" si="3"/>
        <v/>
      </c>
    </row>
    <row r="70" spans="1:5" x14ac:dyDescent="0.35">
      <c r="A70" t="s">
        <v>120</v>
      </c>
      <c r="B70" t="str">
        <f>TRIM(MainBoard!Y16)</f>
        <v/>
      </c>
      <c r="E70" t="str">
        <f t="shared" si="3"/>
        <v/>
      </c>
    </row>
    <row r="71" spans="1:5" x14ac:dyDescent="0.35">
      <c r="A71" t="s">
        <v>120</v>
      </c>
      <c r="B71" t="str">
        <f>TRIM(MainBoard!AA13)</f>
        <v/>
      </c>
      <c r="E71" t="str">
        <f t="shared" si="3"/>
        <v/>
      </c>
    </row>
    <row r="72" spans="1:5" x14ac:dyDescent="0.35">
      <c r="A72" t="s">
        <v>120</v>
      </c>
      <c r="B72" t="str">
        <f>TRIM(MainBoard!AA14)</f>
        <v/>
      </c>
      <c r="E72" t="str">
        <f t="shared" si="3"/>
        <v/>
      </c>
    </row>
    <row r="73" spans="1:5" x14ac:dyDescent="0.35">
      <c r="A73" t="s">
        <v>120</v>
      </c>
      <c r="B73" t="str">
        <f>TRIM(MainBoard!AA15)</f>
        <v/>
      </c>
      <c r="E73" t="str">
        <f t="shared" si="3"/>
        <v/>
      </c>
    </row>
    <row r="74" spans="1:5" x14ac:dyDescent="0.35">
      <c r="A74" t="s">
        <v>120</v>
      </c>
      <c r="B74" t="str">
        <f>TRIM(MainBoard!AA16)</f>
        <v/>
      </c>
      <c r="E74" t="str">
        <f t="shared" si="3"/>
        <v/>
      </c>
    </row>
    <row r="75" spans="1:5" x14ac:dyDescent="0.35">
      <c r="A75" t="s">
        <v>120</v>
      </c>
      <c r="B75" t="str">
        <f>TRIM(MainBoard!AC11)</f>
        <v/>
      </c>
      <c r="E75" t="str">
        <f t="shared" si="3"/>
        <v/>
      </c>
    </row>
    <row r="76" spans="1:5" x14ac:dyDescent="0.35">
      <c r="A76" t="s">
        <v>120</v>
      </c>
      <c r="B76" t="str">
        <f>TRIM(MainBoard!AC12)</f>
        <v/>
      </c>
      <c r="E76" t="str">
        <f t="shared" si="3"/>
        <v/>
      </c>
    </row>
    <row r="77" spans="1:5" x14ac:dyDescent="0.35">
      <c r="A77" t="s">
        <v>120</v>
      </c>
      <c r="B77" t="str">
        <f>TRIM(MainBoard!AC13)</f>
        <v/>
      </c>
      <c r="E77" t="str">
        <f t="shared" si="3"/>
        <v/>
      </c>
    </row>
    <row r="78" spans="1:5" x14ac:dyDescent="0.35">
      <c r="A78" t="s">
        <v>120</v>
      </c>
      <c r="B78" t="str">
        <f>TRIM(MainBoard!AC14)</f>
        <v/>
      </c>
      <c r="E78" t="str">
        <f t="shared" si="3"/>
        <v/>
      </c>
    </row>
    <row r="79" spans="1:5" x14ac:dyDescent="0.35">
      <c r="A79" t="s">
        <v>120</v>
      </c>
      <c r="B79" t="str">
        <f>TRIM(MainBoard!AC15)</f>
        <v/>
      </c>
      <c r="E79" t="str">
        <f t="shared" si="3"/>
        <v/>
      </c>
    </row>
    <row r="80" spans="1:5" x14ac:dyDescent="0.35">
      <c r="A80" t="s">
        <v>120</v>
      </c>
      <c r="B80" t="str">
        <f>TRIM(MainBoard!AC16)</f>
        <v/>
      </c>
      <c r="E80" t="str">
        <f t="shared" si="3"/>
        <v/>
      </c>
    </row>
    <row r="82" spans="1:5" x14ac:dyDescent="0.35">
      <c r="E82" t="str">
        <f xml:space="preserve"> E571</f>
        <v/>
      </c>
    </row>
    <row r="83" spans="1:5" x14ac:dyDescent="0.35">
      <c r="E83" t="str">
        <f xml:space="preserve"> E572</f>
        <v/>
      </c>
    </row>
    <row r="84" spans="1:5" x14ac:dyDescent="0.35">
      <c r="E84" t="s">
        <v>158</v>
      </c>
    </row>
    <row r="85" spans="1:5" x14ac:dyDescent="0.35">
      <c r="E85" t="s">
        <v>158</v>
      </c>
    </row>
    <row r="86" spans="1:5" x14ac:dyDescent="0.35">
      <c r="E86" t="s">
        <v>158</v>
      </c>
    </row>
    <row r="87" spans="1:5" x14ac:dyDescent="0.35">
      <c r="A87" t="s">
        <v>160</v>
      </c>
      <c r="B87" t="s">
        <v>160</v>
      </c>
      <c r="E87" s="104" t="s">
        <v>160</v>
      </c>
    </row>
    <row r="88" spans="1:5" x14ac:dyDescent="0.35">
      <c r="A88" t="s">
        <v>20</v>
      </c>
      <c r="B88" t="s">
        <v>20</v>
      </c>
      <c r="E88" t="s">
        <v>20</v>
      </c>
    </row>
    <row r="89" spans="1:5" x14ac:dyDescent="0.35">
      <c r="A89" t="s">
        <v>160</v>
      </c>
      <c r="B89" t="s">
        <v>160</v>
      </c>
      <c r="E89" t="s">
        <v>160</v>
      </c>
    </row>
    <row r="90" spans="1:5" x14ac:dyDescent="0.35">
      <c r="A90" t="s">
        <v>21</v>
      </c>
      <c r="B90" t="str">
        <f>TRIM(MainBoard!AG8)</f>
        <v/>
      </c>
      <c r="E90" t="str">
        <f xml:space="preserve"> IF(LEN(B90) = 0, "", CONCATENATE(A90, " ", B90))</f>
        <v/>
      </c>
    </row>
    <row r="92" spans="1:5" x14ac:dyDescent="0.35">
      <c r="A92" t="s">
        <v>22</v>
      </c>
      <c r="B92" t="str">
        <f>TRIM(MainBoard!AK8)</f>
        <v/>
      </c>
      <c r="E92" t="str">
        <f xml:space="preserve"> IF(LEN(B92) = 0, "", CONCATENATE(A92, " ", B92))</f>
        <v/>
      </c>
    </row>
    <row r="93" spans="1:5" x14ac:dyDescent="0.35">
      <c r="A93" t="s">
        <v>121</v>
      </c>
      <c r="B93" t="str">
        <f>TRIM(MainBoard!AK9)</f>
        <v/>
      </c>
      <c r="E93" t="str">
        <f xml:space="preserve"> IF(LEN(B93) = 0, "", CONCATENATE(A93, " ", B93))</f>
        <v/>
      </c>
    </row>
    <row r="94" spans="1:5" x14ac:dyDescent="0.35">
      <c r="A94" t="s">
        <v>122</v>
      </c>
      <c r="B94" t="str">
        <f>TRIM(MainBoard!AK10)</f>
        <v/>
      </c>
      <c r="E94" t="str">
        <f xml:space="preserve"> IF(LEN(B94) = 0, "", CONCATENATE(A94, " ", B94))</f>
        <v/>
      </c>
    </row>
    <row r="95" spans="1:5" x14ac:dyDescent="0.35">
      <c r="A95" t="s">
        <v>123</v>
      </c>
      <c r="B95" t="str">
        <f>TRIM(MainBoard!AK11)</f>
        <v/>
      </c>
      <c r="E95" t="str">
        <f xml:space="preserve"> IF(LEN(B95) = 0, "", CONCATENATE(A95, " ", B95))</f>
        <v/>
      </c>
    </row>
    <row r="97" spans="1:5" x14ac:dyDescent="0.35">
      <c r="A97" t="s">
        <v>120</v>
      </c>
      <c r="B97" t="str">
        <f>TRIM(MainBoard!AG12)</f>
        <v/>
      </c>
      <c r="E97" t="str">
        <f t="shared" ref="E97:E108" si="4" xml:space="preserve"> IF(LEN(B97) = 0, "", CONCATENATE(A97, " ", B97))</f>
        <v/>
      </c>
    </row>
    <row r="98" spans="1:5" x14ac:dyDescent="0.35">
      <c r="A98" t="s">
        <v>120</v>
      </c>
      <c r="B98" t="str">
        <f>TRIM(MainBoard!AG13)</f>
        <v/>
      </c>
      <c r="E98" t="str">
        <f t="shared" si="4"/>
        <v/>
      </c>
    </row>
    <row r="99" spans="1:5" x14ac:dyDescent="0.35">
      <c r="A99" t="s">
        <v>120</v>
      </c>
      <c r="B99" t="str">
        <f>TRIM(MainBoard!AG14)</f>
        <v/>
      </c>
      <c r="E99" t="str">
        <f t="shared" si="4"/>
        <v/>
      </c>
    </row>
    <row r="100" spans="1:5" x14ac:dyDescent="0.35">
      <c r="A100" t="s">
        <v>120</v>
      </c>
      <c r="B100" t="str">
        <f>TRIM(MainBoard!AG15)</f>
        <v/>
      </c>
      <c r="E100" t="str">
        <f t="shared" si="4"/>
        <v/>
      </c>
    </row>
    <row r="101" spans="1:5" x14ac:dyDescent="0.35">
      <c r="A101" t="s">
        <v>120</v>
      </c>
      <c r="B101" t="str">
        <f>TRIM(MainBoard!AG16)</f>
        <v/>
      </c>
      <c r="E101" t="str">
        <f t="shared" si="4"/>
        <v/>
      </c>
    </row>
    <row r="102" spans="1:5" x14ac:dyDescent="0.35">
      <c r="A102" t="s">
        <v>120</v>
      </c>
      <c r="B102" t="str">
        <f>TRIM(MainBoard!AI15)</f>
        <v/>
      </c>
      <c r="E102" t="str">
        <f t="shared" si="4"/>
        <v/>
      </c>
    </row>
    <row r="103" spans="1:5" x14ac:dyDescent="0.35">
      <c r="A103" t="s">
        <v>120</v>
      </c>
      <c r="B103" t="str">
        <f>TRIM(MainBoard!AI16)</f>
        <v/>
      </c>
      <c r="E103" t="str">
        <f t="shared" si="4"/>
        <v/>
      </c>
    </row>
    <row r="104" spans="1:5" x14ac:dyDescent="0.35">
      <c r="A104" t="s">
        <v>120</v>
      </c>
      <c r="B104" t="str">
        <f>TRIM(MainBoard!AK12)</f>
        <v/>
      </c>
      <c r="E104" t="str">
        <f t="shared" si="4"/>
        <v/>
      </c>
    </row>
    <row r="105" spans="1:5" x14ac:dyDescent="0.35">
      <c r="A105" t="s">
        <v>120</v>
      </c>
      <c r="B105" t="str">
        <f>TRIM(MainBoard!AK13)</f>
        <v/>
      </c>
      <c r="E105" t="str">
        <f t="shared" si="4"/>
        <v/>
      </c>
    </row>
    <row r="106" spans="1:5" x14ac:dyDescent="0.35">
      <c r="A106" t="s">
        <v>120</v>
      </c>
      <c r="B106" t="str">
        <f>TRIM(MainBoard!AK14)</f>
        <v/>
      </c>
      <c r="E106" t="str">
        <f t="shared" si="4"/>
        <v/>
      </c>
    </row>
    <row r="107" spans="1:5" x14ac:dyDescent="0.35">
      <c r="A107" t="s">
        <v>120</v>
      </c>
      <c r="B107" t="str">
        <f>TRIM(MainBoard!AK15)</f>
        <v/>
      </c>
      <c r="E107" t="str">
        <f t="shared" si="4"/>
        <v/>
      </c>
    </row>
    <row r="108" spans="1:5" x14ac:dyDescent="0.35">
      <c r="A108" t="s">
        <v>120</v>
      </c>
      <c r="B108" t="str">
        <f>TRIM(MainBoard!AK16)</f>
        <v/>
      </c>
      <c r="E108" t="str">
        <f t="shared" si="4"/>
        <v/>
      </c>
    </row>
    <row r="110" spans="1:5" x14ac:dyDescent="0.35">
      <c r="E110" t="str">
        <f xml:space="preserve"> E575</f>
        <v/>
      </c>
    </row>
    <row r="111" spans="1:5" x14ac:dyDescent="0.35">
      <c r="E111" t="str">
        <f xml:space="preserve"> E576</f>
        <v/>
      </c>
    </row>
    <row r="112" spans="1:5" x14ac:dyDescent="0.35">
      <c r="E112" t="s">
        <v>158</v>
      </c>
    </row>
    <row r="113" spans="1:5" x14ac:dyDescent="0.35">
      <c r="E113" t="s">
        <v>158</v>
      </c>
    </row>
    <row r="114" spans="1:5" x14ac:dyDescent="0.35">
      <c r="E114" t="s">
        <v>158</v>
      </c>
    </row>
    <row r="115" spans="1:5" x14ac:dyDescent="0.35">
      <c r="A115" t="s">
        <v>162</v>
      </c>
      <c r="B115" t="s">
        <v>162</v>
      </c>
      <c r="E115" s="104" t="s">
        <v>162</v>
      </c>
    </row>
    <row r="116" spans="1:5" x14ac:dyDescent="0.35">
      <c r="A116" t="s">
        <v>29</v>
      </c>
      <c r="B116" t="s">
        <v>29</v>
      </c>
      <c r="E116" t="s">
        <v>29</v>
      </c>
    </row>
    <row r="117" spans="1:5" x14ac:dyDescent="0.35">
      <c r="A117" t="s">
        <v>162</v>
      </c>
      <c r="B117" t="s">
        <v>162</v>
      </c>
      <c r="E117" s="104" t="s">
        <v>162</v>
      </c>
    </row>
    <row r="118" spans="1:5" x14ac:dyDescent="0.35">
      <c r="A118" t="s">
        <v>30</v>
      </c>
      <c r="B118" t="str">
        <f>TRIM(MainBoard!AO8)</f>
        <v/>
      </c>
      <c r="E118" t="str">
        <f xml:space="preserve"> IF(LEN(B118) = 0, "", CONCATENATE(A118, " ", B118))</f>
        <v/>
      </c>
    </row>
    <row r="119" spans="1:5" x14ac:dyDescent="0.35">
      <c r="A119" t="s">
        <v>30</v>
      </c>
      <c r="B119" t="str">
        <f>TRIM(MainBoard!AO9)</f>
        <v/>
      </c>
      <c r="E119" t="str">
        <f xml:space="preserve"> IF(LEN(B119) = 0, "", CONCATENATE(A119, " ", B119))</f>
        <v/>
      </c>
    </row>
    <row r="121" spans="1:5" x14ac:dyDescent="0.35">
      <c r="A121" t="s">
        <v>32</v>
      </c>
      <c r="B121" t="str">
        <f>TRIM(MainBoard!AS8)</f>
        <v/>
      </c>
      <c r="E121" t="str">
        <f xml:space="preserve"> IF(LEN(B121) = 0, "", CONCATENATE(A121, " ", B121))</f>
        <v/>
      </c>
    </row>
    <row r="122" spans="1:5" x14ac:dyDescent="0.35">
      <c r="A122" t="s">
        <v>32</v>
      </c>
      <c r="B122" t="str">
        <f>TRIM(MainBoard!AS9)</f>
        <v/>
      </c>
      <c r="E122" t="str">
        <f xml:space="preserve"> IF(LEN(B122) = 0, "", CONCATENATE(A122, " ", B122))</f>
        <v/>
      </c>
    </row>
    <row r="124" spans="1:5" x14ac:dyDescent="0.35">
      <c r="A124" t="s">
        <v>31</v>
      </c>
      <c r="B124" t="str">
        <f>TRIM(MainBoard!AO10)</f>
        <v/>
      </c>
      <c r="E124" t="str">
        <f t="shared" ref="E124:E130" si="5" xml:space="preserve"> IF(LEN(B124) = 0, "", CONCATENATE(A124, " ", B124))</f>
        <v/>
      </c>
    </row>
    <row r="125" spans="1:5" x14ac:dyDescent="0.35">
      <c r="A125" t="s">
        <v>31</v>
      </c>
      <c r="B125" t="str">
        <f>TRIM(MainBoard!AO11)</f>
        <v/>
      </c>
      <c r="E125" t="str">
        <f t="shared" si="5"/>
        <v/>
      </c>
    </row>
    <row r="126" spans="1:5" x14ac:dyDescent="0.35">
      <c r="A126" t="s">
        <v>31</v>
      </c>
      <c r="B126" t="str">
        <f>TRIM(MainBoard!AO12)</f>
        <v/>
      </c>
      <c r="E126" t="str">
        <f t="shared" si="5"/>
        <v/>
      </c>
    </row>
    <row r="127" spans="1:5" x14ac:dyDescent="0.35">
      <c r="A127" t="s">
        <v>31</v>
      </c>
      <c r="B127" t="str">
        <f>TRIM(MainBoard!AO13)</f>
        <v/>
      </c>
      <c r="E127" t="str">
        <f t="shared" si="5"/>
        <v/>
      </c>
    </row>
    <row r="128" spans="1:5" x14ac:dyDescent="0.35">
      <c r="A128" t="s">
        <v>31</v>
      </c>
      <c r="B128" t="str">
        <f>TRIM(MainBoard!AO14)</f>
        <v/>
      </c>
      <c r="E128" t="str">
        <f t="shared" si="5"/>
        <v/>
      </c>
    </row>
    <row r="129" spans="1:5" x14ac:dyDescent="0.35">
      <c r="A129" t="s">
        <v>31</v>
      </c>
      <c r="B129" t="str">
        <f>TRIM(MainBoard!AO15)</f>
        <v/>
      </c>
      <c r="E129" t="str">
        <f t="shared" si="5"/>
        <v/>
      </c>
    </row>
    <row r="130" spans="1:5" x14ac:dyDescent="0.35">
      <c r="A130" t="s">
        <v>31</v>
      </c>
      <c r="B130" t="str">
        <f>TRIM(MainBoard!AO16)</f>
        <v/>
      </c>
      <c r="E130" t="str">
        <f t="shared" si="5"/>
        <v/>
      </c>
    </row>
    <row r="132" spans="1:5" x14ac:dyDescent="0.35">
      <c r="A132" t="s">
        <v>17</v>
      </c>
      <c r="B132" t="str">
        <f>TRIM(MainBoard!AS10)</f>
        <v/>
      </c>
      <c r="E132" t="str">
        <f t="shared" ref="E132:E138" si="6" xml:space="preserve"> IF(LEN(B132) = 0, "", CONCATENATE(A132, " ", B132))</f>
        <v/>
      </c>
    </row>
    <row r="133" spans="1:5" x14ac:dyDescent="0.35">
      <c r="A133" t="s">
        <v>17</v>
      </c>
      <c r="B133" t="str">
        <f>TRIM(MainBoard!AS11)</f>
        <v/>
      </c>
      <c r="E133" t="str">
        <f t="shared" si="6"/>
        <v/>
      </c>
    </row>
    <row r="134" spans="1:5" x14ac:dyDescent="0.35">
      <c r="A134" t="s">
        <v>17</v>
      </c>
      <c r="B134" t="str">
        <f>TRIM(MainBoard!AS12)</f>
        <v/>
      </c>
      <c r="E134" t="str">
        <f t="shared" si="6"/>
        <v/>
      </c>
    </row>
    <row r="135" spans="1:5" x14ac:dyDescent="0.35">
      <c r="A135" t="s">
        <v>17</v>
      </c>
      <c r="B135" t="str">
        <f>TRIM(MainBoard!AS13)</f>
        <v/>
      </c>
      <c r="E135" t="str">
        <f t="shared" si="6"/>
        <v/>
      </c>
    </row>
    <row r="136" spans="1:5" x14ac:dyDescent="0.35">
      <c r="A136" t="s">
        <v>17</v>
      </c>
      <c r="B136" t="str">
        <f>TRIM(MainBoard!AS14)</f>
        <v/>
      </c>
      <c r="E136" t="str">
        <f t="shared" si="6"/>
        <v/>
      </c>
    </row>
    <row r="137" spans="1:5" x14ac:dyDescent="0.35">
      <c r="A137" t="s">
        <v>17</v>
      </c>
      <c r="B137" t="str">
        <f>TRIM(MainBoard!AS15)</f>
        <v/>
      </c>
      <c r="E137" t="str">
        <f t="shared" si="6"/>
        <v/>
      </c>
    </row>
    <row r="138" spans="1:5" x14ac:dyDescent="0.35">
      <c r="A138" t="s">
        <v>17</v>
      </c>
      <c r="B138" t="str">
        <f>TRIM(MainBoard!AS16)</f>
        <v/>
      </c>
      <c r="E138" t="str">
        <f t="shared" si="6"/>
        <v/>
      </c>
    </row>
    <row r="140" spans="1:5" x14ac:dyDescent="0.35">
      <c r="E140" t="str">
        <f xml:space="preserve"> E579</f>
        <v/>
      </c>
    </row>
    <row r="141" spans="1:5" x14ac:dyDescent="0.35">
      <c r="E141" t="str">
        <f xml:space="preserve"> E580</f>
        <v/>
      </c>
    </row>
    <row r="142" spans="1:5" x14ac:dyDescent="0.35">
      <c r="E142" t="s">
        <v>158</v>
      </c>
    </row>
    <row r="143" spans="1:5" x14ac:dyDescent="0.35">
      <c r="E143" t="s">
        <v>158</v>
      </c>
    </row>
    <row r="144" spans="1:5" x14ac:dyDescent="0.35">
      <c r="E144" t="s">
        <v>158</v>
      </c>
    </row>
    <row r="145" spans="1:5" x14ac:dyDescent="0.35">
      <c r="A145" t="s">
        <v>163</v>
      </c>
      <c r="B145" t="s">
        <v>163</v>
      </c>
      <c r="E145" s="104" t="s">
        <v>163</v>
      </c>
    </row>
    <row r="146" spans="1:5" x14ac:dyDescent="0.35">
      <c r="A146" t="s">
        <v>33</v>
      </c>
      <c r="B146" t="s">
        <v>33</v>
      </c>
      <c r="E146" t="s">
        <v>33</v>
      </c>
    </row>
    <row r="147" spans="1:5" x14ac:dyDescent="0.35">
      <c r="A147" t="s">
        <v>163</v>
      </c>
      <c r="B147" t="s">
        <v>163</v>
      </c>
      <c r="E147" s="104" t="s">
        <v>163</v>
      </c>
    </row>
    <row r="148" spans="1:5" x14ac:dyDescent="0.35">
      <c r="A148" t="s">
        <v>34</v>
      </c>
      <c r="B148" t="str">
        <f>TRIM(MainBoard!G19)</f>
        <v/>
      </c>
      <c r="E148" t="str">
        <f t="shared" ref="E148:E155" si="7" xml:space="preserve"> IF(LEN(B148) = 0, "", CONCATENATE(A148, " ", B148))</f>
        <v/>
      </c>
    </row>
    <row r="149" spans="1:5" x14ac:dyDescent="0.35">
      <c r="A149" t="s">
        <v>35</v>
      </c>
      <c r="B149" t="str">
        <f>TRIM(MainBoard!M19)</f>
        <v/>
      </c>
      <c r="E149" t="str">
        <f t="shared" si="7"/>
        <v/>
      </c>
    </row>
    <row r="150" spans="1:5" x14ac:dyDescent="0.35">
      <c r="A150" t="s">
        <v>36</v>
      </c>
      <c r="B150" t="str">
        <f>TRIM(MainBoard!S19)</f>
        <v/>
      </c>
      <c r="E150" t="str">
        <f t="shared" si="7"/>
        <v/>
      </c>
    </row>
    <row r="151" spans="1:5" x14ac:dyDescent="0.35">
      <c r="A151" t="s">
        <v>36</v>
      </c>
      <c r="B151" t="str">
        <f>TRIM(MainBoard!U19)</f>
        <v/>
      </c>
      <c r="E151" t="str">
        <f t="shared" si="7"/>
        <v/>
      </c>
    </row>
    <row r="152" spans="1:5" x14ac:dyDescent="0.35">
      <c r="A152" t="s">
        <v>35</v>
      </c>
      <c r="B152" t="str">
        <f>TRIM(MainBoard!AA19)</f>
        <v/>
      </c>
      <c r="E152" t="str">
        <f t="shared" si="7"/>
        <v/>
      </c>
    </row>
    <row r="153" spans="1:5" x14ac:dyDescent="0.35">
      <c r="A153" t="s">
        <v>36</v>
      </c>
      <c r="B153" t="str">
        <f>TRIM(MainBoard!AG19)</f>
        <v/>
      </c>
      <c r="E153" t="str">
        <f t="shared" si="7"/>
        <v/>
      </c>
    </row>
    <row r="154" spans="1:5" x14ac:dyDescent="0.35">
      <c r="A154" t="s">
        <v>36</v>
      </c>
      <c r="B154" t="str">
        <f>TRIM(MainBoard!AI19)</f>
        <v/>
      </c>
      <c r="E154" t="str">
        <f t="shared" si="7"/>
        <v/>
      </c>
    </row>
    <row r="155" spans="1:5" x14ac:dyDescent="0.35">
      <c r="A155" t="s">
        <v>50</v>
      </c>
      <c r="B155" t="str">
        <f>TRIM(MainBoard!AK20)</f>
        <v/>
      </c>
      <c r="E155" t="str">
        <f t="shared" si="7"/>
        <v/>
      </c>
    </row>
    <row r="157" spans="1:5" x14ac:dyDescent="0.35">
      <c r="A157" t="s">
        <v>124</v>
      </c>
      <c r="B157" t="str">
        <f>TRIM(MainBoard!G22)</f>
        <v/>
      </c>
      <c r="E157" t="str">
        <f t="shared" ref="E157:E168" si="8" xml:space="preserve"> IF(LEN(B157) = 0, "", CONCATENATE(A157, " ", B157))</f>
        <v/>
      </c>
    </row>
    <row r="158" spans="1:5" x14ac:dyDescent="0.35">
      <c r="A158" t="s">
        <v>125</v>
      </c>
      <c r="B158" t="str">
        <f>TRIM(MainBoard!I22)</f>
        <v/>
      </c>
      <c r="E158" t="str">
        <f t="shared" si="8"/>
        <v/>
      </c>
    </row>
    <row r="159" spans="1:5" x14ac:dyDescent="0.35">
      <c r="A159" t="s">
        <v>126</v>
      </c>
      <c r="B159" t="str">
        <f>TRIM(MainBoard!M22)</f>
        <v/>
      </c>
      <c r="E159" t="str">
        <f t="shared" si="8"/>
        <v/>
      </c>
    </row>
    <row r="160" spans="1:5" x14ac:dyDescent="0.35">
      <c r="A160" t="s">
        <v>127</v>
      </c>
      <c r="B160" t="str">
        <f>TRIM(MainBoard!O22)</f>
        <v/>
      </c>
      <c r="E160" t="str">
        <f t="shared" si="8"/>
        <v/>
      </c>
    </row>
    <row r="161" spans="1:5" x14ac:dyDescent="0.35">
      <c r="A161" t="s">
        <v>128</v>
      </c>
      <c r="B161" t="str">
        <f>TRIM(MainBoard!S22)</f>
        <v/>
      </c>
      <c r="E161" t="str">
        <f t="shared" si="8"/>
        <v/>
      </c>
    </row>
    <row r="162" spans="1:5" x14ac:dyDescent="0.35">
      <c r="A162" t="s">
        <v>129</v>
      </c>
      <c r="B162" t="str">
        <f>TRIM(MainBoard!U22)</f>
        <v/>
      </c>
      <c r="E162" t="str">
        <f t="shared" si="8"/>
        <v/>
      </c>
    </row>
    <row r="163" spans="1:5" x14ac:dyDescent="0.35">
      <c r="A163" t="s">
        <v>130</v>
      </c>
      <c r="B163" t="str">
        <f>TRIM(MainBoard!W22)</f>
        <v/>
      </c>
      <c r="E163" t="str">
        <f t="shared" si="8"/>
        <v/>
      </c>
    </row>
    <row r="164" spans="1:5" x14ac:dyDescent="0.35">
      <c r="A164" t="s">
        <v>131</v>
      </c>
      <c r="B164" t="str">
        <f>TRIM(MainBoard!Y22)</f>
        <v/>
      </c>
      <c r="E164" t="str">
        <f t="shared" si="8"/>
        <v/>
      </c>
    </row>
    <row r="165" spans="1:5" x14ac:dyDescent="0.35">
      <c r="A165" t="s">
        <v>132</v>
      </c>
      <c r="B165" t="str">
        <f>TRIM(MainBoard!AC22)</f>
        <v/>
      </c>
      <c r="E165" t="str">
        <f t="shared" si="8"/>
        <v/>
      </c>
    </row>
    <row r="166" spans="1:5" x14ac:dyDescent="0.35">
      <c r="A166" t="s">
        <v>133</v>
      </c>
      <c r="B166" t="str">
        <f>TRIM(MainBoard!AE22)</f>
        <v/>
      </c>
      <c r="E166" t="str">
        <f t="shared" si="8"/>
        <v/>
      </c>
    </row>
    <row r="167" spans="1:5" x14ac:dyDescent="0.35">
      <c r="A167" t="s">
        <v>134</v>
      </c>
      <c r="B167" t="str">
        <f>TRIM(MainBoard!AI22)</f>
        <v/>
      </c>
      <c r="E167" t="str">
        <f t="shared" si="8"/>
        <v/>
      </c>
    </row>
    <row r="168" spans="1:5" x14ac:dyDescent="0.35">
      <c r="A168" t="s">
        <v>135</v>
      </c>
      <c r="B168" t="str">
        <f>TRIM(MainBoard!AK22)</f>
        <v/>
      </c>
      <c r="E168" t="str">
        <f t="shared" si="8"/>
        <v/>
      </c>
    </row>
    <row r="170" spans="1:5" x14ac:dyDescent="0.35">
      <c r="E170" t="str">
        <f xml:space="preserve"> E583</f>
        <v/>
      </c>
    </row>
    <row r="171" spans="1:5" x14ac:dyDescent="0.35">
      <c r="E171" t="str">
        <f xml:space="preserve"> E584</f>
        <v/>
      </c>
    </row>
    <row r="172" spans="1:5" x14ac:dyDescent="0.35">
      <c r="E172" t="s">
        <v>158</v>
      </c>
    </row>
    <row r="173" spans="1:5" x14ac:dyDescent="0.35">
      <c r="E173" t="s">
        <v>158</v>
      </c>
    </row>
    <row r="174" spans="1:5" x14ac:dyDescent="0.35">
      <c r="E174" t="s">
        <v>158</v>
      </c>
    </row>
    <row r="175" spans="1:5" x14ac:dyDescent="0.35">
      <c r="A175" t="s">
        <v>177</v>
      </c>
      <c r="B175" t="s">
        <v>177</v>
      </c>
      <c r="E175" s="104" t="s">
        <v>177</v>
      </c>
    </row>
    <row r="176" spans="1:5" x14ac:dyDescent="0.35">
      <c r="A176" t="s">
        <v>201</v>
      </c>
      <c r="B176" t="s">
        <v>201</v>
      </c>
      <c r="E176" t="s">
        <v>201</v>
      </c>
    </row>
    <row r="177" spans="1:5" x14ac:dyDescent="0.35">
      <c r="A177" t="s">
        <v>177</v>
      </c>
      <c r="B177" t="s">
        <v>177</v>
      </c>
      <c r="E177" s="104" t="s">
        <v>177</v>
      </c>
    </row>
    <row r="178" spans="1:5" x14ac:dyDescent="0.35">
      <c r="A178" t="s">
        <v>13</v>
      </c>
      <c r="B178" t="str">
        <f>TRIM(MainBoard!G26)</f>
        <v/>
      </c>
      <c r="E178" t="str">
        <f xml:space="preserve"> IF(LEN(B178) = 0, "", CONCATENATE(A178, " ", B178))</f>
        <v/>
      </c>
    </row>
    <row r="180" spans="1:5" x14ac:dyDescent="0.35">
      <c r="A180" t="s">
        <v>17</v>
      </c>
      <c r="B180" t="str">
        <f>TRIM(MainBoard!G28)</f>
        <v/>
      </c>
      <c r="E180" t="str">
        <f t="shared" ref="E180:E191" si="9" xml:space="preserve"> IF(LEN(B180) = 0, "", CONCATENATE(A180, " ", B180))</f>
        <v/>
      </c>
    </row>
    <row r="181" spans="1:5" x14ac:dyDescent="0.35">
      <c r="A181" t="s">
        <v>17</v>
      </c>
      <c r="B181" t="str">
        <f>TRIM(MainBoard!G29)</f>
        <v/>
      </c>
      <c r="E181" t="str">
        <f t="shared" si="9"/>
        <v/>
      </c>
    </row>
    <row r="182" spans="1:5" x14ac:dyDescent="0.35">
      <c r="A182" t="s">
        <v>17</v>
      </c>
      <c r="B182" t="str">
        <f>TRIM(MainBoard!G30)</f>
        <v/>
      </c>
      <c r="E182" t="str">
        <f t="shared" si="9"/>
        <v/>
      </c>
    </row>
    <row r="183" spans="1:5" x14ac:dyDescent="0.35">
      <c r="A183" t="s">
        <v>17</v>
      </c>
      <c r="B183" t="str">
        <f>TRIM(MainBoard!I28)</f>
        <v/>
      </c>
      <c r="E183" t="str">
        <f t="shared" si="9"/>
        <v/>
      </c>
    </row>
    <row r="184" spans="1:5" x14ac:dyDescent="0.35">
      <c r="A184" t="s">
        <v>17</v>
      </c>
      <c r="B184" t="str">
        <f>TRIM(MainBoard!I29)</f>
        <v/>
      </c>
      <c r="E184" t="str">
        <f t="shared" si="9"/>
        <v/>
      </c>
    </row>
    <row r="185" spans="1:5" x14ac:dyDescent="0.35">
      <c r="A185" t="s">
        <v>17</v>
      </c>
      <c r="B185" t="str">
        <f>TRIM(MainBoard!I30)</f>
        <v/>
      </c>
      <c r="E185" t="str">
        <f t="shared" si="9"/>
        <v/>
      </c>
    </row>
    <row r="186" spans="1:5" x14ac:dyDescent="0.35">
      <c r="A186" t="s">
        <v>17</v>
      </c>
      <c r="B186" t="str">
        <f>TRIM(MainBoard!K28)</f>
        <v/>
      </c>
      <c r="E186" t="str">
        <f t="shared" si="9"/>
        <v/>
      </c>
    </row>
    <row r="187" spans="1:5" x14ac:dyDescent="0.35">
      <c r="A187" t="s">
        <v>17</v>
      </c>
      <c r="B187" t="str">
        <f>TRIM(MainBoard!K29)</f>
        <v/>
      </c>
      <c r="E187" t="str">
        <f t="shared" si="9"/>
        <v/>
      </c>
    </row>
    <row r="188" spans="1:5" x14ac:dyDescent="0.35">
      <c r="A188" t="s">
        <v>17</v>
      </c>
      <c r="B188" t="str">
        <f>TRIM(MainBoard!K30)</f>
        <v/>
      </c>
      <c r="E188" t="str">
        <f t="shared" si="9"/>
        <v/>
      </c>
    </row>
    <row r="189" spans="1:5" x14ac:dyDescent="0.35">
      <c r="A189" t="s">
        <v>17</v>
      </c>
      <c r="B189" t="str">
        <f>TRIM(MainBoard!M28)</f>
        <v/>
      </c>
      <c r="E189" t="str">
        <f t="shared" si="9"/>
        <v/>
      </c>
    </row>
    <row r="190" spans="1:5" x14ac:dyDescent="0.35">
      <c r="A190" t="s">
        <v>17</v>
      </c>
      <c r="B190" t="str">
        <f>TRIM(MainBoard!M29)</f>
        <v/>
      </c>
      <c r="E190" t="str">
        <f t="shared" si="9"/>
        <v/>
      </c>
    </row>
    <row r="191" spans="1:5" x14ac:dyDescent="0.35">
      <c r="A191" t="s">
        <v>17</v>
      </c>
      <c r="B191" t="str">
        <f>TRIM(MainBoard!M30)</f>
        <v/>
      </c>
      <c r="E191" t="str">
        <f t="shared" si="9"/>
        <v/>
      </c>
    </row>
    <row r="193" spans="1:5" x14ac:dyDescent="0.35">
      <c r="A193" t="s">
        <v>31</v>
      </c>
      <c r="B193" t="str">
        <f>TRIM(MainBoard!G32)</f>
        <v/>
      </c>
      <c r="E193" t="str">
        <f t="shared" ref="E193:E204" si="10" xml:space="preserve"> IF(LEN(B193) = 0, "", CONCATENATE(A193, " ", B193))</f>
        <v/>
      </c>
    </row>
    <row r="194" spans="1:5" x14ac:dyDescent="0.35">
      <c r="A194" t="s">
        <v>31</v>
      </c>
      <c r="B194" t="str">
        <f>TRIM(MainBoard!G33)</f>
        <v/>
      </c>
      <c r="E194" t="str">
        <f t="shared" si="10"/>
        <v/>
      </c>
    </row>
    <row r="195" spans="1:5" x14ac:dyDescent="0.35">
      <c r="A195" t="s">
        <v>31</v>
      </c>
      <c r="B195" t="str">
        <f>TRIM(MainBoard!G34)</f>
        <v/>
      </c>
      <c r="E195" t="str">
        <f t="shared" si="10"/>
        <v/>
      </c>
    </row>
    <row r="196" spans="1:5" x14ac:dyDescent="0.35">
      <c r="A196" t="s">
        <v>31</v>
      </c>
      <c r="B196" t="str">
        <f>TRIM(MainBoard!I32)</f>
        <v/>
      </c>
      <c r="E196" t="str">
        <f t="shared" si="10"/>
        <v/>
      </c>
    </row>
    <row r="197" spans="1:5" x14ac:dyDescent="0.35">
      <c r="A197" t="s">
        <v>31</v>
      </c>
      <c r="B197" t="str">
        <f>TRIM(MainBoard!I33)</f>
        <v/>
      </c>
      <c r="E197" t="str">
        <f t="shared" si="10"/>
        <v/>
      </c>
    </row>
    <row r="198" spans="1:5" x14ac:dyDescent="0.35">
      <c r="A198" t="s">
        <v>31</v>
      </c>
      <c r="B198" t="str">
        <f>TRIM(MainBoard!I34)</f>
        <v/>
      </c>
      <c r="E198" t="str">
        <f t="shared" si="10"/>
        <v/>
      </c>
    </row>
    <row r="199" spans="1:5" x14ac:dyDescent="0.35">
      <c r="A199" t="s">
        <v>31</v>
      </c>
      <c r="B199" t="str">
        <f>TRIM(MainBoard!K32)</f>
        <v/>
      </c>
      <c r="E199" t="str">
        <f t="shared" si="10"/>
        <v/>
      </c>
    </row>
    <row r="200" spans="1:5" x14ac:dyDescent="0.35">
      <c r="A200" t="s">
        <v>31</v>
      </c>
      <c r="B200" t="str">
        <f>TRIM(MainBoard!K33)</f>
        <v/>
      </c>
      <c r="E200" t="str">
        <f t="shared" si="10"/>
        <v/>
      </c>
    </row>
    <row r="201" spans="1:5" x14ac:dyDescent="0.35">
      <c r="A201" t="s">
        <v>31</v>
      </c>
      <c r="B201" t="str">
        <f>TRIM(MainBoard!K34)</f>
        <v/>
      </c>
      <c r="E201" t="str">
        <f t="shared" si="10"/>
        <v/>
      </c>
    </row>
    <row r="202" spans="1:5" x14ac:dyDescent="0.35">
      <c r="A202" t="s">
        <v>31</v>
      </c>
      <c r="B202" t="str">
        <f>TRIM(MainBoard!M32)</f>
        <v/>
      </c>
      <c r="E202" t="str">
        <f t="shared" si="10"/>
        <v/>
      </c>
    </row>
    <row r="203" spans="1:5" x14ac:dyDescent="0.35">
      <c r="A203" t="s">
        <v>31</v>
      </c>
      <c r="B203" t="str">
        <f>TRIM(MainBoard!M33)</f>
        <v/>
      </c>
      <c r="E203" t="str">
        <f t="shared" si="10"/>
        <v/>
      </c>
    </row>
    <row r="204" spans="1:5" x14ac:dyDescent="0.35">
      <c r="A204" t="s">
        <v>31</v>
      </c>
      <c r="B204" t="str">
        <f>TRIM(MainBoard!M34)</f>
        <v/>
      </c>
      <c r="E204" t="str">
        <f t="shared" si="10"/>
        <v/>
      </c>
    </row>
    <row r="206" spans="1:5" x14ac:dyDescent="0.35">
      <c r="A206" t="s">
        <v>54</v>
      </c>
      <c r="B206" t="str">
        <f>TRIM(MainBoard!G36)</f>
        <v/>
      </c>
      <c r="E206" t="str">
        <f xml:space="preserve"> IF(LEN(B206) = 0, "", CONCATENATE(A206, " ", B206))</f>
        <v/>
      </c>
    </row>
    <row r="207" spans="1:5" x14ac:dyDescent="0.35">
      <c r="A207" t="s">
        <v>54</v>
      </c>
      <c r="B207" t="str">
        <f>TRIM(MainBoard!I36)</f>
        <v/>
      </c>
      <c r="E207" t="str">
        <f xml:space="preserve"> IF(LEN(B207) = 0, "", CONCATENATE(A207, " ", B207))</f>
        <v/>
      </c>
    </row>
    <row r="208" spans="1:5" x14ac:dyDescent="0.35">
      <c r="A208" t="s">
        <v>54</v>
      </c>
      <c r="B208" t="str">
        <f>TRIM(MainBoard!K36)</f>
        <v/>
      </c>
      <c r="E208" t="str">
        <f xml:space="preserve"> IF(LEN(B208) = 0, "", CONCATENATE(A208, " ", B208))</f>
        <v/>
      </c>
    </row>
    <row r="209" spans="1:5" x14ac:dyDescent="0.35">
      <c r="A209" t="s">
        <v>54</v>
      </c>
      <c r="B209" t="str">
        <f>TRIM(MainBoard!M36)</f>
        <v/>
      </c>
      <c r="E209" t="str">
        <f xml:space="preserve"> IF(LEN(B209) = 0, "", CONCATENATE(A209, " ", B209))</f>
        <v/>
      </c>
    </row>
    <row r="211" spans="1:5" x14ac:dyDescent="0.35">
      <c r="A211" t="s">
        <v>53</v>
      </c>
      <c r="B211" t="str">
        <f>TRIM(MainBoard!G38)</f>
        <v/>
      </c>
      <c r="E211" t="str">
        <f xml:space="preserve"> IF(LEN(B211) = 0, "", CONCATENATE(A211, " ", B211))</f>
        <v/>
      </c>
    </row>
    <row r="212" spans="1:5" x14ac:dyDescent="0.35">
      <c r="A212" t="s">
        <v>53</v>
      </c>
      <c r="B212" t="str">
        <f>TRIM(MainBoard!I38)</f>
        <v/>
      </c>
      <c r="E212" t="str">
        <f xml:space="preserve"> IF(LEN(B212) = 0, "", CONCATENATE(A212, " ", B212))</f>
        <v/>
      </c>
    </row>
    <row r="213" spans="1:5" x14ac:dyDescent="0.35">
      <c r="A213" t="s">
        <v>53</v>
      </c>
      <c r="B213" t="str">
        <f>TRIM(MainBoard!K38)</f>
        <v/>
      </c>
      <c r="E213" t="str">
        <f xml:space="preserve"> IF(LEN(B213) = 0, "", CONCATENATE(A213, " ", B213))</f>
        <v/>
      </c>
    </row>
    <row r="214" spans="1:5" x14ac:dyDescent="0.35">
      <c r="A214" t="s">
        <v>53</v>
      </c>
      <c r="B214" t="str">
        <f>TRIM(MainBoard!M38)</f>
        <v/>
      </c>
      <c r="E214" t="str">
        <f xml:space="preserve"> IF(LEN(B214) = 0, "", CONCATENATE(A214, " ", B214))</f>
        <v/>
      </c>
    </row>
    <row r="216" spans="1:5" x14ac:dyDescent="0.35">
      <c r="E216" t="str">
        <f xml:space="preserve"> E587</f>
        <v/>
      </c>
    </row>
    <row r="217" spans="1:5" x14ac:dyDescent="0.35">
      <c r="E217" t="s">
        <v>158</v>
      </c>
    </row>
    <row r="218" spans="1:5" x14ac:dyDescent="0.35">
      <c r="E218" t="s">
        <v>158</v>
      </c>
    </row>
    <row r="219" spans="1:5" x14ac:dyDescent="0.35">
      <c r="E219" t="s">
        <v>158</v>
      </c>
    </row>
    <row r="220" spans="1:5" x14ac:dyDescent="0.35">
      <c r="A220" t="s">
        <v>173</v>
      </c>
      <c r="B220" t="s">
        <v>173</v>
      </c>
      <c r="E220" s="104" t="s">
        <v>173</v>
      </c>
    </row>
    <row r="221" spans="1:5" x14ac:dyDescent="0.35">
      <c r="A221" t="s">
        <v>202</v>
      </c>
      <c r="B221" t="s">
        <v>202</v>
      </c>
      <c r="E221" t="s">
        <v>202</v>
      </c>
    </row>
    <row r="222" spans="1:5" x14ac:dyDescent="0.35">
      <c r="A222" t="s">
        <v>173</v>
      </c>
      <c r="B222" t="s">
        <v>173</v>
      </c>
      <c r="E222" t="s">
        <v>173</v>
      </c>
    </row>
    <row r="223" spans="1:5" x14ac:dyDescent="0.35">
      <c r="A223" t="s">
        <v>13</v>
      </c>
      <c r="B223" t="str">
        <f>TRIM(MainBoard!O26)</f>
        <v/>
      </c>
      <c r="E223" t="str">
        <f xml:space="preserve"> IF(LEN(B223) = 0, "", CONCATENATE(A223, " ", B223))</f>
        <v/>
      </c>
    </row>
    <row r="225" spans="1:5" x14ac:dyDescent="0.35">
      <c r="A225" t="s">
        <v>17</v>
      </c>
      <c r="B225" t="str">
        <f>TRIM(MainBoard!O28)</f>
        <v/>
      </c>
      <c r="E225" t="str">
        <f t="shared" ref="E225:E236" si="11" xml:space="preserve"> IF(LEN(B225) = 0, "", CONCATENATE(A225, " ", B225))</f>
        <v/>
      </c>
    </row>
    <row r="226" spans="1:5" x14ac:dyDescent="0.35">
      <c r="A226" t="s">
        <v>17</v>
      </c>
      <c r="B226" t="str">
        <f>TRIM(MainBoard!O29)</f>
        <v/>
      </c>
      <c r="E226" t="str">
        <f t="shared" si="11"/>
        <v/>
      </c>
    </row>
    <row r="227" spans="1:5" x14ac:dyDescent="0.35">
      <c r="A227" t="s">
        <v>17</v>
      </c>
      <c r="B227" t="str">
        <f>TRIM(MainBoard!O30)</f>
        <v/>
      </c>
      <c r="E227" t="str">
        <f t="shared" si="11"/>
        <v/>
      </c>
    </row>
    <row r="228" spans="1:5" x14ac:dyDescent="0.35">
      <c r="A228" t="s">
        <v>17</v>
      </c>
      <c r="B228" t="str">
        <f>TRIM(MainBoard!Q28)</f>
        <v/>
      </c>
      <c r="E228" t="str">
        <f t="shared" si="11"/>
        <v/>
      </c>
    </row>
    <row r="229" spans="1:5" x14ac:dyDescent="0.35">
      <c r="A229" t="s">
        <v>17</v>
      </c>
      <c r="B229" t="str">
        <f>TRIM(MainBoard!Q29)</f>
        <v/>
      </c>
      <c r="E229" t="str">
        <f t="shared" si="11"/>
        <v/>
      </c>
    </row>
    <row r="230" spans="1:5" x14ac:dyDescent="0.35">
      <c r="A230" t="s">
        <v>17</v>
      </c>
      <c r="B230" t="str">
        <f>TRIM(MainBoard!Q30)</f>
        <v/>
      </c>
      <c r="E230" t="str">
        <f t="shared" si="11"/>
        <v/>
      </c>
    </row>
    <row r="231" spans="1:5" x14ac:dyDescent="0.35">
      <c r="A231" t="s">
        <v>17</v>
      </c>
      <c r="B231" t="str">
        <f>TRIM(MainBoard!S28)</f>
        <v/>
      </c>
      <c r="E231" t="str">
        <f t="shared" si="11"/>
        <v/>
      </c>
    </row>
    <row r="232" spans="1:5" x14ac:dyDescent="0.35">
      <c r="A232" t="s">
        <v>17</v>
      </c>
      <c r="B232" t="str">
        <f>TRIM(MainBoard!S29)</f>
        <v/>
      </c>
      <c r="E232" t="str">
        <f t="shared" si="11"/>
        <v/>
      </c>
    </row>
    <row r="233" spans="1:5" x14ac:dyDescent="0.35">
      <c r="A233" t="s">
        <v>17</v>
      </c>
      <c r="B233" t="str">
        <f>TRIM(MainBoard!S30)</f>
        <v/>
      </c>
      <c r="E233" t="str">
        <f t="shared" si="11"/>
        <v/>
      </c>
    </row>
    <row r="234" spans="1:5" x14ac:dyDescent="0.35">
      <c r="A234" t="s">
        <v>17</v>
      </c>
      <c r="B234" t="str">
        <f>TRIM(MainBoard!U28)</f>
        <v/>
      </c>
      <c r="E234" t="str">
        <f t="shared" si="11"/>
        <v/>
      </c>
    </row>
    <row r="235" spans="1:5" x14ac:dyDescent="0.35">
      <c r="A235" t="s">
        <v>17</v>
      </c>
      <c r="B235" t="str">
        <f>TRIM(MainBoard!U29)</f>
        <v/>
      </c>
      <c r="E235" t="str">
        <f t="shared" si="11"/>
        <v/>
      </c>
    </row>
    <row r="236" spans="1:5" x14ac:dyDescent="0.35">
      <c r="A236" t="s">
        <v>17</v>
      </c>
      <c r="B236" t="str">
        <f>TRIM(MainBoard!U30)</f>
        <v/>
      </c>
      <c r="E236" t="str">
        <f t="shared" si="11"/>
        <v/>
      </c>
    </row>
    <row r="238" spans="1:5" x14ac:dyDescent="0.35">
      <c r="A238" t="s">
        <v>31</v>
      </c>
      <c r="B238" t="str">
        <f>TRIM(MainBoard!O32)</f>
        <v/>
      </c>
      <c r="E238" t="str">
        <f t="shared" ref="E238:E249" si="12" xml:space="preserve"> IF(LEN(B238) = 0, "", CONCATENATE(A238, " ", B238))</f>
        <v/>
      </c>
    </row>
    <row r="239" spans="1:5" x14ac:dyDescent="0.35">
      <c r="A239" t="s">
        <v>31</v>
      </c>
      <c r="B239" t="str">
        <f>TRIM(MainBoard!O33)</f>
        <v/>
      </c>
      <c r="E239" t="str">
        <f t="shared" si="12"/>
        <v/>
      </c>
    </row>
    <row r="240" spans="1:5" x14ac:dyDescent="0.35">
      <c r="A240" t="s">
        <v>31</v>
      </c>
      <c r="B240" t="str">
        <f>TRIM(MainBoard!O34)</f>
        <v/>
      </c>
      <c r="E240" t="str">
        <f t="shared" si="12"/>
        <v/>
      </c>
    </row>
    <row r="241" spans="1:5" x14ac:dyDescent="0.35">
      <c r="A241" t="s">
        <v>31</v>
      </c>
      <c r="B241" t="str">
        <f>TRIM(MainBoard!Q32)</f>
        <v/>
      </c>
      <c r="E241" t="str">
        <f t="shared" si="12"/>
        <v/>
      </c>
    </row>
    <row r="242" spans="1:5" x14ac:dyDescent="0.35">
      <c r="A242" t="s">
        <v>31</v>
      </c>
      <c r="B242" t="str">
        <f>TRIM(MainBoard!Q33)</f>
        <v/>
      </c>
      <c r="E242" t="str">
        <f t="shared" si="12"/>
        <v/>
      </c>
    </row>
    <row r="243" spans="1:5" x14ac:dyDescent="0.35">
      <c r="A243" t="s">
        <v>31</v>
      </c>
      <c r="B243" t="str">
        <f>TRIM(MainBoard!Q34)</f>
        <v/>
      </c>
      <c r="E243" t="str">
        <f t="shared" si="12"/>
        <v/>
      </c>
    </row>
    <row r="244" spans="1:5" x14ac:dyDescent="0.35">
      <c r="A244" t="s">
        <v>31</v>
      </c>
      <c r="B244" t="str">
        <f>TRIM(MainBoard!S32)</f>
        <v/>
      </c>
      <c r="E244" t="str">
        <f t="shared" si="12"/>
        <v/>
      </c>
    </row>
    <row r="245" spans="1:5" x14ac:dyDescent="0.35">
      <c r="A245" t="s">
        <v>31</v>
      </c>
      <c r="B245" t="str">
        <f>TRIM(MainBoard!S33)</f>
        <v/>
      </c>
      <c r="E245" t="str">
        <f t="shared" si="12"/>
        <v/>
      </c>
    </row>
    <row r="246" spans="1:5" x14ac:dyDescent="0.35">
      <c r="A246" t="s">
        <v>31</v>
      </c>
      <c r="B246" t="str">
        <f>TRIM(MainBoard!S34)</f>
        <v/>
      </c>
      <c r="E246" t="str">
        <f t="shared" si="12"/>
        <v/>
      </c>
    </row>
    <row r="247" spans="1:5" x14ac:dyDescent="0.35">
      <c r="A247" t="s">
        <v>31</v>
      </c>
      <c r="B247" t="str">
        <f>TRIM(MainBoard!U32)</f>
        <v/>
      </c>
      <c r="E247" t="str">
        <f t="shared" si="12"/>
        <v/>
      </c>
    </row>
    <row r="248" spans="1:5" x14ac:dyDescent="0.35">
      <c r="A248" t="s">
        <v>31</v>
      </c>
      <c r="B248" t="str">
        <f>TRIM(MainBoard!U33)</f>
        <v/>
      </c>
      <c r="E248" t="str">
        <f t="shared" si="12"/>
        <v/>
      </c>
    </row>
    <row r="249" spans="1:5" x14ac:dyDescent="0.35">
      <c r="A249" t="s">
        <v>31</v>
      </c>
      <c r="B249" t="str">
        <f>TRIM(MainBoard!U34)</f>
        <v/>
      </c>
      <c r="E249" t="str">
        <f t="shared" si="12"/>
        <v/>
      </c>
    </row>
    <row r="251" spans="1:5" x14ac:dyDescent="0.35">
      <c r="A251" t="s">
        <v>54</v>
      </c>
      <c r="B251" t="str">
        <f>TRIM(MainBoard!O36)</f>
        <v/>
      </c>
      <c r="E251" t="str">
        <f xml:space="preserve"> IF(LEN(B251) = 0, "", CONCATENATE(A251, " ", B251))</f>
        <v/>
      </c>
    </row>
    <row r="252" spans="1:5" x14ac:dyDescent="0.35">
      <c r="A252" t="s">
        <v>54</v>
      </c>
      <c r="B252" t="str">
        <f>TRIM(MainBoard!Q36)</f>
        <v/>
      </c>
      <c r="E252" t="str">
        <f xml:space="preserve"> IF(LEN(B252) = 0, "", CONCATENATE(A252, " ", B252))</f>
        <v/>
      </c>
    </row>
    <row r="253" spans="1:5" x14ac:dyDescent="0.35">
      <c r="A253" t="s">
        <v>54</v>
      </c>
      <c r="B253" t="str">
        <f>TRIM(MainBoard!S36)</f>
        <v/>
      </c>
      <c r="E253" t="str">
        <f xml:space="preserve"> IF(LEN(B253) = 0, "", CONCATENATE(A253, " ", B253))</f>
        <v/>
      </c>
    </row>
    <row r="254" spans="1:5" x14ac:dyDescent="0.35">
      <c r="A254" t="s">
        <v>54</v>
      </c>
      <c r="B254" t="str">
        <f>TRIM(MainBoard!U36)</f>
        <v/>
      </c>
      <c r="E254" t="str">
        <f xml:space="preserve"> IF(LEN(B254) = 0, "", CONCATENATE(A254, " ", B254))</f>
        <v/>
      </c>
    </row>
    <row r="256" spans="1:5" x14ac:dyDescent="0.35">
      <c r="A256" t="s">
        <v>53</v>
      </c>
      <c r="B256" t="str">
        <f>TRIM(MainBoard!O38)</f>
        <v/>
      </c>
      <c r="E256" t="str">
        <f xml:space="preserve"> IF(LEN(B256) = 0, "", CONCATENATE(A256, " ", B256))</f>
        <v/>
      </c>
    </row>
    <row r="257" spans="1:5" x14ac:dyDescent="0.35">
      <c r="A257" t="s">
        <v>53</v>
      </c>
      <c r="B257" t="str">
        <f>TRIM(MainBoard!Q38)</f>
        <v/>
      </c>
      <c r="E257" t="str">
        <f xml:space="preserve"> IF(LEN(B257) = 0, "", CONCATENATE(A257, " ", B257))</f>
        <v/>
      </c>
    </row>
    <row r="258" spans="1:5" x14ac:dyDescent="0.35">
      <c r="A258" t="s">
        <v>53</v>
      </c>
      <c r="B258" t="str">
        <f>TRIM(MainBoard!S38)</f>
        <v/>
      </c>
      <c r="E258" t="str">
        <f xml:space="preserve"> IF(LEN(B258) = 0, "", CONCATENATE(A258, " ", B258))</f>
        <v/>
      </c>
    </row>
    <row r="259" spans="1:5" x14ac:dyDescent="0.35">
      <c r="A259" t="s">
        <v>53</v>
      </c>
      <c r="B259" t="str">
        <f>TRIM(MainBoard!U38)</f>
        <v/>
      </c>
      <c r="E259" t="str">
        <f xml:space="preserve"> IF(LEN(B259) = 0, "", CONCATENATE(A259, " ", B259))</f>
        <v/>
      </c>
    </row>
    <row r="261" spans="1:5" x14ac:dyDescent="0.35">
      <c r="E261" t="str">
        <f xml:space="preserve"> E590</f>
        <v/>
      </c>
    </row>
    <row r="262" spans="1:5" x14ac:dyDescent="0.35">
      <c r="E262" t="s">
        <v>158</v>
      </c>
    </row>
    <row r="263" spans="1:5" x14ac:dyDescent="0.35">
      <c r="E263" t="s">
        <v>158</v>
      </c>
    </row>
    <row r="264" spans="1:5" x14ac:dyDescent="0.35">
      <c r="E264" t="s">
        <v>158</v>
      </c>
    </row>
    <row r="265" spans="1:5" x14ac:dyDescent="0.35">
      <c r="A265" t="s">
        <v>176</v>
      </c>
      <c r="B265" t="s">
        <v>176</v>
      </c>
      <c r="E265" s="104" t="s">
        <v>176</v>
      </c>
    </row>
    <row r="266" spans="1:5" x14ac:dyDescent="0.35">
      <c r="A266" t="s">
        <v>174</v>
      </c>
      <c r="B266" t="s">
        <v>174</v>
      </c>
      <c r="E266" t="s">
        <v>174</v>
      </c>
    </row>
    <row r="267" spans="1:5" x14ac:dyDescent="0.35">
      <c r="A267" t="s">
        <v>176</v>
      </c>
      <c r="B267" t="s">
        <v>176</v>
      </c>
      <c r="E267" s="104" t="s">
        <v>176</v>
      </c>
    </row>
    <row r="268" spans="1:5" x14ac:dyDescent="0.35">
      <c r="A268" t="s">
        <v>13</v>
      </c>
      <c r="B268" t="str">
        <f>TRIM(MainBoard!W26)</f>
        <v/>
      </c>
      <c r="E268" t="str">
        <f xml:space="preserve"> IF(LEN(B268) = 0, "", CONCATENATE(A268, " ", B268))</f>
        <v/>
      </c>
    </row>
    <row r="270" spans="1:5" x14ac:dyDescent="0.35">
      <c r="A270" t="s">
        <v>17</v>
      </c>
      <c r="B270" t="str">
        <f>TRIM(MainBoard!W28)</f>
        <v/>
      </c>
      <c r="E270" t="str">
        <f t="shared" ref="E270:E281" si="13" xml:space="preserve"> IF(LEN(B270) = 0, "", CONCATENATE(A270, " ", B270))</f>
        <v/>
      </c>
    </row>
    <row r="271" spans="1:5" x14ac:dyDescent="0.35">
      <c r="A271" t="s">
        <v>17</v>
      </c>
      <c r="B271" t="str">
        <f>TRIM(MainBoard!W29)</f>
        <v/>
      </c>
      <c r="E271" t="str">
        <f t="shared" si="13"/>
        <v/>
      </c>
    </row>
    <row r="272" spans="1:5" x14ac:dyDescent="0.35">
      <c r="A272" t="s">
        <v>17</v>
      </c>
      <c r="B272" t="str">
        <f>TRIM(MainBoard!W30)</f>
        <v/>
      </c>
      <c r="E272" t="str">
        <f t="shared" si="13"/>
        <v/>
      </c>
    </row>
    <row r="273" spans="1:5" x14ac:dyDescent="0.35">
      <c r="A273" t="s">
        <v>17</v>
      </c>
      <c r="B273" t="str">
        <f>TRIM(MainBoard!Y28)</f>
        <v/>
      </c>
      <c r="E273" t="str">
        <f t="shared" si="13"/>
        <v/>
      </c>
    </row>
    <row r="274" spans="1:5" x14ac:dyDescent="0.35">
      <c r="A274" t="s">
        <v>17</v>
      </c>
      <c r="B274" t="str">
        <f>TRIM(MainBoard!Y29)</f>
        <v/>
      </c>
      <c r="E274" t="str">
        <f t="shared" si="13"/>
        <v/>
      </c>
    </row>
    <row r="275" spans="1:5" x14ac:dyDescent="0.35">
      <c r="A275" t="s">
        <v>17</v>
      </c>
      <c r="B275" t="str">
        <f>TRIM(MainBoard!Y30)</f>
        <v/>
      </c>
      <c r="E275" t="str">
        <f t="shared" si="13"/>
        <v/>
      </c>
    </row>
    <row r="276" spans="1:5" x14ac:dyDescent="0.35">
      <c r="A276" t="s">
        <v>17</v>
      </c>
      <c r="B276" t="str">
        <f>TRIM(MainBoard!AA28)</f>
        <v/>
      </c>
      <c r="E276" t="str">
        <f t="shared" si="13"/>
        <v/>
      </c>
    </row>
    <row r="277" spans="1:5" x14ac:dyDescent="0.35">
      <c r="A277" t="s">
        <v>17</v>
      </c>
      <c r="B277" t="str">
        <f>TRIM(MainBoard!AA29)</f>
        <v/>
      </c>
      <c r="E277" t="str">
        <f t="shared" si="13"/>
        <v/>
      </c>
    </row>
    <row r="278" spans="1:5" x14ac:dyDescent="0.35">
      <c r="A278" t="s">
        <v>17</v>
      </c>
      <c r="B278" t="str">
        <f>TRIM(MainBoard!AA30)</f>
        <v/>
      </c>
      <c r="E278" t="str">
        <f t="shared" si="13"/>
        <v/>
      </c>
    </row>
    <row r="279" spans="1:5" x14ac:dyDescent="0.35">
      <c r="A279" t="s">
        <v>17</v>
      </c>
      <c r="B279" t="str">
        <f>TRIM(MainBoard!AC28)</f>
        <v/>
      </c>
      <c r="E279" t="str">
        <f t="shared" si="13"/>
        <v/>
      </c>
    </row>
    <row r="280" spans="1:5" x14ac:dyDescent="0.35">
      <c r="A280" t="s">
        <v>17</v>
      </c>
      <c r="B280" t="str">
        <f>TRIM(MainBoard!AC29)</f>
        <v/>
      </c>
      <c r="E280" t="str">
        <f t="shared" si="13"/>
        <v/>
      </c>
    </row>
    <row r="281" spans="1:5" x14ac:dyDescent="0.35">
      <c r="A281" t="s">
        <v>17</v>
      </c>
      <c r="B281" t="str">
        <f>TRIM(MainBoard!AC30)</f>
        <v/>
      </c>
      <c r="E281" t="str">
        <f t="shared" si="13"/>
        <v/>
      </c>
    </row>
    <row r="283" spans="1:5" x14ac:dyDescent="0.35">
      <c r="A283" t="s">
        <v>31</v>
      </c>
      <c r="B283" t="str">
        <f>TRIM(MainBoard!W32)</f>
        <v/>
      </c>
      <c r="E283" t="str">
        <f t="shared" ref="E283:E294" si="14" xml:space="preserve"> IF(LEN(B283) = 0, "", CONCATENATE(A283, " ", B283))</f>
        <v/>
      </c>
    </row>
    <row r="284" spans="1:5" x14ac:dyDescent="0.35">
      <c r="A284" t="s">
        <v>31</v>
      </c>
      <c r="B284" t="str">
        <f>TRIM(MainBoard!W33)</f>
        <v/>
      </c>
      <c r="E284" t="str">
        <f t="shared" si="14"/>
        <v/>
      </c>
    </row>
    <row r="285" spans="1:5" x14ac:dyDescent="0.35">
      <c r="A285" t="s">
        <v>31</v>
      </c>
      <c r="B285" t="str">
        <f>TRIM(MainBoard!W34)</f>
        <v/>
      </c>
      <c r="E285" t="str">
        <f t="shared" si="14"/>
        <v/>
      </c>
    </row>
    <row r="286" spans="1:5" x14ac:dyDescent="0.35">
      <c r="A286" t="s">
        <v>31</v>
      </c>
      <c r="B286" t="str">
        <f>TRIM(MainBoard!Y32)</f>
        <v/>
      </c>
      <c r="E286" t="str">
        <f t="shared" si="14"/>
        <v/>
      </c>
    </row>
    <row r="287" spans="1:5" x14ac:dyDescent="0.35">
      <c r="A287" t="s">
        <v>31</v>
      </c>
      <c r="B287" t="str">
        <f>TRIM(MainBoard!Y33)</f>
        <v/>
      </c>
      <c r="E287" t="str">
        <f t="shared" si="14"/>
        <v/>
      </c>
    </row>
    <row r="288" spans="1:5" x14ac:dyDescent="0.35">
      <c r="A288" t="s">
        <v>31</v>
      </c>
      <c r="B288" t="str">
        <f>TRIM(MainBoard!Y34)</f>
        <v/>
      </c>
      <c r="E288" t="str">
        <f t="shared" si="14"/>
        <v/>
      </c>
    </row>
    <row r="289" spans="1:5" x14ac:dyDescent="0.35">
      <c r="A289" t="s">
        <v>31</v>
      </c>
      <c r="B289" t="str">
        <f>TRIM(MainBoard!AA32)</f>
        <v/>
      </c>
      <c r="E289" t="str">
        <f t="shared" si="14"/>
        <v/>
      </c>
    </row>
    <row r="290" spans="1:5" x14ac:dyDescent="0.35">
      <c r="A290" t="s">
        <v>31</v>
      </c>
      <c r="B290" t="str">
        <f>TRIM(MainBoard!AA33)</f>
        <v/>
      </c>
      <c r="E290" t="str">
        <f t="shared" si="14"/>
        <v/>
      </c>
    </row>
    <row r="291" spans="1:5" x14ac:dyDescent="0.35">
      <c r="A291" t="s">
        <v>31</v>
      </c>
      <c r="B291" t="str">
        <f>TRIM(MainBoard!AA34)</f>
        <v/>
      </c>
      <c r="E291" t="str">
        <f t="shared" si="14"/>
        <v/>
      </c>
    </row>
    <row r="292" spans="1:5" x14ac:dyDescent="0.35">
      <c r="A292" t="s">
        <v>31</v>
      </c>
      <c r="B292" t="str">
        <f>TRIM(MainBoard!AC32)</f>
        <v/>
      </c>
      <c r="E292" t="str">
        <f t="shared" si="14"/>
        <v/>
      </c>
    </row>
    <row r="293" spans="1:5" x14ac:dyDescent="0.35">
      <c r="A293" t="s">
        <v>31</v>
      </c>
      <c r="B293" t="str">
        <f>TRIM(MainBoard!AC33)</f>
        <v/>
      </c>
      <c r="E293" t="str">
        <f t="shared" si="14"/>
        <v/>
      </c>
    </row>
    <row r="294" spans="1:5" x14ac:dyDescent="0.35">
      <c r="A294" t="s">
        <v>31</v>
      </c>
      <c r="B294" t="str">
        <f>TRIM(MainBoard!AC34)</f>
        <v/>
      </c>
      <c r="E294" t="str">
        <f t="shared" si="14"/>
        <v/>
      </c>
    </row>
    <row r="296" spans="1:5" x14ac:dyDescent="0.35">
      <c r="A296" t="s">
        <v>54</v>
      </c>
      <c r="B296" t="str">
        <f>TRIM(MainBoard!W36)</f>
        <v/>
      </c>
      <c r="E296" t="str">
        <f xml:space="preserve"> IF(LEN(B296) = 0, "", CONCATENATE(A296, " ", B296))</f>
        <v/>
      </c>
    </row>
    <row r="297" spans="1:5" x14ac:dyDescent="0.35">
      <c r="A297" t="s">
        <v>54</v>
      </c>
      <c r="B297" t="str">
        <f>TRIM(MainBoard!Y36)</f>
        <v/>
      </c>
      <c r="E297" t="str">
        <f xml:space="preserve"> IF(LEN(B297) = 0, "", CONCATENATE(A297, " ", B297))</f>
        <v/>
      </c>
    </row>
    <row r="298" spans="1:5" x14ac:dyDescent="0.35">
      <c r="A298" t="s">
        <v>54</v>
      </c>
      <c r="B298" t="str">
        <f>TRIM(MainBoard!AA36)</f>
        <v/>
      </c>
      <c r="E298" t="str">
        <f xml:space="preserve"> IF(LEN(B298) = 0, "", CONCATENATE(A298, " ", B298))</f>
        <v/>
      </c>
    </row>
    <row r="299" spans="1:5" x14ac:dyDescent="0.35">
      <c r="A299" t="s">
        <v>54</v>
      </c>
      <c r="B299" t="str">
        <f>TRIM(MainBoard!AC36)</f>
        <v/>
      </c>
      <c r="E299" t="str">
        <f xml:space="preserve"> IF(LEN(B299) = 0, "", CONCATENATE(A299, " ", B299))</f>
        <v/>
      </c>
    </row>
    <row r="301" spans="1:5" x14ac:dyDescent="0.35">
      <c r="A301" t="s">
        <v>53</v>
      </c>
      <c r="B301" t="str">
        <f>TRIM(MainBoard!W38)</f>
        <v/>
      </c>
      <c r="E301" t="str">
        <f xml:space="preserve"> IF(LEN(B301) = 0, "", CONCATENATE(A301, " ", B301))</f>
        <v/>
      </c>
    </row>
    <row r="302" spans="1:5" x14ac:dyDescent="0.35">
      <c r="A302" t="s">
        <v>53</v>
      </c>
      <c r="B302" t="str">
        <f>TRIM(MainBoard!Y38)</f>
        <v/>
      </c>
      <c r="E302" t="str">
        <f xml:space="preserve"> IF(LEN(B302) = 0, "", CONCATENATE(A302, " ", B302))</f>
        <v/>
      </c>
    </row>
    <row r="303" spans="1:5" x14ac:dyDescent="0.35">
      <c r="A303" t="s">
        <v>53</v>
      </c>
      <c r="B303" t="str">
        <f>TRIM(MainBoard!AA38)</f>
        <v/>
      </c>
      <c r="E303" t="str">
        <f xml:space="preserve"> IF(LEN(B303) = 0, "", CONCATENATE(A303, " ", B303))</f>
        <v/>
      </c>
    </row>
    <row r="304" spans="1:5" x14ac:dyDescent="0.35">
      <c r="A304" t="s">
        <v>53</v>
      </c>
      <c r="B304" t="str">
        <f>TRIM(MainBoard!AC38)</f>
        <v/>
      </c>
      <c r="E304" t="str">
        <f xml:space="preserve"> IF(LEN(B304) = 0, "", CONCATENATE(A304, " ", B304))</f>
        <v/>
      </c>
    </row>
    <row r="306" spans="1:5" x14ac:dyDescent="0.35">
      <c r="E306" t="str">
        <f xml:space="preserve"> E593</f>
        <v/>
      </c>
    </row>
    <row r="307" spans="1:5" x14ac:dyDescent="0.35">
      <c r="E307" t="s">
        <v>158</v>
      </c>
    </row>
    <row r="308" spans="1:5" x14ac:dyDescent="0.35">
      <c r="E308" t="s">
        <v>158</v>
      </c>
    </row>
    <row r="309" spans="1:5" x14ac:dyDescent="0.35">
      <c r="E309" t="s">
        <v>158</v>
      </c>
    </row>
    <row r="310" spans="1:5" x14ac:dyDescent="0.35">
      <c r="A310" t="s">
        <v>176</v>
      </c>
      <c r="B310" t="s">
        <v>176</v>
      </c>
      <c r="E310" s="104" t="s">
        <v>176</v>
      </c>
    </row>
    <row r="311" spans="1:5" x14ac:dyDescent="0.35">
      <c r="A311" t="s">
        <v>175</v>
      </c>
      <c r="B311" t="s">
        <v>175</v>
      </c>
      <c r="E311" t="s">
        <v>175</v>
      </c>
    </row>
    <row r="312" spans="1:5" x14ac:dyDescent="0.35">
      <c r="A312" t="s">
        <v>176</v>
      </c>
      <c r="B312" t="s">
        <v>176</v>
      </c>
      <c r="E312" t="s">
        <v>176</v>
      </c>
    </row>
    <row r="313" spans="1:5" x14ac:dyDescent="0.35">
      <c r="A313" t="s">
        <v>13</v>
      </c>
      <c r="B313" t="str">
        <f>TRIM(MainBoard!AE26)</f>
        <v/>
      </c>
      <c r="E313" t="str">
        <f xml:space="preserve"> IF(LEN(B313) = 0, "", CONCATENATE(A313, " ", B313))</f>
        <v/>
      </c>
    </row>
    <row r="315" spans="1:5" x14ac:dyDescent="0.35">
      <c r="A315" t="s">
        <v>17</v>
      </c>
      <c r="B315" t="str">
        <f>TRIM(MainBoard!AE28)</f>
        <v/>
      </c>
      <c r="E315" t="str">
        <f t="shared" ref="E315:E326" si="15" xml:space="preserve"> IF(LEN(B315) = 0, "", CONCATENATE(A315, " ", B315))</f>
        <v/>
      </c>
    </row>
    <row r="316" spans="1:5" x14ac:dyDescent="0.35">
      <c r="A316" t="s">
        <v>17</v>
      </c>
      <c r="B316" t="str">
        <f>TRIM(MainBoard!AE29)</f>
        <v/>
      </c>
      <c r="E316" t="str">
        <f t="shared" si="15"/>
        <v/>
      </c>
    </row>
    <row r="317" spans="1:5" x14ac:dyDescent="0.35">
      <c r="A317" t="s">
        <v>17</v>
      </c>
      <c r="B317" t="str">
        <f>TRIM(MainBoard!AE30)</f>
        <v/>
      </c>
      <c r="E317" t="str">
        <f t="shared" si="15"/>
        <v/>
      </c>
    </row>
    <row r="318" spans="1:5" x14ac:dyDescent="0.35">
      <c r="A318" t="s">
        <v>17</v>
      </c>
      <c r="B318" t="str">
        <f>TRIM(MainBoard!AG28)</f>
        <v/>
      </c>
      <c r="E318" t="str">
        <f t="shared" si="15"/>
        <v/>
      </c>
    </row>
    <row r="319" spans="1:5" x14ac:dyDescent="0.35">
      <c r="A319" t="s">
        <v>17</v>
      </c>
      <c r="B319" t="str">
        <f>TRIM(MainBoard!AG29)</f>
        <v/>
      </c>
      <c r="E319" t="str">
        <f t="shared" si="15"/>
        <v/>
      </c>
    </row>
    <row r="320" spans="1:5" x14ac:dyDescent="0.35">
      <c r="A320" t="s">
        <v>17</v>
      </c>
      <c r="B320" t="str">
        <f>TRIM(MainBoard!AG30)</f>
        <v/>
      </c>
      <c r="E320" t="str">
        <f t="shared" si="15"/>
        <v/>
      </c>
    </row>
    <row r="321" spans="1:5" x14ac:dyDescent="0.35">
      <c r="A321" t="s">
        <v>17</v>
      </c>
      <c r="B321" t="str">
        <f>TRIM(MainBoard!AI28)</f>
        <v/>
      </c>
      <c r="E321" t="str">
        <f t="shared" si="15"/>
        <v/>
      </c>
    </row>
    <row r="322" spans="1:5" x14ac:dyDescent="0.35">
      <c r="A322" t="s">
        <v>17</v>
      </c>
      <c r="B322" t="str">
        <f>TRIM(MainBoard!AI29)</f>
        <v/>
      </c>
      <c r="E322" t="str">
        <f t="shared" si="15"/>
        <v/>
      </c>
    </row>
    <row r="323" spans="1:5" x14ac:dyDescent="0.35">
      <c r="A323" t="s">
        <v>17</v>
      </c>
      <c r="B323" t="str">
        <f>TRIM(MainBoard!AI30)</f>
        <v/>
      </c>
      <c r="E323" t="str">
        <f t="shared" si="15"/>
        <v/>
      </c>
    </row>
    <row r="324" spans="1:5" x14ac:dyDescent="0.35">
      <c r="A324" t="s">
        <v>17</v>
      </c>
      <c r="B324" t="str">
        <f>TRIM(MainBoard!AK28)</f>
        <v/>
      </c>
      <c r="E324" t="str">
        <f t="shared" si="15"/>
        <v/>
      </c>
    </row>
    <row r="325" spans="1:5" x14ac:dyDescent="0.35">
      <c r="A325" t="s">
        <v>17</v>
      </c>
      <c r="B325" t="str">
        <f>TRIM(MainBoard!AK29)</f>
        <v/>
      </c>
      <c r="E325" t="str">
        <f t="shared" si="15"/>
        <v/>
      </c>
    </row>
    <row r="326" spans="1:5" x14ac:dyDescent="0.35">
      <c r="A326" t="s">
        <v>17</v>
      </c>
      <c r="B326" t="str">
        <f>TRIM(MainBoard!AK30)</f>
        <v/>
      </c>
      <c r="E326" t="str">
        <f t="shared" si="15"/>
        <v/>
      </c>
    </row>
    <row r="328" spans="1:5" x14ac:dyDescent="0.35">
      <c r="A328" t="s">
        <v>31</v>
      </c>
      <c r="B328" t="str">
        <f>TRIM(MainBoard!AE32)</f>
        <v/>
      </c>
      <c r="E328" t="str">
        <f t="shared" ref="E328:E339" si="16" xml:space="preserve"> IF(LEN(B328) = 0, "", CONCATENATE(A328, " ", B328))</f>
        <v/>
      </c>
    </row>
    <row r="329" spans="1:5" x14ac:dyDescent="0.35">
      <c r="A329" t="s">
        <v>31</v>
      </c>
      <c r="B329" t="str">
        <f>TRIM(MainBoard!AE33)</f>
        <v/>
      </c>
      <c r="E329" t="str">
        <f t="shared" si="16"/>
        <v/>
      </c>
    </row>
    <row r="330" spans="1:5" x14ac:dyDescent="0.35">
      <c r="A330" t="s">
        <v>31</v>
      </c>
      <c r="B330" t="str">
        <f>TRIM(MainBoard!AE34)</f>
        <v/>
      </c>
      <c r="E330" t="str">
        <f t="shared" si="16"/>
        <v/>
      </c>
    </row>
    <row r="331" spans="1:5" x14ac:dyDescent="0.35">
      <c r="A331" t="s">
        <v>31</v>
      </c>
      <c r="B331" t="str">
        <f>TRIM(MainBoard!AG32)</f>
        <v/>
      </c>
      <c r="E331" t="str">
        <f t="shared" si="16"/>
        <v/>
      </c>
    </row>
    <row r="332" spans="1:5" x14ac:dyDescent="0.35">
      <c r="A332" t="s">
        <v>31</v>
      </c>
      <c r="B332" t="str">
        <f>TRIM(MainBoard!AG33)</f>
        <v/>
      </c>
      <c r="E332" t="str">
        <f t="shared" si="16"/>
        <v/>
      </c>
    </row>
    <row r="333" spans="1:5" x14ac:dyDescent="0.35">
      <c r="A333" t="s">
        <v>31</v>
      </c>
      <c r="B333" t="str">
        <f>TRIM(MainBoard!AG34)</f>
        <v/>
      </c>
      <c r="E333" t="str">
        <f t="shared" si="16"/>
        <v/>
      </c>
    </row>
    <row r="334" spans="1:5" x14ac:dyDescent="0.35">
      <c r="A334" t="s">
        <v>31</v>
      </c>
      <c r="B334" t="str">
        <f>TRIM(MainBoard!AI32)</f>
        <v/>
      </c>
      <c r="E334" t="str">
        <f t="shared" si="16"/>
        <v/>
      </c>
    </row>
    <row r="335" spans="1:5" x14ac:dyDescent="0.35">
      <c r="A335" t="s">
        <v>31</v>
      </c>
      <c r="B335" t="str">
        <f>TRIM(MainBoard!AI33)</f>
        <v/>
      </c>
      <c r="E335" t="str">
        <f t="shared" si="16"/>
        <v/>
      </c>
    </row>
    <row r="336" spans="1:5" x14ac:dyDescent="0.35">
      <c r="A336" t="s">
        <v>31</v>
      </c>
      <c r="B336" t="str">
        <f>TRIM(MainBoard!AI34)</f>
        <v/>
      </c>
      <c r="E336" t="str">
        <f t="shared" si="16"/>
        <v/>
      </c>
    </row>
    <row r="337" spans="1:5" x14ac:dyDescent="0.35">
      <c r="A337" t="s">
        <v>31</v>
      </c>
      <c r="B337" t="str">
        <f>TRIM(MainBoard!AK32)</f>
        <v/>
      </c>
      <c r="E337" t="str">
        <f t="shared" si="16"/>
        <v/>
      </c>
    </row>
    <row r="338" spans="1:5" x14ac:dyDescent="0.35">
      <c r="A338" t="s">
        <v>31</v>
      </c>
      <c r="B338" t="str">
        <f>TRIM(MainBoard!AK33)</f>
        <v/>
      </c>
      <c r="E338" t="str">
        <f t="shared" si="16"/>
        <v/>
      </c>
    </row>
    <row r="339" spans="1:5" x14ac:dyDescent="0.35">
      <c r="A339" t="s">
        <v>31</v>
      </c>
      <c r="B339" t="str">
        <f>TRIM(MainBoard!AK34)</f>
        <v/>
      </c>
      <c r="E339" t="str">
        <f t="shared" si="16"/>
        <v/>
      </c>
    </row>
    <row r="341" spans="1:5" x14ac:dyDescent="0.35">
      <c r="A341" t="s">
        <v>54</v>
      </c>
      <c r="B341" t="str">
        <f>TRIM(MainBoard!AE36)</f>
        <v/>
      </c>
      <c r="E341" t="str">
        <f xml:space="preserve"> IF(LEN(B341) = 0, "", CONCATENATE(A341, " ", B341))</f>
        <v/>
      </c>
    </row>
    <row r="342" spans="1:5" x14ac:dyDescent="0.35">
      <c r="A342" t="s">
        <v>54</v>
      </c>
      <c r="B342" t="str">
        <f>TRIM(MainBoard!AG36)</f>
        <v/>
      </c>
      <c r="E342" t="str">
        <f xml:space="preserve"> IF(LEN(B342) = 0, "", CONCATENATE(A342, " ", B342))</f>
        <v/>
      </c>
    </row>
    <row r="343" spans="1:5" x14ac:dyDescent="0.35">
      <c r="A343" t="s">
        <v>54</v>
      </c>
      <c r="B343" t="str">
        <f>TRIM(MainBoard!AI36)</f>
        <v/>
      </c>
      <c r="E343" t="str">
        <f xml:space="preserve"> IF(LEN(B343) = 0, "", CONCATENATE(A343, " ", B343))</f>
        <v/>
      </c>
    </row>
    <row r="344" spans="1:5" x14ac:dyDescent="0.35">
      <c r="A344" t="s">
        <v>54</v>
      </c>
      <c r="B344" t="str">
        <f>TRIM(MainBoard!AK36)</f>
        <v/>
      </c>
      <c r="E344" t="str">
        <f xml:space="preserve"> IF(LEN(B344) = 0, "", CONCATENATE(A344, " ", B344))</f>
        <v/>
      </c>
    </row>
    <row r="346" spans="1:5" x14ac:dyDescent="0.35">
      <c r="A346" t="s">
        <v>53</v>
      </c>
      <c r="B346" t="str">
        <f>TRIM(MainBoard!AE38)</f>
        <v/>
      </c>
      <c r="E346" t="str">
        <f xml:space="preserve"> IF(LEN(B346) = 0, "", CONCATENATE(A346, " ", B346))</f>
        <v/>
      </c>
    </row>
    <row r="347" spans="1:5" x14ac:dyDescent="0.35">
      <c r="A347" t="s">
        <v>53</v>
      </c>
      <c r="B347" t="str">
        <f>TRIM(MainBoard!AG38)</f>
        <v/>
      </c>
      <c r="E347" t="str">
        <f xml:space="preserve"> IF(LEN(B347) = 0, "", CONCATENATE(A347, " ", B347))</f>
        <v/>
      </c>
    </row>
    <row r="348" spans="1:5" x14ac:dyDescent="0.35">
      <c r="A348" t="s">
        <v>53</v>
      </c>
      <c r="B348" t="str">
        <f>TRIM(MainBoard!AI38)</f>
        <v/>
      </c>
      <c r="E348" t="str">
        <f xml:space="preserve"> IF(LEN(B348) = 0, "", CONCATENATE(A348, " ", B348))</f>
        <v/>
      </c>
    </row>
    <row r="349" spans="1:5" x14ac:dyDescent="0.35">
      <c r="A349" t="s">
        <v>53</v>
      </c>
      <c r="B349" t="str">
        <f>TRIM(MainBoard!AK38)</f>
        <v/>
      </c>
      <c r="E349" t="str">
        <f xml:space="preserve"> IF(LEN(B349) = 0, "", CONCATENATE(A349, " ", B349))</f>
        <v/>
      </c>
    </row>
    <row r="351" spans="1:5" x14ac:dyDescent="0.35">
      <c r="E351" t="str">
        <f xml:space="preserve"> E596</f>
        <v/>
      </c>
    </row>
    <row r="352" spans="1:5" x14ac:dyDescent="0.35">
      <c r="E352" t="s">
        <v>158</v>
      </c>
    </row>
    <row r="353" spans="1:5" x14ac:dyDescent="0.35">
      <c r="E353" t="s">
        <v>158</v>
      </c>
    </row>
    <row r="354" spans="1:5" x14ac:dyDescent="0.35">
      <c r="E354" t="s">
        <v>158</v>
      </c>
    </row>
    <row r="355" spans="1:5" x14ac:dyDescent="0.35">
      <c r="A355" t="s">
        <v>164</v>
      </c>
      <c r="B355" t="s">
        <v>164</v>
      </c>
      <c r="E355" s="104" t="s">
        <v>164</v>
      </c>
    </row>
    <row r="356" spans="1:5" x14ac:dyDescent="0.35">
      <c r="A356" t="s">
        <v>119</v>
      </c>
      <c r="B356" t="s">
        <v>119</v>
      </c>
      <c r="E356" t="s">
        <v>119</v>
      </c>
    </row>
    <row r="357" spans="1:5" x14ac:dyDescent="0.35">
      <c r="A357" t="s">
        <v>164</v>
      </c>
      <c r="B357" t="s">
        <v>164</v>
      </c>
      <c r="E357" s="104" t="s">
        <v>164</v>
      </c>
    </row>
    <row r="358" spans="1:5" x14ac:dyDescent="0.35">
      <c r="A358" t="s">
        <v>13</v>
      </c>
      <c r="B358" t="str">
        <f>TRIM(MainBoard!AO19)</f>
        <v/>
      </c>
      <c r="E358" t="str">
        <f xml:space="preserve"> IF(LEN(B358) = 0, "", CONCATENATE(A358, " ", B358))</f>
        <v/>
      </c>
    </row>
    <row r="360" spans="1:5" x14ac:dyDescent="0.35">
      <c r="A360" t="s">
        <v>70</v>
      </c>
      <c r="B360" t="str">
        <f>TRIM(MainBoard!AQ21)</f>
        <v/>
      </c>
      <c r="E360" t="str">
        <f t="shared" ref="E360:E368" si="17" xml:space="preserve"> IF(LEN(B360) = 0, "", CONCATENATE(A360, " ", B360))</f>
        <v/>
      </c>
    </row>
    <row r="361" spans="1:5" x14ac:dyDescent="0.35">
      <c r="A361" t="s">
        <v>70</v>
      </c>
      <c r="B361" t="str">
        <f>TRIM(MainBoard!AQ22)</f>
        <v/>
      </c>
      <c r="E361" t="str">
        <f t="shared" si="17"/>
        <v/>
      </c>
    </row>
    <row r="362" spans="1:5" x14ac:dyDescent="0.35">
      <c r="A362" t="s">
        <v>70</v>
      </c>
      <c r="B362" t="str">
        <f>TRIM(MainBoard!AQ23)</f>
        <v/>
      </c>
      <c r="E362" t="str">
        <f t="shared" si="17"/>
        <v/>
      </c>
    </row>
    <row r="363" spans="1:5" x14ac:dyDescent="0.35">
      <c r="A363" t="s">
        <v>70</v>
      </c>
      <c r="B363" t="str">
        <f>TRIM(MainBoard!AQ24)</f>
        <v/>
      </c>
      <c r="E363" t="str">
        <f t="shared" si="17"/>
        <v/>
      </c>
    </row>
    <row r="364" spans="1:5" x14ac:dyDescent="0.35">
      <c r="A364" t="s">
        <v>70</v>
      </c>
      <c r="B364" t="str">
        <f>TRIM(MainBoard!AQ25)</f>
        <v/>
      </c>
      <c r="E364" t="str">
        <f t="shared" si="17"/>
        <v/>
      </c>
    </row>
    <row r="365" spans="1:5" x14ac:dyDescent="0.35">
      <c r="A365" t="s">
        <v>70</v>
      </c>
      <c r="B365" t="str">
        <f>TRIM(MainBoard!AQ26)</f>
        <v/>
      </c>
      <c r="E365" t="str">
        <f t="shared" si="17"/>
        <v/>
      </c>
    </row>
    <row r="366" spans="1:5" x14ac:dyDescent="0.35">
      <c r="A366" t="s">
        <v>70</v>
      </c>
      <c r="B366" t="str">
        <f>TRIM(MainBoard!AQ27)</f>
        <v/>
      </c>
      <c r="E366" t="str">
        <f t="shared" si="17"/>
        <v/>
      </c>
    </row>
    <row r="367" spans="1:5" x14ac:dyDescent="0.35">
      <c r="A367" t="s">
        <v>70</v>
      </c>
      <c r="B367" t="str">
        <f>TRIM(MainBoard!AQ28)</f>
        <v/>
      </c>
      <c r="E367" t="str">
        <f t="shared" si="17"/>
        <v/>
      </c>
    </row>
    <row r="368" spans="1:5" x14ac:dyDescent="0.35">
      <c r="A368" t="s">
        <v>70</v>
      </c>
      <c r="B368" t="str">
        <f>TRIM(MainBoard!AQ29)</f>
        <v/>
      </c>
      <c r="E368" t="str">
        <f t="shared" si="17"/>
        <v/>
      </c>
    </row>
    <row r="370" spans="1:5" x14ac:dyDescent="0.35">
      <c r="A370" t="s">
        <v>53</v>
      </c>
      <c r="B370" t="str">
        <f>TRIM(MainBoard!AO23)</f>
        <v/>
      </c>
      <c r="E370" t="str">
        <f xml:space="preserve"> IF(LEN(B370) = 0, "", CONCATENATE(A370, " ", B370))</f>
        <v/>
      </c>
    </row>
    <row r="371" spans="1:5" x14ac:dyDescent="0.35">
      <c r="A371" t="s">
        <v>53</v>
      </c>
      <c r="B371" t="str">
        <f>TRIM(MainBoard!AO24)</f>
        <v/>
      </c>
      <c r="E371" t="str">
        <f xml:space="preserve"> IF(LEN(B371) = 0, "", CONCATENATE(A371, " ", B371))</f>
        <v/>
      </c>
    </row>
    <row r="372" spans="1:5" x14ac:dyDescent="0.35">
      <c r="A372" t="s">
        <v>53</v>
      </c>
      <c r="B372" t="str">
        <f>TRIM(MainBoard!AO25)</f>
        <v/>
      </c>
      <c r="E372" t="str">
        <f xml:space="preserve"> IF(LEN(B372) = 0, "", CONCATENATE(A372, " ", B372))</f>
        <v/>
      </c>
    </row>
    <row r="374" spans="1:5" x14ac:dyDescent="0.35">
      <c r="A374" t="s">
        <v>31</v>
      </c>
      <c r="B374" t="str">
        <f>TRIM(MainBoard!AM32)</f>
        <v/>
      </c>
      <c r="E374" t="str">
        <f t="shared" ref="E374:E382" si="18" xml:space="preserve"> IF(LEN(B374) = 0, "", CONCATENATE(A374, " ", B374))</f>
        <v/>
      </c>
    </row>
    <row r="375" spans="1:5" x14ac:dyDescent="0.35">
      <c r="A375" t="s">
        <v>31</v>
      </c>
      <c r="B375" t="str">
        <f>TRIM(MainBoard!AM33)</f>
        <v/>
      </c>
      <c r="E375" t="str">
        <f t="shared" si="18"/>
        <v/>
      </c>
    </row>
    <row r="376" spans="1:5" x14ac:dyDescent="0.35">
      <c r="A376" t="s">
        <v>31</v>
      </c>
      <c r="B376" t="str">
        <f>TRIM(MainBoard!AM34)</f>
        <v/>
      </c>
      <c r="E376" t="str">
        <f t="shared" si="18"/>
        <v/>
      </c>
    </row>
    <row r="377" spans="1:5" x14ac:dyDescent="0.35">
      <c r="A377" t="s">
        <v>31</v>
      </c>
      <c r="B377" t="str">
        <f>TRIM(MainBoard!AM35)</f>
        <v/>
      </c>
      <c r="E377" t="str">
        <f t="shared" si="18"/>
        <v/>
      </c>
    </row>
    <row r="378" spans="1:5" x14ac:dyDescent="0.35">
      <c r="A378" t="s">
        <v>31</v>
      </c>
      <c r="B378" t="str">
        <f>TRIM(MainBoard!AM36)</f>
        <v/>
      </c>
      <c r="E378" t="str">
        <f t="shared" si="18"/>
        <v/>
      </c>
    </row>
    <row r="379" spans="1:5" x14ac:dyDescent="0.35">
      <c r="A379" t="s">
        <v>31</v>
      </c>
      <c r="B379" t="str">
        <f>TRIM(MainBoard!AM38)</f>
        <v/>
      </c>
      <c r="E379" t="str">
        <f t="shared" si="18"/>
        <v/>
      </c>
    </row>
    <row r="380" spans="1:5" x14ac:dyDescent="0.35">
      <c r="A380" t="s">
        <v>31</v>
      </c>
      <c r="B380" t="str">
        <f>TRIM(MainBoard!AM39)</f>
        <v/>
      </c>
      <c r="E380" t="str">
        <f t="shared" si="18"/>
        <v/>
      </c>
    </row>
    <row r="381" spans="1:5" x14ac:dyDescent="0.35">
      <c r="A381" t="s">
        <v>31</v>
      </c>
      <c r="B381" t="str">
        <f>TRIM(MainBoard!AM40)</f>
        <v/>
      </c>
      <c r="E381" t="str">
        <f t="shared" si="18"/>
        <v/>
      </c>
    </row>
    <row r="382" spans="1:5" x14ac:dyDescent="0.35">
      <c r="A382" t="s">
        <v>31</v>
      </c>
      <c r="B382" t="str">
        <f>TRIM(MainBoard!AM41)</f>
        <v/>
      </c>
      <c r="E382" t="str">
        <f t="shared" si="18"/>
        <v/>
      </c>
    </row>
    <row r="384" spans="1:5" x14ac:dyDescent="0.35">
      <c r="A384" t="s">
        <v>17</v>
      </c>
      <c r="B384" t="str">
        <f>TRIM(MainBoard!AQ32)</f>
        <v/>
      </c>
      <c r="E384" t="str">
        <f t="shared" ref="E384:E392" si="19" xml:space="preserve"> IF(LEN(B384) = 0, "", CONCATENATE(A384, " ", B384))</f>
        <v/>
      </c>
    </row>
    <row r="385" spans="1:5" x14ac:dyDescent="0.35">
      <c r="A385" t="s">
        <v>17</v>
      </c>
      <c r="B385" t="str">
        <f>TRIM(MainBoard!AQ33)</f>
        <v/>
      </c>
      <c r="E385" t="str">
        <f t="shared" si="19"/>
        <v/>
      </c>
    </row>
    <row r="386" spans="1:5" x14ac:dyDescent="0.35">
      <c r="A386" t="s">
        <v>17</v>
      </c>
      <c r="B386" t="str">
        <f>TRIM(MainBoard!AQ34)</f>
        <v/>
      </c>
      <c r="E386" t="str">
        <f t="shared" si="19"/>
        <v/>
      </c>
    </row>
    <row r="387" spans="1:5" x14ac:dyDescent="0.35">
      <c r="A387" t="s">
        <v>17</v>
      </c>
      <c r="B387" t="str">
        <f>TRIM(MainBoard!AQ35)</f>
        <v/>
      </c>
      <c r="E387" t="str">
        <f t="shared" si="19"/>
        <v/>
      </c>
    </row>
    <row r="388" spans="1:5" x14ac:dyDescent="0.35">
      <c r="A388" t="s">
        <v>17</v>
      </c>
      <c r="B388" t="str">
        <f>TRIM(MainBoard!AQ36)</f>
        <v/>
      </c>
      <c r="E388" t="str">
        <f t="shared" si="19"/>
        <v/>
      </c>
    </row>
    <row r="389" spans="1:5" x14ac:dyDescent="0.35">
      <c r="A389" t="s">
        <v>17</v>
      </c>
      <c r="B389" t="str">
        <f>TRIM(MainBoard!AQ38)</f>
        <v/>
      </c>
      <c r="E389" t="str">
        <f t="shared" si="19"/>
        <v/>
      </c>
    </row>
    <row r="390" spans="1:5" x14ac:dyDescent="0.35">
      <c r="A390" t="s">
        <v>17</v>
      </c>
      <c r="B390" t="str">
        <f>TRIM(MainBoard!AQ39)</f>
        <v/>
      </c>
      <c r="E390" t="str">
        <f t="shared" si="19"/>
        <v/>
      </c>
    </row>
    <row r="391" spans="1:5" x14ac:dyDescent="0.35">
      <c r="A391" t="s">
        <v>17</v>
      </c>
      <c r="B391" t="str">
        <f>TRIM(MainBoard!AQ40)</f>
        <v/>
      </c>
      <c r="E391" t="str">
        <f t="shared" si="19"/>
        <v/>
      </c>
    </row>
    <row r="392" spans="1:5" x14ac:dyDescent="0.35">
      <c r="A392" t="s">
        <v>17</v>
      </c>
      <c r="B392" t="str">
        <f>TRIM(MainBoard!AQ41)</f>
        <v/>
      </c>
      <c r="E392" t="str">
        <f t="shared" si="19"/>
        <v/>
      </c>
    </row>
    <row r="394" spans="1:5" x14ac:dyDescent="0.35">
      <c r="E394" t="str">
        <f xml:space="preserve"> E603</f>
        <v/>
      </c>
    </row>
    <row r="395" spans="1:5" x14ac:dyDescent="0.35">
      <c r="E395" t="str">
        <f xml:space="preserve"> E604</f>
        <v/>
      </c>
    </row>
    <row r="396" spans="1:5" x14ac:dyDescent="0.35">
      <c r="E396" t="s">
        <v>158</v>
      </c>
    </row>
    <row r="397" spans="1:5" x14ac:dyDescent="0.35">
      <c r="E397" t="s">
        <v>158</v>
      </c>
    </row>
    <row r="398" spans="1:5" x14ac:dyDescent="0.35">
      <c r="E398" t="s">
        <v>158</v>
      </c>
    </row>
    <row r="399" spans="1:5" x14ac:dyDescent="0.35">
      <c r="A399" t="s">
        <v>163</v>
      </c>
      <c r="B399" t="s">
        <v>163</v>
      </c>
      <c r="E399" s="104" t="s">
        <v>163</v>
      </c>
    </row>
    <row r="400" spans="1:5" x14ac:dyDescent="0.35">
      <c r="A400" t="s">
        <v>95</v>
      </c>
      <c r="B400" t="s">
        <v>95</v>
      </c>
      <c r="E400" t="s">
        <v>95</v>
      </c>
    </row>
    <row r="401" spans="1:5" x14ac:dyDescent="0.35">
      <c r="A401" t="s">
        <v>163</v>
      </c>
      <c r="B401" t="s">
        <v>163</v>
      </c>
      <c r="E401" t="s">
        <v>163</v>
      </c>
    </row>
    <row r="402" spans="1:5" x14ac:dyDescent="0.35">
      <c r="A402" t="s">
        <v>35</v>
      </c>
      <c r="B402" t="str">
        <f>TRIM(MainBoard!K47)</f>
        <v/>
      </c>
      <c r="E402" t="str">
        <f xml:space="preserve"> IF(LEN(B402) = 0, "", CONCATENATE(A402, " ", B402))</f>
        <v/>
      </c>
    </row>
    <row r="403" spans="1:5" x14ac:dyDescent="0.35">
      <c r="A403" t="s">
        <v>35</v>
      </c>
      <c r="B403" t="str">
        <f>TRIM(MainBoard!AA47)</f>
        <v/>
      </c>
      <c r="E403" t="str">
        <f xml:space="preserve"> IF(LEN(B403) = 0, "", CONCATENATE(A403, " ", B403))</f>
        <v/>
      </c>
    </row>
    <row r="404" spans="1:5" x14ac:dyDescent="0.35">
      <c r="A404" t="s">
        <v>136</v>
      </c>
      <c r="B404" t="str">
        <f>TRIM(MainBoard!AG47)</f>
        <v/>
      </c>
      <c r="E404" t="str">
        <f xml:space="preserve"> IF(LEN(B404) = 0, "", CONCATENATE(A404, " ", B404))</f>
        <v/>
      </c>
    </row>
    <row r="405" spans="1:5" x14ac:dyDescent="0.35">
      <c r="A405" t="s">
        <v>136</v>
      </c>
      <c r="B405" t="str">
        <f>TRIM(MainBoard!AI47)</f>
        <v/>
      </c>
      <c r="E405" t="str">
        <f xml:space="preserve"> IF(LEN(B405) = 0, "", CONCATENATE(A405, " ", B405))</f>
        <v/>
      </c>
    </row>
    <row r="406" spans="1:5" x14ac:dyDescent="0.35">
      <c r="A406" t="s">
        <v>93</v>
      </c>
      <c r="B406" t="str">
        <f>TRIM(MainBoard!AK47)</f>
        <v/>
      </c>
      <c r="E406" t="str">
        <f xml:space="preserve"> IF(LEN(B406) = 0, "", CONCATENATE(A406, " ", B406))</f>
        <v/>
      </c>
    </row>
    <row r="408" spans="1:5" x14ac:dyDescent="0.35">
      <c r="A408" t="s">
        <v>178</v>
      </c>
      <c r="B408" t="str">
        <f>TRIM(MainBoard!G44)</f>
        <v/>
      </c>
      <c r="E408" t="str">
        <f t="shared" ref="E408:E429" si="20" xml:space="preserve"> IF(LEN(B408) = 0, "", CONCATENATE(A408, " ", B408))</f>
        <v/>
      </c>
    </row>
    <row r="409" spans="1:5" x14ac:dyDescent="0.35">
      <c r="A409" t="s">
        <v>179</v>
      </c>
      <c r="B409" t="str">
        <f>TRIM(MainBoard!I44)</f>
        <v/>
      </c>
      <c r="E409" t="str">
        <f t="shared" si="20"/>
        <v/>
      </c>
    </row>
    <row r="410" spans="1:5" x14ac:dyDescent="0.35">
      <c r="A410" t="s">
        <v>180</v>
      </c>
      <c r="B410" t="str">
        <f>TRIM(MainBoard!K44)</f>
        <v/>
      </c>
      <c r="E410" t="str">
        <f t="shared" si="20"/>
        <v/>
      </c>
    </row>
    <row r="411" spans="1:5" x14ac:dyDescent="0.35">
      <c r="A411" t="s">
        <v>181</v>
      </c>
      <c r="B411" t="str">
        <f>TRIM(MainBoard!M44)</f>
        <v/>
      </c>
      <c r="E411" t="str">
        <f t="shared" si="20"/>
        <v/>
      </c>
    </row>
    <row r="412" spans="1:5" x14ac:dyDescent="0.35">
      <c r="A412" t="s">
        <v>182</v>
      </c>
      <c r="B412" t="str">
        <f>TRIM(MainBoard!O44)</f>
        <v/>
      </c>
      <c r="E412" t="str">
        <f t="shared" si="20"/>
        <v/>
      </c>
    </row>
    <row r="413" spans="1:5" x14ac:dyDescent="0.35">
      <c r="A413" t="s">
        <v>183</v>
      </c>
      <c r="B413" t="str">
        <f>TRIM(MainBoard!Q44)</f>
        <v/>
      </c>
      <c r="E413" t="str">
        <f t="shared" si="20"/>
        <v/>
      </c>
    </row>
    <row r="414" spans="1:5" x14ac:dyDescent="0.35">
      <c r="A414" t="s">
        <v>184</v>
      </c>
      <c r="B414" t="str">
        <f>TRIM(MainBoard!S44)</f>
        <v/>
      </c>
      <c r="E414" t="str">
        <f t="shared" si="20"/>
        <v/>
      </c>
    </row>
    <row r="415" spans="1:5" x14ac:dyDescent="0.35">
      <c r="A415" t="s">
        <v>185</v>
      </c>
      <c r="B415" t="str">
        <f>TRIM(MainBoard!U44)</f>
        <v/>
      </c>
      <c r="E415" t="str">
        <f t="shared" si="20"/>
        <v/>
      </c>
    </row>
    <row r="416" spans="1:5" x14ac:dyDescent="0.35">
      <c r="A416" t="s">
        <v>186</v>
      </c>
      <c r="B416" t="str">
        <f>TRIM(MainBoard!G41)</f>
        <v/>
      </c>
      <c r="E416" t="str">
        <f t="shared" si="20"/>
        <v/>
      </c>
    </row>
    <row r="417" spans="1:5" x14ac:dyDescent="0.35">
      <c r="A417" t="s">
        <v>187</v>
      </c>
      <c r="B417" t="str">
        <f>TRIM(MainBoard!I41)</f>
        <v/>
      </c>
      <c r="E417" t="str">
        <f t="shared" si="20"/>
        <v/>
      </c>
    </row>
    <row r="418" spans="1:5" x14ac:dyDescent="0.35">
      <c r="A418" t="s">
        <v>188</v>
      </c>
      <c r="B418" t="str">
        <f>TRIM(MainBoard!K41)</f>
        <v/>
      </c>
      <c r="E418" t="str">
        <f t="shared" si="20"/>
        <v/>
      </c>
    </row>
    <row r="419" spans="1:5" x14ac:dyDescent="0.35">
      <c r="A419" t="s">
        <v>189</v>
      </c>
      <c r="B419" t="str">
        <f>TRIM(MainBoard!M41)</f>
        <v/>
      </c>
      <c r="E419" t="str">
        <f t="shared" si="20"/>
        <v/>
      </c>
    </row>
    <row r="420" spans="1:5" x14ac:dyDescent="0.35">
      <c r="A420" t="s">
        <v>190</v>
      </c>
      <c r="B420" t="str">
        <f>TRIM(MainBoard!O41)</f>
        <v/>
      </c>
      <c r="E420" t="str">
        <f t="shared" si="20"/>
        <v/>
      </c>
    </row>
    <row r="421" spans="1:5" x14ac:dyDescent="0.35">
      <c r="A421" t="s">
        <v>191</v>
      </c>
      <c r="B421" t="str">
        <f>TRIM(MainBoard!Q41)</f>
        <v/>
      </c>
      <c r="E421" t="str">
        <f t="shared" si="20"/>
        <v/>
      </c>
    </row>
    <row r="422" spans="1:5" x14ac:dyDescent="0.35">
      <c r="A422" t="s">
        <v>192</v>
      </c>
      <c r="B422" t="str">
        <f>TRIM(MainBoard!S41)</f>
        <v/>
      </c>
      <c r="E422" t="str">
        <f t="shared" si="20"/>
        <v/>
      </c>
    </row>
    <row r="423" spans="1:5" x14ac:dyDescent="0.35">
      <c r="A423" t="s">
        <v>193</v>
      </c>
      <c r="B423" t="str">
        <f>TRIM(MainBoard!U41)</f>
        <v/>
      </c>
      <c r="E423" t="str">
        <f t="shared" si="20"/>
        <v/>
      </c>
    </row>
    <row r="424" spans="1:5" x14ac:dyDescent="0.35">
      <c r="A424" t="s">
        <v>194</v>
      </c>
      <c r="B424" t="str">
        <f>TRIM(MainBoard!W41)</f>
        <v/>
      </c>
      <c r="E424" t="str">
        <f t="shared" si="20"/>
        <v/>
      </c>
    </row>
    <row r="425" spans="1:5" x14ac:dyDescent="0.35">
      <c r="A425" t="s">
        <v>195</v>
      </c>
      <c r="B425" t="str">
        <f>TRIM(MainBoard!Y41)</f>
        <v/>
      </c>
      <c r="E425" t="str">
        <f t="shared" si="20"/>
        <v/>
      </c>
    </row>
    <row r="426" spans="1:5" x14ac:dyDescent="0.35">
      <c r="A426" t="s">
        <v>196</v>
      </c>
      <c r="B426" t="str">
        <f>TRIM(MainBoard!AC41)</f>
        <v/>
      </c>
      <c r="E426" t="str">
        <f t="shared" si="20"/>
        <v/>
      </c>
    </row>
    <row r="427" spans="1:5" x14ac:dyDescent="0.35">
      <c r="A427" t="s">
        <v>197</v>
      </c>
      <c r="B427" t="str">
        <f>TRIM(MainBoard!AE41)</f>
        <v/>
      </c>
      <c r="E427" t="str">
        <f t="shared" si="20"/>
        <v/>
      </c>
    </row>
    <row r="428" spans="1:5" x14ac:dyDescent="0.35">
      <c r="A428" t="s">
        <v>198</v>
      </c>
      <c r="B428" t="str">
        <f>TRIM(MainBoard!AI41)</f>
        <v/>
      </c>
      <c r="E428" t="str">
        <f t="shared" si="20"/>
        <v/>
      </c>
    </row>
    <row r="429" spans="1:5" x14ac:dyDescent="0.35">
      <c r="A429" t="s">
        <v>199</v>
      </c>
      <c r="B429" t="str">
        <f>TRIM(MainBoard!AK41)</f>
        <v/>
      </c>
      <c r="E429" t="str">
        <f t="shared" si="20"/>
        <v/>
      </c>
    </row>
    <row r="431" spans="1:5" x14ac:dyDescent="0.35">
      <c r="E431" t="str">
        <f xml:space="preserve"> E599</f>
        <v/>
      </c>
    </row>
    <row r="432" spans="1:5" x14ac:dyDescent="0.35">
      <c r="E432" t="str">
        <f xml:space="preserve"> E600</f>
        <v/>
      </c>
    </row>
    <row r="433" spans="1:5" x14ac:dyDescent="0.35">
      <c r="E433" t="s">
        <v>158</v>
      </c>
    </row>
    <row r="434" spans="1:5" x14ac:dyDescent="0.35">
      <c r="E434" t="s">
        <v>158</v>
      </c>
    </row>
    <row r="435" spans="1:5" x14ac:dyDescent="0.35">
      <c r="E435" t="s">
        <v>158</v>
      </c>
    </row>
    <row r="436" spans="1:5" x14ac:dyDescent="0.35">
      <c r="A436" t="s">
        <v>165</v>
      </c>
      <c r="B436" t="s">
        <v>165</v>
      </c>
      <c r="E436" s="104" t="s">
        <v>165</v>
      </c>
    </row>
    <row r="437" spans="1:5" x14ac:dyDescent="0.35">
      <c r="A437" t="s">
        <v>94</v>
      </c>
      <c r="B437" t="s">
        <v>94</v>
      </c>
      <c r="E437" t="s">
        <v>94</v>
      </c>
    </row>
    <row r="438" spans="1:5" x14ac:dyDescent="0.35">
      <c r="A438" t="s">
        <v>165</v>
      </c>
      <c r="B438" t="s">
        <v>165</v>
      </c>
      <c r="E438" t="s">
        <v>165</v>
      </c>
    </row>
    <row r="439" spans="1:5" x14ac:dyDescent="0.35">
      <c r="A439" t="str">
        <f xml:space="preserve"> CONCATENATE(MainBoard!AM44, MainBoard!AO44, ":")</f>
        <v>DD #:</v>
      </c>
      <c r="B439" t="str">
        <f>TRIM(MainBoard!AQ44)</f>
        <v/>
      </c>
      <c r="C439" t="str">
        <f>TRIM(MainBoard!AS44)</f>
        <v/>
      </c>
      <c r="E439" t="str">
        <f xml:space="preserve"> IF(AND(LEN(B439) = 0, LEN(C439) = 0), "", IF(LEN(B439) = 0, CONCATENATE(A439, " ", C439), CONCATENATE(A439, " ", B439, " ", C439)))</f>
        <v/>
      </c>
    </row>
    <row r="440" spans="1:5" x14ac:dyDescent="0.35">
      <c r="A440" t="str">
        <f xml:space="preserve"> CONCATENATE(MainBoard!AM45, MainBoard!AO45, ":")</f>
        <v>DD #:</v>
      </c>
      <c r="B440" t="str">
        <f>TRIM(MainBoard!AQ45)</f>
        <v/>
      </c>
      <c r="C440" t="str">
        <f>TRIM(MainBoard!AS45)</f>
        <v/>
      </c>
      <c r="E440" t="str">
        <f xml:space="preserve"> IF(AND(LEN(B440) = 0, LEN(C440) = 0), "", IF(LEN(B440) = 0, CONCATENATE(A440, " ", C440), CONCATENATE(A440, " ", B440, " ", C440)))</f>
        <v/>
      </c>
    </row>
    <row r="441" spans="1:5" x14ac:dyDescent="0.35">
      <c r="A441" t="str">
        <f xml:space="preserve"> CONCATENATE(MainBoard!AM46, MainBoard!AO46, ":")</f>
        <v>DD #:</v>
      </c>
      <c r="B441" t="str">
        <f>TRIM(MainBoard!AQ46)</f>
        <v/>
      </c>
      <c r="C441" t="str">
        <f>TRIM(MainBoard!AS46)</f>
        <v/>
      </c>
      <c r="E441" t="str">
        <f xml:space="preserve"> IF(AND(LEN(B441) = 0, LEN(C441) = 0), "", IF(LEN(B441) = 0, CONCATENATE(A441, " ", C441), CONCATENATE(A441, " ", B441, " ", C441)))</f>
        <v/>
      </c>
    </row>
    <row r="442" spans="1:5" x14ac:dyDescent="0.35">
      <c r="A442" t="str">
        <f xml:space="preserve"> CONCATENATE(MainBoard!AM47, MainBoard!AO47, ":")</f>
        <v>DD #:</v>
      </c>
      <c r="B442" t="str">
        <f>TRIM(MainBoard!AQ47)</f>
        <v/>
      </c>
      <c r="C442" t="str">
        <f>TRIM(MainBoard!AS47)</f>
        <v/>
      </c>
      <c r="E442" t="str">
        <f xml:space="preserve"> IF(AND(LEN(B442) = 0, LEN(C442) = 0), "", IF(LEN(B442) = 0, CONCATENATE(A442, " ", C442), CONCATENATE(A442, " ", B442, " ", C442)))</f>
        <v/>
      </c>
    </row>
    <row r="444" spans="1:5" x14ac:dyDescent="0.35">
      <c r="A444" t="s">
        <v>137</v>
      </c>
      <c r="B444" t="str">
        <f>TRIM(MainBoard!AO48)</f>
        <v/>
      </c>
      <c r="E444" t="str">
        <f xml:space="preserve"> IF(LEN(B444) = 0, "", CONCATENATE(A444, " ", B444))</f>
        <v/>
      </c>
    </row>
    <row r="445" spans="1:5" x14ac:dyDescent="0.35">
      <c r="A445" t="s">
        <v>137</v>
      </c>
      <c r="B445" t="str">
        <f>TRIM(MainBoard!AQ48)</f>
        <v/>
      </c>
      <c r="E445" t="str">
        <f xml:space="preserve"> IF(LEN(B445) = 0, "", CONCATENATE(A445, " ", B445))</f>
        <v/>
      </c>
    </row>
    <row r="446" spans="1:5" x14ac:dyDescent="0.35">
      <c r="A446" t="s">
        <v>137</v>
      </c>
      <c r="B446" t="str">
        <f>TRIM(MainBoard!AS48)</f>
        <v/>
      </c>
      <c r="E446" t="str">
        <f xml:space="preserve"> IF(LEN(B446) = 0, "", CONCATENATE(A446, " ", B446))</f>
        <v/>
      </c>
    </row>
    <row r="448" spans="1:5" x14ac:dyDescent="0.35">
      <c r="E448" t="str">
        <f xml:space="preserve"> E607</f>
        <v/>
      </c>
    </row>
    <row r="449" spans="1:5" x14ac:dyDescent="0.35">
      <c r="E449" t="str">
        <f xml:space="preserve"> E608</f>
        <v/>
      </c>
    </row>
    <row r="450" spans="1:5" x14ac:dyDescent="0.35">
      <c r="E450" t="s">
        <v>158</v>
      </c>
    </row>
    <row r="451" spans="1:5" x14ac:dyDescent="0.35">
      <c r="E451" t="s">
        <v>158</v>
      </c>
    </row>
    <row r="452" spans="1:5" x14ac:dyDescent="0.35">
      <c r="E452" t="s">
        <v>158</v>
      </c>
    </row>
    <row r="453" spans="1:5" x14ac:dyDescent="0.35">
      <c r="A453" t="s">
        <v>163</v>
      </c>
      <c r="B453" t="s">
        <v>163</v>
      </c>
      <c r="E453" s="104" t="s">
        <v>163</v>
      </c>
    </row>
    <row r="454" spans="1:5" x14ac:dyDescent="0.35">
      <c r="A454" t="s">
        <v>96</v>
      </c>
      <c r="B454" t="s">
        <v>96</v>
      </c>
      <c r="E454" t="s">
        <v>96</v>
      </c>
    </row>
    <row r="455" spans="1:5" x14ac:dyDescent="0.35">
      <c r="A455" t="s">
        <v>163</v>
      </c>
      <c r="B455" t="s">
        <v>163</v>
      </c>
      <c r="E455" t="s">
        <v>163</v>
      </c>
    </row>
    <row r="456" spans="1:5" x14ac:dyDescent="0.35">
      <c r="A456" t="str">
        <f xml:space="preserve"> MainBoard!E51</f>
        <v>TRAINING:</v>
      </c>
      <c r="B456" t="str">
        <f>TRIM(MainBoard!E52)</f>
        <v/>
      </c>
      <c r="E456" t="str">
        <f t="shared" ref="E456:E466" si="21" xml:space="preserve"> IF(LEN(B456) = 0, "", CONCATENATE(A456, " ", B456))</f>
        <v/>
      </c>
    </row>
    <row r="457" spans="1:5" x14ac:dyDescent="0.35">
      <c r="A457" t="str">
        <f xml:space="preserve"> MainBoard!E51</f>
        <v>TRAINING:</v>
      </c>
      <c r="B457" t="str">
        <f>TRIM(MainBoard!E53)</f>
        <v/>
      </c>
      <c r="E457" t="str">
        <f t="shared" si="21"/>
        <v/>
      </c>
    </row>
    <row r="458" spans="1:5" x14ac:dyDescent="0.35">
      <c r="A458" t="str">
        <f xml:space="preserve"> MainBoard!E51</f>
        <v>TRAINING:</v>
      </c>
      <c r="B458" t="str">
        <f>TRIM(MainBoard!G51)</f>
        <v/>
      </c>
      <c r="E458" t="str">
        <f t="shared" si="21"/>
        <v/>
      </c>
    </row>
    <row r="459" spans="1:5" x14ac:dyDescent="0.35">
      <c r="A459" t="str">
        <f xml:space="preserve"> MainBoard!E51</f>
        <v>TRAINING:</v>
      </c>
      <c r="B459" t="str">
        <f>TRIM(MainBoard!G52)</f>
        <v/>
      </c>
      <c r="E459" t="str">
        <f t="shared" si="21"/>
        <v/>
      </c>
    </row>
    <row r="460" spans="1:5" x14ac:dyDescent="0.35">
      <c r="A460" t="str">
        <f xml:space="preserve"> MainBoard!E51</f>
        <v>TRAINING:</v>
      </c>
      <c r="B460" t="str">
        <f>TRIM(MainBoard!G53)</f>
        <v/>
      </c>
      <c r="E460" t="str">
        <f t="shared" si="21"/>
        <v/>
      </c>
    </row>
    <row r="461" spans="1:5" x14ac:dyDescent="0.35">
      <c r="A461" t="str">
        <f xml:space="preserve"> MainBoard!E51</f>
        <v>TRAINING:</v>
      </c>
      <c r="B461" t="str">
        <f>TRIM(MainBoard!I51)</f>
        <v/>
      </c>
      <c r="E461" t="str">
        <f t="shared" si="21"/>
        <v/>
      </c>
    </row>
    <row r="462" spans="1:5" x14ac:dyDescent="0.35">
      <c r="A462" t="str">
        <f xml:space="preserve"> MainBoard!E51</f>
        <v>TRAINING:</v>
      </c>
      <c r="B462" t="str">
        <f>TRIM(MainBoard!I52)</f>
        <v/>
      </c>
      <c r="E462" t="str">
        <f t="shared" si="21"/>
        <v/>
      </c>
    </row>
    <row r="463" spans="1:5" x14ac:dyDescent="0.35">
      <c r="A463" t="str">
        <f xml:space="preserve"> MainBoard!E51</f>
        <v>TRAINING:</v>
      </c>
      <c r="B463" t="str">
        <f>TRIM(MainBoard!I53)</f>
        <v/>
      </c>
      <c r="E463" t="str">
        <f t="shared" si="21"/>
        <v/>
      </c>
    </row>
    <row r="464" spans="1:5" x14ac:dyDescent="0.35">
      <c r="A464" t="str">
        <f xml:space="preserve"> MainBoard!E51</f>
        <v>TRAINING:</v>
      </c>
      <c r="B464" t="str">
        <f>TRIM(MainBoard!K51)</f>
        <v/>
      </c>
      <c r="E464" t="str">
        <f t="shared" si="21"/>
        <v/>
      </c>
    </row>
    <row r="465" spans="1:5" x14ac:dyDescent="0.35">
      <c r="A465" t="str">
        <f xml:space="preserve"> MainBoard!E51</f>
        <v>TRAINING:</v>
      </c>
      <c r="B465" t="str">
        <f>TRIM(MainBoard!O52)</f>
        <v/>
      </c>
      <c r="E465" t="str">
        <f t="shared" si="21"/>
        <v/>
      </c>
    </row>
    <row r="466" spans="1:5" x14ac:dyDescent="0.35">
      <c r="A466" t="str">
        <f xml:space="preserve"> MainBoard!E51</f>
        <v>TRAINING:</v>
      </c>
      <c r="B466" t="str">
        <f>TRIM(MainBoard!K53)</f>
        <v/>
      </c>
      <c r="E466" t="str">
        <f t="shared" si="21"/>
        <v/>
      </c>
    </row>
    <row r="468" spans="1:5" x14ac:dyDescent="0.35">
      <c r="A468" t="str">
        <f xml:space="preserve"> MainBoard!M51</f>
        <v>WELLNESS:</v>
      </c>
      <c r="B468" t="str">
        <f>TRIM(MainBoard!M52)</f>
        <v/>
      </c>
      <c r="E468" t="str">
        <f xml:space="preserve"> IF(LEN(B468) = 0, "", CONCATENATE(A468, " ", B468))</f>
        <v/>
      </c>
    </row>
    <row r="469" spans="1:5" x14ac:dyDescent="0.35">
      <c r="A469" t="str">
        <f xml:space="preserve"> MainBoard!M51</f>
        <v>WELLNESS:</v>
      </c>
      <c r="B469" t="str">
        <f>TRIM(MainBoard!M53)</f>
        <v/>
      </c>
      <c r="E469" t="str">
        <f xml:space="preserve"> IF(LEN(B469) = 0, "", CONCATENATE(A469, " ", B469))</f>
        <v/>
      </c>
    </row>
    <row r="470" spans="1:5" x14ac:dyDescent="0.35">
      <c r="A470" t="str">
        <f xml:space="preserve"> MainBoard!M51</f>
        <v>WELLNESS:</v>
      </c>
      <c r="B470" t="str">
        <f>TRIM(MainBoard!O51)</f>
        <v/>
      </c>
      <c r="E470" t="str">
        <f xml:space="preserve"> IF(LEN(B470) = 0, "", CONCATENATE(A470, " ", B470))</f>
        <v/>
      </c>
    </row>
    <row r="471" spans="1:5" x14ac:dyDescent="0.35">
      <c r="A471" t="str">
        <f xml:space="preserve"> MainBoard!M51</f>
        <v>WELLNESS:</v>
      </c>
      <c r="B471" t="str">
        <f>TRIM(MainBoard!O52)</f>
        <v/>
      </c>
      <c r="E471" t="str">
        <f xml:space="preserve"> IF(LEN(B471) = 0, "", CONCATENATE(A471, " ", B471))</f>
        <v/>
      </c>
    </row>
    <row r="472" spans="1:5" x14ac:dyDescent="0.35">
      <c r="A472" t="str">
        <f xml:space="preserve"> MainBoard!M51</f>
        <v>WELLNESS:</v>
      </c>
      <c r="B472" t="str">
        <f>TRIM(MainBoard!O53)</f>
        <v/>
      </c>
      <c r="E472" t="str">
        <f xml:space="preserve"> IF(LEN(B472) = 0, "", CONCATENATE(A472, " ", B472))</f>
        <v/>
      </c>
    </row>
    <row r="474" spans="1:5" x14ac:dyDescent="0.35">
      <c r="E474" t="str">
        <f xml:space="preserve"> E611</f>
        <v/>
      </c>
    </row>
    <row r="475" spans="1:5" x14ac:dyDescent="0.35">
      <c r="E475" t="str">
        <f xml:space="preserve"> E612</f>
        <v/>
      </c>
    </row>
    <row r="476" spans="1:5" x14ac:dyDescent="0.35">
      <c r="E476" t="s">
        <v>158</v>
      </c>
    </row>
    <row r="477" spans="1:5" x14ac:dyDescent="0.35">
      <c r="E477" t="s">
        <v>158</v>
      </c>
    </row>
    <row r="478" spans="1:5" x14ac:dyDescent="0.35">
      <c r="E478" t="s">
        <v>158</v>
      </c>
    </row>
    <row r="479" spans="1:5" x14ac:dyDescent="0.35">
      <c r="A479" t="s">
        <v>166</v>
      </c>
      <c r="B479" t="s">
        <v>166</v>
      </c>
      <c r="E479" s="104" t="s">
        <v>166</v>
      </c>
    </row>
    <row r="480" spans="1:5" x14ac:dyDescent="0.35">
      <c r="A480" t="s">
        <v>99</v>
      </c>
      <c r="B480" t="s">
        <v>99</v>
      </c>
      <c r="E480" t="s">
        <v>99</v>
      </c>
    </row>
    <row r="481" spans="1:5" x14ac:dyDescent="0.35">
      <c r="A481" t="s">
        <v>166</v>
      </c>
      <c r="B481" t="s">
        <v>166</v>
      </c>
      <c r="E481" t="s">
        <v>166</v>
      </c>
    </row>
    <row r="482" spans="1:5" x14ac:dyDescent="0.35">
      <c r="A482" t="s">
        <v>100</v>
      </c>
      <c r="B482" t="str">
        <f>TRIM(MainBoard!Q52)</f>
        <v/>
      </c>
      <c r="E482" t="str">
        <f t="shared" ref="E482:E489" si="22" xml:space="preserve"> IF(LEN(B482) = 0, "", CONCATENATE(A482, " ", B482))</f>
        <v/>
      </c>
    </row>
    <row r="483" spans="1:5" x14ac:dyDescent="0.35">
      <c r="A483" t="s">
        <v>100</v>
      </c>
      <c r="B483" t="str">
        <f>TRIM(MainBoard!Q53)</f>
        <v/>
      </c>
      <c r="E483" t="str">
        <f t="shared" si="22"/>
        <v/>
      </c>
    </row>
    <row r="484" spans="1:5" x14ac:dyDescent="0.35">
      <c r="A484" t="s">
        <v>100</v>
      </c>
      <c r="B484" t="str">
        <f>TRIM(MainBoard!S51)</f>
        <v/>
      </c>
      <c r="E484" t="str">
        <f t="shared" si="22"/>
        <v/>
      </c>
    </row>
    <row r="485" spans="1:5" x14ac:dyDescent="0.35">
      <c r="A485" t="s">
        <v>100</v>
      </c>
      <c r="B485" t="str">
        <f>TRIM(MainBoard!S52)</f>
        <v/>
      </c>
      <c r="E485" t="str">
        <f t="shared" si="22"/>
        <v/>
      </c>
    </row>
    <row r="486" spans="1:5" x14ac:dyDescent="0.35">
      <c r="A486" t="s">
        <v>100</v>
      </c>
      <c r="B486" t="str">
        <f>TRIM(MainBoard!S53)</f>
        <v/>
      </c>
      <c r="E486" t="str">
        <f t="shared" si="22"/>
        <v/>
      </c>
    </row>
    <row r="487" spans="1:5" x14ac:dyDescent="0.35">
      <c r="A487" t="s">
        <v>100</v>
      </c>
      <c r="B487" t="str">
        <f>TRIM(MainBoard!U51)</f>
        <v/>
      </c>
      <c r="E487" t="str">
        <f t="shared" si="22"/>
        <v/>
      </c>
    </row>
    <row r="488" spans="1:5" x14ac:dyDescent="0.35">
      <c r="A488" t="s">
        <v>100</v>
      </c>
      <c r="B488" t="str">
        <f>TRIM(MainBoard!U52)</f>
        <v/>
      </c>
      <c r="E488" t="str">
        <f t="shared" si="22"/>
        <v/>
      </c>
    </row>
    <row r="489" spans="1:5" x14ac:dyDescent="0.35">
      <c r="A489" t="s">
        <v>100</v>
      </c>
      <c r="B489" t="str">
        <f>TRIM(MainBoard!U53)</f>
        <v/>
      </c>
      <c r="E489" t="str">
        <f t="shared" si="22"/>
        <v/>
      </c>
    </row>
    <row r="491" spans="1:5" x14ac:dyDescent="0.35">
      <c r="A491" t="s">
        <v>101</v>
      </c>
      <c r="B491" t="str">
        <f>TRIM(MainBoard!W52)</f>
        <v/>
      </c>
      <c r="E491" t="str">
        <f t="shared" ref="E491:E498" si="23" xml:space="preserve"> IF(LEN(B491) = 0, "", CONCATENATE(A491, " ", B491))</f>
        <v/>
      </c>
    </row>
    <row r="492" spans="1:5" x14ac:dyDescent="0.35">
      <c r="A492" t="s">
        <v>101</v>
      </c>
      <c r="B492" t="str">
        <f>TRIM(MainBoard!W53)</f>
        <v/>
      </c>
      <c r="E492" t="str">
        <f t="shared" si="23"/>
        <v/>
      </c>
    </row>
    <row r="493" spans="1:5" x14ac:dyDescent="0.35">
      <c r="A493" t="s">
        <v>101</v>
      </c>
      <c r="B493" t="str">
        <f>TRIM(MainBoard!Y51)</f>
        <v/>
      </c>
      <c r="E493" t="str">
        <f t="shared" si="23"/>
        <v/>
      </c>
    </row>
    <row r="494" spans="1:5" x14ac:dyDescent="0.35">
      <c r="A494" t="s">
        <v>101</v>
      </c>
      <c r="B494" t="str">
        <f>TRIM(MainBoard!Y52)</f>
        <v/>
      </c>
      <c r="E494" t="str">
        <f t="shared" si="23"/>
        <v/>
      </c>
    </row>
    <row r="495" spans="1:5" x14ac:dyDescent="0.35">
      <c r="A495" t="s">
        <v>101</v>
      </c>
      <c r="B495" t="str">
        <f>TRIM(MainBoard!Y53)</f>
        <v/>
      </c>
      <c r="E495" t="str">
        <f t="shared" si="23"/>
        <v/>
      </c>
    </row>
    <row r="496" spans="1:5" x14ac:dyDescent="0.35">
      <c r="A496" t="s">
        <v>101</v>
      </c>
      <c r="B496" t="str">
        <f>TRIM(MainBoard!AA51)</f>
        <v/>
      </c>
      <c r="E496" t="str">
        <f t="shared" si="23"/>
        <v/>
      </c>
    </row>
    <row r="497" spans="1:5" x14ac:dyDescent="0.35">
      <c r="A497" t="s">
        <v>101</v>
      </c>
      <c r="B497" t="str">
        <f>TRIM(MainBoard!AA52)</f>
        <v/>
      </c>
      <c r="E497" t="str">
        <f t="shared" si="23"/>
        <v/>
      </c>
    </row>
    <row r="498" spans="1:5" x14ac:dyDescent="0.35">
      <c r="A498" t="s">
        <v>101</v>
      </c>
      <c r="B498" t="str">
        <f>TRIM(MainBoard!AA53)</f>
        <v/>
      </c>
      <c r="E498" t="str">
        <f t="shared" si="23"/>
        <v/>
      </c>
    </row>
    <row r="500" spans="1:5" x14ac:dyDescent="0.35">
      <c r="A500" t="s">
        <v>102</v>
      </c>
      <c r="B500" t="str">
        <f>TRIM(MainBoard!AC52)</f>
        <v/>
      </c>
      <c r="E500" t="str">
        <f t="shared" ref="E500:E507" si="24" xml:space="preserve"> IF(LEN(B500) = 0, "", CONCATENATE(A500, " ", B500))</f>
        <v/>
      </c>
    </row>
    <row r="501" spans="1:5" x14ac:dyDescent="0.35">
      <c r="A501" t="s">
        <v>102</v>
      </c>
      <c r="B501" t="str">
        <f>TRIM(MainBoard!AC53)</f>
        <v/>
      </c>
      <c r="E501" t="str">
        <f t="shared" si="24"/>
        <v/>
      </c>
    </row>
    <row r="502" spans="1:5" x14ac:dyDescent="0.35">
      <c r="A502" t="s">
        <v>102</v>
      </c>
      <c r="B502" t="str">
        <f>TRIM(MainBoard!AE51)</f>
        <v/>
      </c>
      <c r="E502" t="str">
        <f t="shared" si="24"/>
        <v/>
      </c>
    </row>
    <row r="503" spans="1:5" x14ac:dyDescent="0.35">
      <c r="A503" t="s">
        <v>102</v>
      </c>
      <c r="B503" t="str">
        <f>TRIM(MainBoard!AE52)</f>
        <v/>
      </c>
      <c r="E503" t="str">
        <f t="shared" si="24"/>
        <v/>
      </c>
    </row>
    <row r="504" spans="1:5" x14ac:dyDescent="0.35">
      <c r="A504" t="s">
        <v>102</v>
      </c>
      <c r="B504" t="str">
        <f>TRIM(MainBoard!AE53)</f>
        <v/>
      </c>
      <c r="E504" t="str">
        <f t="shared" si="24"/>
        <v/>
      </c>
    </row>
    <row r="505" spans="1:5" x14ac:dyDescent="0.35">
      <c r="A505" t="s">
        <v>102</v>
      </c>
      <c r="B505" t="str">
        <f>TRIM(MainBoard!AG51)</f>
        <v/>
      </c>
      <c r="E505" t="str">
        <f t="shared" si="24"/>
        <v/>
      </c>
    </row>
    <row r="506" spans="1:5" x14ac:dyDescent="0.35">
      <c r="A506" t="s">
        <v>102</v>
      </c>
      <c r="B506" t="str">
        <f>TRIM(MainBoard!AG52)</f>
        <v/>
      </c>
      <c r="E506" t="str">
        <f t="shared" si="24"/>
        <v/>
      </c>
    </row>
    <row r="507" spans="1:5" x14ac:dyDescent="0.35">
      <c r="A507" t="s">
        <v>102</v>
      </c>
      <c r="B507" t="str">
        <f>TRIM(MainBoard!AG53)</f>
        <v/>
      </c>
      <c r="E507" t="str">
        <f t="shared" si="24"/>
        <v/>
      </c>
    </row>
    <row r="509" spans="1:5" x14ac:dyDescent="0.35">
      <c r="A509" t="s">
        <v>103</v>
      </c>
      <c r="B509" t="str">
        <f>TRIM(MainBoard!AI52)</f>
        <v/>
      </c>
      <c r="E509" t="str">
        <f t="shared" ref="E509:E516" si="25" xml:space="preserve"> IF(LEN(B509) = 0, "", CONCATENATE(A509, " ", B509))</f>
        <v/>
      </c>
    </row>
    <row r="510" spans="1:5" x14ac:dyDescent="0.35">
      <c r="A510" t="s">
        <v>103</v>
      </c>
      <c r="B510" t="str">
        <f>TRIM(MainBoard!AI53)</f>
        <v/>
      </c>
      <c r="E510" t="str">
        <f t="shared" si="25"/>
        <v/>
      </c>
    </row>
    <row r="511" spans="1:5" x14ac:dyDescent="0.35">
      <c r="A511" t="s">
        <v>103</v>
      </c>
      <c r="B511" t="str">
        <f>TRIM(MainBoard!AK51)</f>
        <v/>
      </c>
      <c r="E511" t="str">
        <f t="shared" si="25"/>
        <v/>
      </c>
    </row>
    <row r="512" spans="1:5" x14ac:dyDescent="0.35">
      <c r="A512" t="s">
        <v>103</v>
      </c>
      <c r="B512" t="str">
        <f>TRIM(MainBoard!AK52)</f>
        <v/>
      </c>
      <c r="E512" t="str">
        <f t="shared" si="25"/>
        <v/>
      </c>
    </row>
    <row r="513" spans="1:5" x14ac:dyDescent="0.35">
      <c r="A513" t="s">
        <v>103</v>
      </c>
      <c r="B513" t="str">
        <f>TRIM(MainBoard!AK53)</f>
        <v/>
      </c>
      <c r="E513" t="str">
        <f t="shared" si="25"/>
        <v/>
      </c>
    </row>
    <row r="514" spans="1:5" x14ac:dyDescent="0.35">
      <c r="A514" t="s">
        <v>103</v>
      </c>
      <c r="B514" t="str">
        <f>TRIM(MainBoard!AM51)</f>
        <v/>
      </c>
      <c r="E514" t="str">
        <f t="shared" si="25"/>
        <v/>
      </c>
    </row>
    <row r="515" spans="1:5" x14ac:dyDescent="0.35">
      <c r="A515" t="s">
        <v>103</v>
      </c>
      <c r="B515" t="str">
        <f>TRIM(MainBoard!AM52)</f>
        <v/>
      </c>
      <c r="E515" t="str">
        <f t="shared" si="25"/>
        <v/>
      </c>
    </row>
    <row r="516" spans="1:5" x14ac:dyDescent="0.35">
      <c r="A516" t="s">
        <v>103</v>
      </c>
      <c r="B516" t="str">
        <f>TRIM(MainBoard!AM53)</f>
        <v/>
      </c>
      <c r="E516" t="str">
        <f t="shared" si="25"/>
        <v/>
      </c>
    </row>
    <row r="518" spans="1:5" x14ac:dyDescent="0.35">
      <c r="A518" t="s">
        <v>104</v>
      </c>
      <c r="B518" t="str">
        <f>TRIM(MainBoard!AO52)</f>
        <v/>
      </c>
      <c r="E518" t="str">
        <f t="shared" ref="E518:E525" si="26" xml:space="preserve"> IF(LEN(B518) = 0, "", CONCATENATE(A518, " ", B518))</f>
        <v/>
      </c>
    </row>
    <row r="519" spans="1:5" x14ac:dyDescent="0.35">
      <c r="A519" t="s">
        <v>104</v>
      </c>
      <c r="B519" t="str">
        <f>TRIM(MainBoard!AO53)</f>
        <v/>
      </c>
      <c r="E519" t="str">
        <f t="shared" si="26"/>
        <v/>
      </c>
    </row>
    <row r="520" spans="1:5" x14ac:dyDescent="0.35">
      <c r="A520" t="s">
        <v>104</v>
      </c>
      <c r="B520" t="str">
        <f>TRIM(MainBoard!AQ51)</f>
        <v/>
      </c>
      <c r="E520" t="str">
        <f t="shared" si="26"/>
        <v/>
      </c>
    </row>
    <row r="521" spans="1:5" x14ac:dyDescent="0.35">
      <c r="A521" t="s">
        <v>104</v>
      </c>
      <c r="B521" t="str">
        <f>TRIM(MainBoard!AQ52)</f>
        <v/>
      </c>
      <c r="E521" t="str">
        <f t="shared" si="26"/>
        <v/>
      </c>
    </row>
    <row r="522" spans="1:5" x14ac:dyDescent="0.35">
      <c r="A522" t="s">
        <v>104</v>
      </c>
      <c r="B522" t="str">
        <f>TRIM(MainBoard!AQ53)</f>
        <v/>
      </c>
      <c r="E522" t="str">
        <f t="shared" si="26"/>
        <v/>
      </c>
    </row>
    <row r="523" spans="1:5" x14ac:dyDescent="0.35">
      <c r="A523" t="s">
        <v>104</v>
      </c>
      <c r="B523" t="str">
        <f>TRIM(MainBoard!AS51)</f>
        <v/>
      </c>
      <c r="E523" t="str">
        <f t="shared" si="26"/>
        <v/>
      </c>
    </row>
    <row r="524" spans="1:5" x14ac:dyDescent="0.35">
      <c r="A524" t="s">
        <v>104</v>
      </c>
      <c r="B524" t="str">
        <f>TRIM(MainBoard!AS52)</f>
        <v/>
      </c>
      <c r="E524" t="str">
        <f t="shared" si="26"/>
        <v/>
      </c>
    </row>
    <row r="525" spans="1:5" x14ac:dyDescent="0.35">
      <c r="A525" t="s">
        <v>104</v>
      </c>
      <c r="B525" t="str">
        <f>TRIM(MainBoard!AS53)</f>
        <v/>
      </c>
      <c r="E525" t="str">
        <f t="shared" si="26"/>
        <v/>
      </c>
    </row>
    <row r="527" spans="1:5" x14ac:dyDescent="0.35">
      <c r="E527" t="str">
        <f xml:space="preserve"> E615</f>
        <v/>
      </c>
    </row>
    <row r="528" spans="1:5" x14ac:dyDescent="0.35">
      <c r="E528" t="str">
        <f xml:space="preserve"> E616</f>
        <v/>
      </c>
    </row>
    <row r="529" spans="1:5" x14ac:dyDescent="0.35">
      <c r="E529" t="s">
        <v>158</v>
      </c>
    </row>
    <row r="530" spans="1:5" x14ac:dyDescent="0.35">
      <c r="E530" t="s">
        <v>158</v>
      </c>
    </row>
    <row r="531" spans="1:5" x14ac:dyDescent="0.35">
      <c r="E531" t="s">
        <v>158</v>
      </c>
    </row>
    <row r="532" spans="1:5" x14ac:dyDescent="0.35">
      <c r="A532" t="s">
        <v>168</v>
      </c>
      <c r="B532" t="s">
        <v>168</v>
      </c>
      <c r="E532" s="104" t="s">
        <v>168</v>
      </c>
    </row>
    <row r="533" spans="1:5" x14ac:dyDescent="0.35">
      <c r="A533" t="s">
        <v>106</v>
      </c>
      <c r="B533" t="s">
        <v>106</v>
      </c>
      <c r="E533" t="s">
        <v>106</v>
      </c>
    </row>
    <row r="534" spans="1:5" x14ac:dyDescent="0.35">
      <c r="A534" t="s">
        <v>168</v>
      </c>
      <c r="B534" t="s">
        <v>168</v>
      </c>
      <c r="E534" s="104" t="s">
        <v>168</v>
      </c>
    </row>
    <row r="535" spans="1:5" x14ac:dyDescent="0.35">
      <c r="A535" t="s">
        <v>138</v>
      </c>
      <c r="B535" t="str">
        <f>TRIM(MainBoard!AS19)</f>
        <v/>
      </c>
      <c r="E535" t="str">
        <f t="shared" ref="E535:E557" si="27" xml:space="preserve"> IF(LEN(B535) = 0, "", CONCATENATE(A535, " ", B535))</f>
        <v/>
      </c>
    </row>
    <row r="536" spans="1:5" x14ac:dyDescent="0.35">
      <c r="A536" t="s">
        <v>138</v>
      </c>
      <c r="B536" t="str">
        <f>TRIM(MainBoard!AS20)</f>
        <v/>
      </c>
      <c r="E536" t="str">
        <f t="shared" si="27"/>
        <v/>
      </c>
    </row>
    <row r="537" spans="1:5" x14ac:dyDescent="0.35">
      <c r="A537" t="s">
        <v>138</v>
      </c>
      <c r="B537" t="str">
        <f>TRIM(MainBoard!AS21)</f>
        <v/>
      </c>
      <c r="E537" t="str">
        <f t="shared" si="27"/>
        <v/>
      </c>
    </row>
    <row r="538" spans="1:5" x14ac:dyDescent="0.35">
      <c r="A538" t="s">
        <v>138</v>
      </c>
      <c r="B538" t="str">
        <f>TRIM(MainBoard!AS22)</f>
        <v/>
      </c>
      <c r="E538" t="str">
        <f t="shared" si="27"/>
        <v/>
      </c>
    </row>
    <row r="539" spans="1:5" x14ac:dyDescent="0.35">
      <c r="A539" t="s">
        <v>138</v>
      </c>
      <c r="B539" t="str">
        <f>TRIM(MainBoard!AS23)</f>
        <v/>
      </c>
      <c r="E539" t="str">
        <f t="shared" si="27"/>
        <v/>
      </c>
    </row>
    <row r="540" spans="1:5" x14ac:dyDescent="0.35">
      <c r="A540" t="s">
        <v>138</v>
      </c>
      <c r="B540" t="str">
        <f>TRIM(MainBoard!AS24)</f>
        <v/>
      </c>
      <c r="E540" t="str">
        <f t="shared" si="27"/>
        <v/>
      </c>
    </row>
    <row r="541" spans="1:5" x14ac:dyDescent="0.35">
      <c r="A541" t="s">
        <v>138</v>
      </c>
      <c r="B541" t="str">
        <f>TRIM(MainBoard!AS25)</f>
        <v/>
      </c>
      <c r="E541" t="str">
        <f t="shared" si="27"/>
        <v/>
      </c>
    </row>
    <row r="542" spans="1:5" x14ac:dyDescent="0.35">
      <c r="A542" t="s">
        <v>138</v>
      </c>
      <c r="B542" t="str">
        <f>TRIM(MainBoard!AS26)</f>
        <v/>
      </c>
      <c r="E542" t="str">
        <f t="shared" si="27"/>
        <v/>
      </c>
    </row>
    <row r="543" spans="1:5" x14ac:dyDescent="0.35">
      <c r="A543" t="s">
        <v>138</v>
      </c>
      <c r="B543" t="str">
        <f>TRIM(MainBoard!AS27)</f>
        <v/>
      </c>
      <c r="E543" t="str">
        <f t="shared" si="27"/>
        <v/>
      </c>
    </row>
    <row r="544" spans="1:5" x14ac:dyDescent="0.35">
      <c r="A544" t="s">
        <v>138</v>
      </c>
      <c r="B544" t="str">
        <f>TRIM(MainBoard!AS28)</f>
        <v/>
      </c>
      <c r="E544" t="str">
        <f t="shared" si="27"/>
        <v/>
      </c>
    </row>
    <row r="545" spans="1:5" x14ac:dyDescent="0.35">
      <c r="A545" t="s">
        <v>138</v>
      </c>
      <c r="B545" t="str">
        <f>TRIM(MainBoard!AS29)</f>
        <v/>
      </c>
      <c r="E545" t="str">
        <f t="shared" si="27"/>
        <v/>
      </c>
    </row>
    <row r="546" spans="1:5" x14ac:dyDescent="0.35">
      <c r="A546" t="s">
        <v>138</v>
      </c>
      <c r="B546" t="str">
        <f>TRIM(MainBoard!AS30)</f>
        <v/>
      </c>
      <c r="E546" t="str">
        <f t="shared" si="27"/>
        <v/>
      </c>
    </row>
    <row r="547" spans="1:5" x14ac:dyDescent="0.35">
      <c r="A547" t="s">
        <v>138</v>
      </c>
      <c r="B547" t="str">
        <f>TRIM(MainBoard!AS31)</f>
        <v/>
      </c>
      <c r="E547" t="str">
        <f t="shared" si="27"/>
        <v/>
      </c>
    </row>
    <row r="548" spans="1:5" x14ac:dyDescent="0.35">
      <c r="A548" t="s">
        <v>138</v>
      </c>
      <c r="B548" t="str">
        <f>TRIM(MainBoard!AS32)</f>
        <v/>
      </c>
      <c r="E548" t="str">
        <f t="shared" si="27"/>
        <v/>
      </c>
    </row>
    <row r="549" spans="1:5" x14ac:dyDescent="0.35">
      <c r="A549" t="s">
        <v>138</v>
      </c>
      <c r="B549" t="str">
        <f>TRIM(MainBoard!AS33)</f>
        <v/>
      </c>
      <c r="E549" t="str">
        <f t="shared" si="27"/>
        <v/>
      </c>
    </row>
    <row r="550" spans="1:5" x14ac:dyDescent="0.35">
      <c r="A550" t="s">
        <v>138</v>
      </c>
      <c r="B550" t="str">
        <f>TRIM(MainBoard!AS34)</f>
        <v/>
      </c>
      <c r="E550" t="str">
        <f t="shared" si="27"/>
        <v/>
      </c>
    </row>
    <row r="551" spans="1:5" x14ac:dyDescent="0.35">
      <c r="A551" t="s">
        <v>138</v>
      </c>
      <c r="B551" t="str">
        <f>TRIM(MainBoard!AS35)</f>
        <v/>
      </c>
      <c r="E551" t="str">
        <f t="shared" si="27"/>
        <v/>
      </c>
    </row>
    <row r="552" spans="1:5" x14ac:dyDescent="0.35">
      <c r="A552" t="s">
        <v>138</v>
      </c>
      <c r="B552" t="str">
        <f>TRIM(MainBoard!AS36)</f>
        <v/>
      </c>
      <c r="E552" t="str">
        <f t="shared" si="27"/>
        <v/>
      </c>
    </row>
    <row r="553" spans="1:5" x14ac:dyDescent="0.35">
      <c r="A553" t="s">
        <v>138</v>
      </c>
      <c r="B553" t="str">
        <f>TRIM(MainBoard!AS37)</f>
        <v/>
      </c>
      <c r="E553" t="str">
        <f t="shared" si="27"/>
        <v/>
      </c>
    </row>
    <row r="554" spans="1:5" x14ac:dyDescent="0.35">
      <c r="A554" t="s">
        <v>138</v>
      </c>
      <c r="B554" t="str">
        <f>TRIM(MainBoard!AS38)</f>
        <v/>
      </c>
      <c r="E554" t="str">
        <f t="shared" si="27"/>
        <v/>
      </c>
    </row>
    <row r="555" spans="1:5" x14ac:dyDescent="0.35">
      <c r="A555" t="s">
        <v>138</v>
      </c>
      <c r="B555" t="str">
        <f>TRIM(MainBoard!AS39)</f>
        <v/>
      </c>
      <c r="E555" t="str">
        <f t="shared" si="27"/>
        <v/>
      </c>
    </row>
    <row r="556" spans="1:5" x14ac:dyDescent="0.35">
      <c r="A556" t="s">
        <v>138</v>
      </c>
      <c r="B556" t="str">
        <f>TRIM(MainBoard!AS40)</f>
        <v/>
      </c>
      <c r="E556" t="str">
        <f t="shared" si="27"/>
        <v/>
      </c>
    </row>
    <row r="557" spans="1:5" x14ac:dyDescent="0.35">
      <c r="A557" t="s">
        <v>138</v>
      </c>
      <c r="B557" t="str">
        <f>TRIM(MainBoard!AS41)</f>
        <v/>
      </c>
      <c r="E557" t="str">
        <f t="shared" si="27"/>
        <v/>
      </c>
    </row>
    <row r="559" spans="1:5" x14ac:dyDescent="0.35">
      <c r="B559" t="s">
        <v>167</v>
      </c>
      <c r="E559" s="104" t="s">
        <v>167</v>
      </c>
    </row>
    <row r="560" spans="1:5" x14ac:dyDescent="0.35">
      <c r="B560" t="s">
        <v>151</v>
      </c>
      <c r="E560" t="s">
        <v>151</v>
      </c>
    </row>
    <row r="561" spans="2:5" x14ac:dyDescent="0.35">
      <c r="B561" t="s">
        <v>167</v>
      </c>
      <c r="E561" s="104" t="s">
        <v>167</v>
      </c>
    </row>
    <row r="562" spans="2:5" x14ac:dyDescent="0.35">
      <c r="B562" t="s">
        <v>8</v>
      </c>
      <c r="E562" t="s">
        <v>8</v>
      </c>
    </row>
    <row r="563" spans="2:5" x14ac:dyDescent="0.35">
      <c r="B563" t="str">
        <f>TRIM(TotalsBoard!AW21)</f>
        <v/>
      </c>
      <c r="C563" t="str">
        <f>TRIM(TotalsBoard!AX21)</f>
        <v/>
      </c>
      <c r="E563" t="str">
        <f xml:space="preserve"> IF(LEN(C563) = 0, "", CONCATENATE(B563,":", " ", C563))</f>
        <v/>
      </c>
    </row>
    <row r="564" spans="2:5" x14ac:dyDescent="0.35">
      <c r="B564" t="str">
        <f>TRIM(TotalsBoard!BA21)</f>
        <v/>
      </c>
      <c r="C564" t="str">
        <f>TRIM(TotalsBoard!BB21)</f>
        <v/>
      </c>
      <c r="E564" t="str">
        <f xml:space="preserve"> IF(LEN(C564) = 0, "", CONCATENATE(B564, ":", " ", C564))</f>
        <v/>
      </c>
    </row>
    <row r="566" spans="2:5" x14ac:dyDescent="0.35">
      <c r="B566" t="s">
        <v>12</v>
      </c>
      <c r="E566" t="s">
        <v>12</v>
      </c>
    </row>
    <row r="567" spans="2:5" x14ac:dyDescent="0.35">
      <c r="B567" t="str">
        <f>TRIM(TotalsBoard!AW22)</f>
        <v/>
      </c>
      <c r="C567" t="str">
        <f>TRIM(TotalsBoard!AX22)</f>
        <v/>
      </c>
      <c r="E567" t="str">
        <f xml:space="preserve"> IF(LEN(C567) = 0, "", CONCATENATE(B567, ":", " ", C567))</f>
        <v/>
      </c>
    </row>
    <row r="568" spans="2:5" x14ac:dyDescent="0.35">
      <c r="B568" t="str">
        <f>TRIM(TotalsBoard!BA22)</f>
        <v/>
      </c>
      <c r="C568" t="str">
        <f>TRIM(TotalsBoard!BB22)</f>
        <v/>
      </c>
      <c r="E568" t="str">
        <f xml:space="preserve"> IF(LEN(C568) = 0, "", CONCATENATE(B568, ":", " ", C568))</f>
        <v/>
      </c>
    </row>
    <row r="570" spans="2:5" x14ac:dyDescent="0.35">
      <c r="B570" t="s">
        <v>139</v>
      </c>
      <c r="E570" t="s">
        <v>139</v>
      </c>
    </row>
    <row r="571" spans="2:5" x14ac:dyDescent="0.35">
      <c r="B571" t="str">
        <f>TRIM(TotalsBoard!AW23)</f>
        <v/>
      </c>
      <c r="C571" t="str">
        <f>TRIM(TotalsBoard!AX23)</f>
        <v/>
      </c>
      <c r="E571" t="str">
        <f xml:space="preserve"> IF(LEN(C571) = 0, "", CONCATENATE(B571, ":", " ", C571))</f>
        <v/>
      </c>
    </row>
    <row r="572" spans="2:5" x14ac:dyDescent="0.35">
      <c r="B572" t="str">
        <f>TRIM(TotalsBoard!BA23)</f>
        <v/>
      </c>
      <c r="C572" t="str">
        <f>TRIM(TotalsBoard!BB23)</f>
        <v/>
      </c>
      <c r="E572" t="str">
        <f xml:space="preserve"> IF(LEN(C572) = 0, "", CONCATENATE(B572, ":", " ", C572))</f>
        <v/>
      </c>
    </row>
    <row r="574" spans="2:5" x14ac:dyDescent="0.35">
      <c r="B574" t="s">
        <v>20</v>
      </c>
      <c r="E574" t="s">
        <v>20</v>
      </c>
    </row>
    <row r="575" spans="2:5" x14ac:dyDescent="0.35">
      <c r="B575" t="str">
        <f>TRIM(TotalsBoard!AW24)</f>
        <v/>
      </c>
      <c r="C575" t="str">
        <f>TRIM(TotalsBoard!AX24)</f>
        <v/>
      </c>
      <c r="E575" t="str">
        <f xml:space="preserve"> IF(LEN(C575) = 0, "", CONCATENATE(B575, ":", " ", C575))</f>
        <v/>
      </c>
    </row>
    <row r="576" spans="2:5" x14ac:dyDescent="0.35">
      <c r="B576" t="str">
        <f>TRIM(TotalsBoard!BA24)</f>
        <v/>
      </c>
      <c r="C576" t="str">
        <f>TRIM(TotalsBoard!BB24)</f>
        <v/>
      </c>
      <c r="E576" t="str">
        <f xml:space="preserve"> IF(LEN(C576) = 0, "", CONCATENATE(B576, ":", " ", C576))</f>
        <v/>
      </c>
    </row>
    <row r="578" spans="2:5" x14ac:dyDescent="0.35">
      <c r="B578" t="s">
        <v>29</v>
      </c>
      <c r="E578" t="s">
        <v>29</v>
      </c>
    </row>
    <row r="579" spans="2:5" x14ac:dyDescent="0.35">
      <c r="B579" t="str">
        <f>TRIM(TotalsBoard!AW25)</f>
        <v/>
      </c>
      <c r="C579" t="str">
        <f>TRIM(TotalsBoard!AX25)</f>
        <v/>
      </c>
      <c r="E579" t="str">
        <f xml:space="preserve"> IF(LEN(C579) = 0, "", CONCATENATE(B579, ":", " ", C579))</f>
        <v/>
      </c>
    </row>
    <row r="580" spans="2:5" x14ac:dyDescent="0.35">
      <c r="B580" t="str">
        <f>TRIM(TotalsBoard!BA25)</f>
        <v/>
      </c>
      <c r="C580" t="str">
        <f>TRIM(TotalsBoard!BB25)</f>
        <v/>
      </c>
      <c r="E580" t="str">
        <f xml:space="preserve"> IF(LEN(C580) = 0, "", CONCATENATE(B580, ":", " ", C580))</f>
        <v/>
      </c>
    </row>
    <row r="582" spans="2:5" x14ac:dyDescent="0.35">
      <c r="B582" t="s">
        <v>33</v>
      </c>
      <c r="E582" t="s">
        <v>33</v>
      </c>
    </row>
    <row r="583" spans="2:5" x14ac:dyDescent="0.35">
      <c r="B583" t="str">
        <f>TRIM(TotalsBoard!AW26)</f>
        <v/>
      </c>
      <c r="C583" t="str">
        <f>TRIM(TotalsBoard!AX26)</f>
        <v/>
      </c>
      <c r="E583" t="str">
        <f xml:space="preserve"> IF(LEN(C583) = 0, "", CONCATENATE(B583, ":", " ", C583))</f>
        <v/>
      </c>
    </row>
    <row r="584" spans="2:5" x14ac:dyDescent="0.35">
      <c r="B584" t="str">
        <f>TRIM(TotalsBoard!BA26)</f>
        <v/>
      </c>
      <c r="C584" t="str">
        <f>TRIM(TotalsBoard!BB26)</f>
        <v/>
      </c>
      <c r="E584" t="str">
        <f xml:space="preserve"> IF(LEN(C584) = 0, "", CONCATENATE(B584, ":", " ", C584))</f>
        <v/>
      </c>
    </row>
    <row r="586" spans="2:5" x14ac:dyDescent="0.35">
      <c r="B586" t="s">
        <v>169</v>
      </c>
      <c r="E586" t="s">
        <v>169</v>
      </c>
    </row>
    <row r="587" spans="2:5" x14ac:dyDescent="0.35">
      <c r="B587" t="str">
        <f>TRIM(TotalsBoard!AW27)</f>
        <v/>
      </c>
      <c r="C587" t="str">
        <f>TRIM(TotalsBoard!AX27)</f>
        <v/>
      </c>
      <c r="E587" t="str">
        <f xml:space="preserve"> IF(LEN(C587) = 0, "", CONCATENATE(B587, ":", " ", C587))</f>
        <v/>
      </c>
    </row>
    <row r="589" spans="2:5" x14ac:dyDescent="0.35">
      <c r="B589" t="s">
        <v>170</v>
      </c>
      <c r="E589" t="s">
        <v>170</v>
      </c>
    </row>
    <row r="590" spans="2:5" x14ac:dyDescent="0.35">
      <c r="B590" t="str">
        <f>TRIM(TotalsBoard!BA27)</f>
        <v/>
      </c>
      <c r="C590" t="str">
        <f>TRIM(TotalsBoard!BB27)</f>
        <v/>
      </c>
      <c r="E590" t="str">
        <f xml:space="preserve"> IF(LEN(C590) = 0, "", CONCATENATE(B590, ":", " ", C590))</f>
        <v/>
      </c>
    </row>
    <row r="592" spans="2:5" x14ac:dyDescent="0.35">
      <c r="B592" t="s">
        <v>171</v>
      </c>
      <c r="E592" t="s">
        <v>171</v>
      </c>
    </row>
    <row r="593" spans="2:5" x14ac:dyDescent="0.35">
      <c r="B593" t="str">
        <f>TRIM(TotalsBoard!AW28)</f>
        <v/>
      </c>
      <c r="C593" t="str">
        <f>TRIM(TotalsBoard!AX28)</f>
        <v/>
      </c>
      <c r="E593" t="str">
        <f xml:space="preserve"> IF(LEN(C593) = 0, "", CONCATENATE(B593, ":", " ", C593))</f>
        <v/>
      </c>
    </row>
    <row r="595" spans="2:5" x14ac:dyDescent="0.35">
      <c r="B595" t="s">
        <v>172</v>
      </c>
      <c r="E595" t="s">
        <v>172</v>
      </c>
    </row>
    <row r="596" spans="2:5" x14ac:dyDescent="0.35">
      <c r="B596" t="str">
        <f>TRIM(TotalsBoard!BA28)</f>
        <v/>
      </c>
      <c r="C596" t="str">
        <f>TRIM(TotalsBoard!BB28)</f>
        <v/>
      </c>
      <c r="E596" t="str">
        <f xml:space="preserve"> IF(LEN(C596) = 0, "", CONCATENATE(B596, ":", " ", C596))</f>
        <v/>
      </c>
    </row>
    <row r="598" spans="2:5" x14ac:dyDescent="0.35">
      <c r="B598" t="s">
        <v>95</v>
      </c>
      <c r="E598" t="s">
        <v>95</v>
      </c>
    </row>
    <row r="599" spans="2:5" x14ac:dyDescent="0.35">
      <c r="B599" t="str">
        <f>TRIM(TotalsBoard!AW29)</f>
        <v/>
      </c>
      <c r="C599" t="str">
        <f>TRIM(TotalsBoard!AX29)</f>
        <v/>
      </c>
      <c r="E599" t="str">
        <f xml:space="preserve"> IF(LEN(C599) = 0, "", CONCATENATE(B599, ":", " ", C599))</f>
        <v/>
      </c>
    </row>
    <row r="600" spans="2:5" x14ac:dyDescent="0.35">
      <c r="B600" t="str">
        <f>TRIM(TotalsBoard!BA29)</f>
        <v/>
      </c>
      <c r="C600" t="str">
        <f>TRIM(TotalsBoard!BB29)</f>
        <v/>
      </c>
      <c r="E600" t="str">
        <f xml:space="preserve"> IF(LEN(C600) = 0, "", CONCATENATE(B600, ":", " ", C600))</f>
        <v/>
      </c>
    </row>
    <row r="602" spans="2:5" x14ac:dyDescent="0.35">
      <c r="B602" t="s">
        <v>119</v>
      </c>
      <c r="E602" t="s">
        <v>119</v>
      </c>
    </row>
    <row r="603" spans="2:5" x14ac:dyDescent="0.35">
      <c r="B603" t="str">
        <f>TRIM(TotalsBoard!AW30)</f>
        <v/>
      </c>
      <c r="C603" t="str">
        <f>TRIM(TotalsBoard!AX30)</f>
        <v/>
      </c>
      <c r="E603" t="str">
        <f xml:space="preserve"> IF(LEN(C603) = 0, "", CONCATENATE(B603, ":", " ", C603))</f>
        <v/>
      </c>
    </row>
    <row r="604" spans="2:5" x14ac:dyDescent="0.35">
      <c r="B604" t="str">
        <f>TRIM(TotalsBoard!BA30)</f>
        <v/>
      </c>
      <c r="C604" t="str">
        <f>TRIM(TotalsBoard!BB30)</f>
        <v/>
      </c>
      <c r="E604" t="str">
        <f xml:space="preserve"> IF(LEN(C604) = 0, "", CONCATENATE(B604, ":", " ", C604))</f>
        <v/>
      </c>
    </row>
    <row r="606" spans="2:5" x14ac:dyDescent="0.35">
      <c r="B606" t="s">
        <v>142</v>
      </c>
      <c r="E606" t="s">
        <v>142</v>
      </c>
    </row>
    <row r="607" spans="2:5" x14ac:dyDescent="0.35">
      <c r="B607" t="str">
        <f>TRIM(TotalsBoard!AW31)</f>
        <v/>
      </c>
      <c r="C607" t="str">
        <f>TRIM(TotalsBoard!AX31)</f>
        <v/>
      </c>
      <c r="E607" t="str">
        <f xml:space="preserve"> IF(LEN(C607) = 0, "", CONCATENATE(B607, ":", " ", C607))</f>
        <v/>
      </c>
    </row>
    <row r="608" spans="2:5" x14ac:dyDescent="0.35">
      <c r="B608" t="str">
        <f>TRIM(TotalsBoard!BA31)</f>
        <v/>
      </c>
      <c r="C608" t="str">
        <f>TRIM(TotalsBoard!BB31)</f>
        <v/>
      </c>
      <c r="E608" t="str">
        <f xml:space="preserve"> IF(LEN(C608) = 0, "", CONCATENATE(B608, ":", " ", C608))</f>
        <v/>
      </c>
    </row>
    <row r="610" spans="2:5" x14ac:dyDescent="0.35">
      <c r="B610" t="s">
        <v>143</v>
      </c>
      <c r="E610" t="s">
        <v>143</v>
      </c>
    </row>
    <row r="611" spans="2:5" x14ac:dyDescent="0.35">
      <c r="B611" t="str">
        <f>TRIM(TotalsBoard!AW32)</f>
        <v/>
      </c>
      <c r="C611" t="str">
        <f>TRIM(TotalsBoard!AX32)</f>
        <v/>
      </c>
      <c r="E611" t="str">
        <f xml:space="preserve"> IF(LEN(C611) = 0, "", CONCATENATE(B611, ":", " ", C611))</f>
        <v/>
      </c>
    </row>
    <row r="612" spans="2:5" x14ac:dyDescent="0.35">
      <c r="B612" t="str">
        <f>TRIM(TotalsBoard!BA32)</f>
        <v/>
      </c>
      <c r="C612" t="str">
        <f>TRIM(TotalsBoard!BB32)</f>
        <v/>
      </c>
      <c r="E612" t="str">
        <f xml:space="preserve"> IF(LEN(C612) = 0, "", CONCATENATE(B612, ":", " ", C612))</f>
        <v/>
      </c>
    </row>
    <row r="614" spans="2:5" x14ac:dyDescent="0.35">
      <c r="B614" t="s">
        <v>99</v>
      </c>
      <c r="E614" t="s">
        <v>99</v>
      </c>
    </row>
    <row r="615" spans="2:5" x14ac:dyDescent="0.35">
      <c r="B615" t="str">
        <f>TRIM(TotalsBoard!AW33)</f>
        <v/>
      </c>
      <c r="C615" t="str">
        <f>TRIM(TotalsBoard!AX33)</f>
        <v/>
      </c>
      <c r="E615" t="str">
        <f xml:space="preserve"> IF(LEN(C615) = 0, "", CONCATENATE(B615, ":", " ", C615))</f>
        <v/>
      </c>
    </row>
    <row r="616" spans="2:5" x14ac:dyDescent="0.35">
      <c r="B616" t="str">
        <f>TRIM(TotalsBoard!BA33)</f>
        <v/>
      </c>
      <c r="C616" t="str">
        <f>TRIM(TotalsBoard!BB33)</f>
        <v/>
      </c>
      <c r="E616" t="str">
        <f xml:space="preserve"> IF(LEN(C616) = 0, "", CONCATENATE(B616, ":", " ", C616))</f>
        <v/>
      </c>
    </row>
  </sheetData>
  <sheetProtection sheet="1" objects="1" scenarios="1" selectLockedCells="1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MainBoard</vt:lpstr>
      <vt:lpstr>TotalsBoard</vt:lpstr>
      <vt:lpstr>CleanTextSheet</vt:lpstr>
      <vt:lpstr>TextOutputFormulas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Aguilar</dc:creator>
  <cp:lastModifiedBy>Jose Aguilar</cp:lastModifiedBy>
  <dcterms:created xsi:type="dcterms:W3CDTF">2023-09-17T19:47:17Z</dcterms:created>
  <dcterms:modified xsi:type="dcterms:W3CDTF">2023-10-26T05:50:52Z</dcterms:modified>
</cp:coreProperties>
</file>