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gu\Desktop\Shipdock Staffing Board Project\Versions\In Progress\"/>
    </mc:Choice>
  </mc:AlternateContent>
  <xr:revisionPtr revIDLastSave="0" documentId="13_ncr:1_{5E3A3EB7-A932-43AE-B992-348ABD7C7E25}" xr6:coauthVersionLast="47" xr6:coauthVersionMax="47" xr10:uidLastSave="{00000000-0000-0000-0000-000000000000}"/>
  <bookViews>
    <workbookView xWindow="-110" yWindow="-110" windowWidth="25820" windowHeight="15500" tabRatio="626" xr2:uid="{74016C4D-37FF-4ABA-98D6-7BB729471590}"/>
  </bookViews>
  <sheets>
    <sheet name="MainBoard" sheetId="2" r:id="rId1"/>
    <sheet name="ManualAddBoard" sheetId="13" r:id="rId2"/>
    <sheet name="TotalsBoard" sheetId="3" r:id="rId3"/>
    <sheet name="TextOutputFormulas" sheetId="4" state="hidden" r:id="rId4"/>
    <sheet name="LeavingEarly" sheetId="12" state="hidden" r:id="rId5"/>
    <sheet name="CleanTextSheet" sheetId="14" r:id="rId6"/>
  </sheets>
  <definedNames>
    <definedName name="_xlnm._FilterDatabase" localSheetId="5" hidden="1">CleanTextSheet!$A$27:$A$807</definedName>
    <definedName name="_xlnm._FilterDatabase" localSheetId="3" hidden="1">TextOutputFormulas!#REF!</definedName>
    <definedName name="_xlnm._FilterDatabase" localSheetId="2" hidden="1">TotalsBoard!$AU$17:$AW$42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1" i="4" l="1"/>
  <c r="A156" i="14" l="1"/>
  <c r="A160" i="14"/>
  <c r="A165" i="14"/>
  <c r="A178" i="14"/>
  <c r="A179" i="14"/>
  <c r="A180" i="14"/>
  <c r="A181" i="14"/>
  <c r="A182" i="14"/>
  <c r="A183" i="14"/>
  <c r="A186" i="14"/>
  <c r="A189" i="14"/>
  <c r="A197" i="14"/>
  <c r="A205" i="14"/>
  <c r="A218" i="14"/>
  <c r="A219" i="14"/>
  <c r="A220" i="14"/>
  <c r="A221" i="14"/>
  <c r="A222" i="14"/>
  <c r="A223" i="14"/>
  <c r="A232" i="14"/>
  <c r="A245" i="14"/>
  <c r="A258" i="14"/>
  <c r="A259" i="14"/>
  <c r="A260" i="14"/>
  <c r="A261" i="14"/>
  <c r="A262" i="14"/>
  <c r="A263" i="14"/>
  <c r="A265" i="14"/>
  <c r="A278" i="14"/>
  <c r="A291" i="14"/>
  <c r="A296" i="14"/>
  <c r="A301" i="14"/>
  <c r="A314" i="14"/>
  <c r="A315" i="14"/>
  <c r="A316" i="14"/>
  <c r="A317" i="14"/>
  <c r="A318" i="14"/>
  <c r="A319" i="14"/>
  <c r="A321" i="14"/>
  <c r="A334" i="14"/>
  <c r="A347" i="14"/>
  <c r="A352" i="14"/>
  <c r="A357" i="14"/>
  <c r="A370" i="14"/>
  <c r="A371" i="14"/>
  <c r="A372" i="14"/>
  <c r="A373" i="14"/>
  <c r="A374" i="14"/>
  <c r="A375" i="14"/>
  <c r="A377" i="14"/>
  <c r="A390" i="14"/>
  <c r="A403" i="14"/>
  <c r="A408" i="14"/>
  <c r="A413" i="14"/>
  <c r="A426" i="14"/>
  <c r="A427" i="14"/>
  <c r="A428" i="14"/>
  <c r="A429" i="14"/>
  <c r="A430" i="14"/>
  <c r="A431" i="14"/>
  <c r="A433" i="14"/>
  <c r="A446" i="14"/>
  <c r="A459" i="14"/>
  <c r="A464" i="14"/>
  <c r="A469" i="14"/>
  <c r="A482" i="14"/>
  <c r="A483" i="14"/>
  <c r="A484" i="14"/>
  <c r="A485" i="14"/>
  <c r="A486" i="14"/>
  <c r="A487" i="14"/>
  <c r="A493" i="14"/>
  <c r="A516" i="14"/>
  <c r="A529" i="14"/>
  <c r="A530" i="14"/>
  <c r="A531" i="14"/>
  <c r="A532" i="14"/>
  <c r="A533" i="14"/>
  <c r="A534" i="14"/>
  <c r="A536" i="14"/>
  <c r="A546" i="14"/>
  <c r="A550" i="14"/>
  <c r="A561" i="14"/>
  <c r="A572" i="14"/>
  <c r="A585" i="14"/>
  <c r="A586" i="14"/>
  <c r="A587" i="14"/>
  <c r="A588" i="14"/>
  <c r="A589" i="14"/>
  <c r="A590" i="14"/>
  <c r="A595" i="14"/>
  <c r="A599" i="14"/>
  <c r="A612" i="14"/>
  <c r="A613" i="14"/>
  <c r="A614" i="14"/>
  <c r="A615" i="14"/>
  <c r="A616" i="14"/>
  <c r="A617" i="14"/>
  <c r="A629" i="14"/>
  <c r="A635" i="14"/>
  <c r="A648" i="14"/>
  <c r="A649" i="14"/>
  <c r="A650" i="14"/>
  <c r="A651" i="14"/>
  <c r="A652" i="14"/>
  <c r="A653" i="14"/>
  <c r="A662" i="14"/>
  <c r="A671" i="14"/>
  <c r="A680" i="14"/>
  <c r="A689" i="14"/>
  <c r="A698" i="14"/>
  <c r="A711" i="14"/>
  <c r="A712" i="14"/>
  <c r="A713" i="14"/>
  <c r="A714" i="14"/>
  <c r="A715" i="14"/>
  <c r="A716" i="14"/>
  <c r="A740" i="14"/>
  <c r="A758" i="14"/>
  <c r="A774" i="14"/>
  <c r="A792" i="14"/>
  <c r="A150" i="14"/>
  <c r="A114" i="14"/>
  <c r="A117" i="14"/>
  <c r="A121" i="14"/>
  <c r="A125" i="14"/>
  <c r="A138" i="14"/>
  <c r="A139" i="14"/>
  <c r="A140" i="14"/>
  <c r="A141" i="14"/>
  <c r="A142" i="14"/>
  <c r="A143" i="14"/>
  <c r="A145" i="14"/>
  <c r="A5" i="14"/>
  <c r="A111" i="14"/>
  <c r="A108" i="14"/>
  <c r="A105" i="14"/>
  <c r="A104" i="14"/>
  <c r="A103" i="14"/>
  <c r="A102" i="14"/>
  <c r="A101" i="14"/>
  <c r="A100" i="14"/>
  <c r="A87" i="14"/>
  <c r="A77" i="14"/>
  <c r="A71" i="14"/>
  <c r="A64" i="14"/>
  <c r="A62" i="14"/>
  <c r="A61" i="14"/>
  <c r="A60" i="14"/>
  <c r="A59" i="14"/>
  <c r="A58" i="14"/>
  <c r="A57" i="14"/>
  <c r="A44" i="14"/>
  <c r="A34" i="14"/>
  <c r="A29" i="14"/>
  <c r="A28" i="14"/>
  <c r="A27" i="14"/>
  <c r="E732" i="4"/>
  <c r="E748" i="4"/>
  <c r="E766" i="4"/>
  <c r="B1031" i="4" l="1"/>
  <c r="E1031" i="4" s="1"/>
  <c r="E749" i="4" s="1"/>
  <c r="A775" i="14" s="1"/>
  <c r="B1032" i="4"/>
  <c r="E1032" i="4" s="1"/>
  <c r="E750" i="4" s="1"/>
  <c r="A776" i="14" s="1"/>
  <c r="B1033" i="4"/>
  <c r="E1033" i="4" s="1"/>
  <c r="E751" i="4" s="1"/>
  <c r="A777" i="14" s="1"/>
  <c r="B1034" i="4"/>
  <c r="E1034" i="4" s="1"/>
  <c r="E752" i="4" s="1"/>
  <c r="A778" i="14" s="1"/>
  <c r="B1035" i="4"/>
  <c r="E1035" i="4" s="1"/>
  <c r="E753" i="4" s="1"/>
  <c r="A779" i="14" s="1"/>
  <c r="B1036" i="4"/>
  <c r="E1036" i="4" s="1"/>
  <c r="E754" i="4" s="1"/>
  <c r="A780" i="14" s="1"/>
  <c r="B1037" i="4"/>
  <c r="E1037" i="4" s="1"/>
  <c r="E755" i="4" s="1"/>
  <c r="A781" i="14" s="1"/>
  <c r="B1038" i="4"/>
  <c r="E1038" i="4" s="1"/>
  <c r="E756" i="4" s="1"/>
  <c r="A782" i="14" s="1"/>
  <c r="B1039" i="4"/>
  <c r="E1039" i="4" s="1"/>
  <c r="E757" i="4" s="1"/>
  <c r="A783" i="14" s="1"/>
  <c r="B1040" i="4"/>
  <c r="E1040" i="4" s="1"/>
  <c r="E758" i="4" s="1"/>
  <c r="A784" i="14" s="1"/>
  <c r="B1041" i="4"/>
  <c r="E1041" i="4" s="1"/>
  <c r="E759" i="4" s="1"/>
  <c r="A785" i="14" s="1"/>
  <c r="B1042" i="4"/>
  <c r="E1042" i="4" s="1"/>
  <c r="E760" i="4" s="1"/>
  <c r="A786" i="14" s="1"/>
  <c r="B1043" i="4"/>
  <c r="E1043" i="4" s="1"/>
  <c r="E761" i="4" s="1"/>
  <c r="A787" i="14" s="1"/>
  <c r="B1044" i="4"/>
  <c r="E1044" i="4" s="1"/>
  <c r="E762" i="4" s="1"/>
  <c r="A788" i="14" s="1"/>
  <c r="B1045" i="4"/>
  <c r="E1045" i="4" s="1"/>
  <c r="E763" i="4" s="1"/>
  <c r="A789" i="14" s="1"/>
  <c r="B1046" i="4"/>
  <c r="E1046" i="4" s="1"/>
  <c r="E764" i="4" s="1"/>
  <c r="A790" i="14" s="1"/>
  <c r="B1047" i="4"/>
  <c r="E1047" i="4" s="1"/>
  <c r="E765" i="4" s="1"/>
  <c r="A791" i="14" s="1"/>
  <c r="B1049" i="4"/>
  <c r="E1049" i="4" s="1"/>
  <c r="E767" i="4" s="1"/>
  <c r="A793" i="14" s="1"/>
  <c r="B1050" i="4"/>
  <c r="E1050" i="4" s="1"/>
  <c r="E768" i="4" s="1"/>
  <c r="A794" i="14" s="1"/>
  <c r="B1051" i="4"/>
  <c r="E1051" i="4" s="1"/>
  <c r="E769" i="4" s="1"/>
  <c r="A795" i="14" s="1"/>
  <c r="B1052" i="4"/>
  <c r="E1052" i="4" s="1"/>
  <c r="E770" i="4" s="1"/>
  <c r="A796" i="14" s="1"/>
  <c r="B1053" i="4"/>
  <c r="E1053" i="4" s="1"/>
  <c r="E771" i="4" s="1"/>
  <c r="A797" i="14" s="1"/>
  <c r="B1054" i="4"/>
  <c r="E1054" i="4" s="1"/>
  <c r="E772" i="4" s="1"/>
  <c r="A798" i="14" s="1"/>
  <c r="B1055" i="4"/>
  <c r="E1055" i="4" s="1"/>
  <c r="E773" i="4" s="1"/>
  <c r="A799" i="14" s="1"/>
  <c r="B1056" i="4"/>
  <c r="E1056" i="4" s="1"/>
  <c r="E774" i="4" s="1"/>
  <c r="A800" i="14" s="1"/>
  <c r="B1057" i="4"/>
  <c r="E1057" i="4" s="1"/>
  <c r="E775" i="4" s="1"/>
  <c r="A801" i="14" s="1"/>
  <c r="B1058" i="4"/>
  <c r="E1058" i="4" s="1"/>
  <c r="E776" i="4" s="1"/>
  <c r="A802" i="14" s="1"/>
  <c r="B1059" i="4"/>
  <c r="E1059" i="4" s="1"/>
  <c r="E777" i="4" s="1"/>
  <c r="A803" i="14" s="1"/>
  <c r="B1060" i="4"/>
  <c r="E1060" i="4" s="1"/>
  <c r="E778" i="4" s="1"/>
  <c r="A804" i="14" s="1"/>
  <c r="B1061" i="4"/>
  <c r="E1061" i="4" s="1"/>
  <c r="E779" i="4" s="1"/>
  <c r="A805" i="14" s="1"/>
  <c r="B1062" i="4"/>
  <c r="E1062" i="4" s="1"/>
  <c r="E780" i="4" s="1"/>
  <c r="A806" i="14" s="1"/>
  <c r="B1063" i="4"/>
  <c r="E1063" i="4" s="1"/>
  <c r="E781" i="4" s="1"/>
  <c r="A807" i="14" s="1"/>
  <c r="B1028" i="4"/>
  <c r="E1028" i="4" s="1"/>
  <c r="E746" i="4" s="1"/>
  <c r="A772" i="14" s="1"/>
  <c r="B1029" i="4"/>
  <c r="E1029" i="4" s="1"/>
  <c r="E747" i="4" s="1"/>
  <c r="A773" i="14" s="1"/>
  <c r="B1016" i="4"/>
  <c r="E1016" i="4" s="1"/>
  <c r="E734" i="4" s="1"/>
  <c r="A760" i="14" s="1"/>
  <c r="B1017" i="4"/>
  <c r="E1017" i="4" s="1"/>
  <c r="E735" i="4" s="1"/>
  <c r="A761" i="14" s="1"/>
  <c r="B1018" i="4"/>
  <c r="E1018" i="4" s="1"/>
  <c r="E736" i="4" s="1"/>
  <c r="A762" i="14" s="1"/>
  <c r="B1019" i="4"/>
  <c r="E1019" i="4" s="1"/>
  <c r="E737" i="4" s="1"/>
  <c r="A763" i="14" s="1"/>
  <c r="B1020" i="4"/>
  <c r="E1020" i="4" s="1"/>
  <c r="E738" i="4" s="1"/>
  <c r="A764" i="14" s="1"/>
  <c r="B1021" i="4"/>
  <c r="E1021" i="4" s="1"/>
  <c r="E739" i="4" s="1"/>
  <c r="A765" i="14" s="1"/>
  <c r="B1022" i="4"/>
  <c r="E1022" i="4" s="1"/>
  <c r="E740" i="4" s="1"/>
  <c r="A766" i="14" s="1"/>
  <c r="B1023" i="4"/>
  <c r="E1023" i="4" s="1"/>
  <c r="E741" i="4" s="1"/>
  <c r="A767" i="14" s="1"/>
  <c r="B1024" i="4"/>
  <c r="E1024" i="4" s="1"/>
  <c r="E742" i="4" s="1"/>
  <c r="A768" i="14" s="1"/>
  <c r="B1025" i="4"/>
  <c r="E1025" i="4" s="1"/>
  <c r="E743" i="4" s="1"/>
  <c r="A769" i="14" s="1"/>
  <c r="B1026" i="4"/>
  <c r="E1026" i="4" s="1"/>
  <c r="E744" i="4" s="1"/>
  <c r="A770" i="14" s="1"/>
  <c r="B1027" i="4"/>
  <c r="E1027" i="4" s="1"/>
  <c r="E745" i="4" s="1"/>
  <c r="A771" i="14" s="1"/>
  <c r="B1015" i="4"/>
  <c r="E1015" i="4" s="1"/>
  <c r="E733" i="4" s="1"/>
  <c r="A759" i="14" s="1"/>
  <c r="B1010" i="4"/>
  <c r="E1010" i="4" s="1"/>
  <c r="E728" i="4" s="1"/>
  <c r="A754" i="14" s="1"/>
  <c r="B1011" i="4"/>
  <c r="E1011" i="4" s="1"/>
  <c r="E729" i="4" s="1"/>
  <c r="A755" i="14" s="1"/>
  <c r="B1012" i="4"/>
  <c r="E1012" i="4" s="1"/>
  <c r="E730" i="4" s="1"/>
  <c r="A756" i="14" s="1"/>
  <c r="B1013" i="4"/>
  <c r="E1013" i="4" s="1"/>
  <c r="E731" i="4" s="1"/>
  <c r="A757" i="14" s="1"/>
  <c r="B998" i="4"/>
  <c r="E998" i="4" s="1"/>
  <c r="E716" i="4" s="1"/>
  <c r="A742" i="14" s="1"/>
  <c r="B999" i="4"/>
  <c r="E999" i="4" s="1"/>
  <c r="E717" i="4" s="1"/>
  <c r="A743" i="14" s="1"/>
  <c r="B1000" i="4"/>
  <c r="E1000" i="4" s="1"/>
  <c r="E718" i="4" s="1"/>
  <c r="A744" i="14" s="1"/>
  <c r="B1001" i="4"/>
  <c r="E1001" i="4" s="1"/>
  <c r="E719" i="4" s="1"/>
  <c r="A745" i="14" s="1"/>
  <c r="B1002" i="4"/>
  <c r="E1002" i="4" s="1"/>
  <c r="E720" i="4" s="1"/>
  <c r="A746" i="14" s="1"/>
  <c r="B1003" i="4"/>
  <c r="E1003" i="4" s="1"/>
  <c r="E721" i="4" s="1"/>
  <c r="A747" i="14" s="1"/>
  <c r="B1004" i="4"/>
  <c r="E1004" i="4" s="1"/>
  <c r="E722" i="4" s="1"/>
  <c r="A748" i="14" s="1"/>
  <c r="B1005" i="4"/>
  <c r="E1005" i="4" s="1"/>
  <c r="E723" i="4" s="1"/>
  <c r="A749" i="14" s="1"/>
  <c r="B1006" i="4"/>
  <c r="E1006" i="4" s="1"/>
  <c r="E724" i="4" s="1"/>
  <c r="A750" i="14" s="1"/>
  <c r="B1007" i="4"/>
  <c r="E1007" i="4" s="1"/>
  <c r="E725" i="4" s="1"/>
  <c r="A751" i="14" s="1"/>
  <c r="B1008" i="4"/>
  <c r="E1008" i="4" s="1"/>
  <c r="E726" i="4" s="1"/>
  <c r="A752" i="14" s="1"/>
  <c r="B1009" i="4"/>
  <c r="E1009" i="4" s="1"/>
  <c r="E727" i="4" s="1"/>
  <c r="A753" i="14" s="1"/>
  <c r="B997" i="4"/>
  <c r="E997" i="4" s="1"/>
  <c r="E715" i="4" s="1"/>
  <c r="A741" i="14" s="1"/>
  <c r="C994" i="4"/>
  <c r="E994" i="4" s="1"/>
  <c r="E684" i="4" s="1"/>
  <c r="A710" i="14" s="1"/>
  <c r="B994" i="4"/>
  <c r="C993" i="4"/>
  <c r="E993" i="4" s="1"/>
  <c r="E683" i="4" s="1"/>
  <c r="A709" i="14" s="1"/>
  <c r="B993" i="4"/>
  <c r="C992" i="4"/>
  <c r="E992" i="4" s="1"/>
  <c r="E682" i="4" s="1"/>
  <c r="A708" i="14" s="1"/>
  <c r="B992" i="4"/>
  <c r="C991" i="4"/>
  <c r="E991" i="4" s="1"/>
  <c r="E681" i="4" s="1"/>
  <c r="A707" i="14" s="1"/>
  <c r="B991" i="4"/>
  <c r="C990" i="4"/>
  <c r="E990" i="4" s="1"/>
  <c r="E680" i="4" s="1"/>
  <c r="A706" i="14" s="1"/>
  <c r="B990" i="4"/>
  <c r="C989" i="4"/>
  <c r="E989" i="4" s="1"/>
  <c r="E679" i="4" s="1"/>
  <c r="A705" i="14" s="1"/>
  <c r="B989" i="4"/>
  <c r="C988" i="4"/>
  <c r="E988" i="4" s="1"/>
  <c r="E678" i="4" s="1"/>
  <c r="A704" i="14" s="1"/>
  <c r="B988" i="4"/>
  <c r="C987" i="4"/>
  <c r="E987" i="4" s="1"/>
  <c r="E677" i="4" s="1"/>
  <c r="A703" i="14" s="1"/>
  <c r="B987" i="4"/>
  <c r="C986" i="4"/>
  <c r="E986" i="4" s="1"/>
  <c r="E676" i="4" s="1"/>
  <c r="A702" i="14" s="1"/>
  <c r="B986" i="4"/>
  <c r="C985" i="4"/>
  <c r="E985" i="4" s="1"/>
  <c r="E675" i="4" s="1"/>
  <c r="A701" i="14" s="1"/>
  <c r="B985" i="4"/>
  <c r="C984" i="4"/>
  <c r="B984" i="4"/>
  <c r="C983" i="4"/>
  <c r="B983" i="4"/>
  <c r="C980" i="4"/>
  <c r="E980" i="4" s="1"/>
  <c r="E621" i="4" s="1"/>
  <c r="A647" i="14" s="1"/>
  <c r="B980" i="4"/>
  <c r="C979" i="4"/>
  <c r="E979" i="4" s="1"/>
  <c r="E620" i="4" s="1"/>
  <c r="A646" i="14" s="1"/>
  <c r="B979" i="4"/>
  <c r="C978" i="4"/>
  <c r="E978" i="4" s="1"/>
  <c r="E619" i="4" s="1"/>
  <c r="A645" i="14" s="1"/>
  <c r="B978" i="4"/>
  <c r="C977" i="4"/>
  <c r="E977" i="4" s="1"/>
  <c r="E618" i="4" s="1"/>
  <c r="A644" i="14" s="1"/>
  <c r="B977" i="4"/>
  <c r="C976" i="4"/>
  <c r="E976" i="4" s="1"/>
  <c r="E617" i="4" s="1"/>
  <c r="A643" i="14" s="1"/>
  <c r="B976" i="4"/>
  <c r="C975" i="4"/>
  <c r="E975" i="4" s="1"/>
  <c r="E616" i="4" s="1"/>
  <c r="A642" i="14" s="1"/>
  <c r="B975" i="4"/>
  <c r="C974" i="4"/>
  <c r="E974" i="4" s="1"/>
  <c r="E615" i="4" s="1"/>
  <c r="A641" i="14" s="1"/>
  <c r="B974" i="4"/>
  <c r="C973" i="4"/>
  <c r="E973" i="4" s="1"/>
  <c r="E614" i="4" s="1"/>
  <c r="A640" i="14" s="1"/>
  <c r="B973" i="4"/>
  <c r="C972" i="4"/>
  <c r="E972" i="4" s="1"/>
  <c r="E613" i="4" s="1"/>
  <c r="A639" i="14" s="1"/>
  <c r="B972" i="4"/>
  <c r="C971" i="4"/>
  <c r="E971" i="4" s="1"/>
  <c r="E612" i="4" s="1"/>
  <c r="A638" i="14" s="1"/>
  <c r="B971" i="4"/>
  <c r="C970" i="4"/>
  <c r="B970" i="4"/>
  <c r="C969" i="4"/>
  <c r="B969" i="4"/>
  <c r="C966" i="4"/>
  <c r="E966" i="4" s="1"/>
  <c r="E585" i="4" s="1"/>
  <c r="A611" i="14" s="1"/>
  <c r="B966" i="4"/>
  <c r="C965" i="4"/>
  <c r="E965" i="4" s="1"/>
  <c r="E584" i="4" s="1"/>
  <c r="A610" i="14" s="1"/>
  <c r="B965" i="4"/>
  <c r="C964" i="4"/>
  <c r="E964" i="4" s="1"/>
  <c r="E583" i="4" s="1"/>
  <c r="A609" i="14" s="1"/>
  <c r="B964" i="4"/>
  <c r="C963" i="4"/>
  <c r="E963" i="4" s="1"/>
  <c r="E582" i="4" s="1"/>
  <c r="A608" i="14" s="1"/>
  <c r="B963" i="4"/>
  <c r="C962" i="4"/>
  <c r="B962" i="4"/>
  <c r="C961" i="4"/>
  <c r="E961" i="4" s="1"/>
  <c r="E580" i="4" s="1"/>
  <c r="A606" i="14" s="1"/>
  <c r="B961" i="4"/>
  <c r="C960" i="4"/>
  <c r="E960" i="4" s="1"/>
  <c r="E579" i="4" s="1"/>
  <c r="A605" i="14" s="1"/>
  <c r="B960" i="4"/>
  <c r="C959" i="4"/>
  <c r="E959" i="4" s="1"/>
  <c r="E578" i="4" s="1"/>
  <c r="A604" i="14" s="1"/>
  <c r="B959" i="4"/>
  <c r="C958" i="4"/>
  <c r="E958" i="4" s="1"/>
  <c r="E577" i="4" s="1"/>
  <c r="A603" i="14" s="1"/>
  <c r="B958" i="4"/>
  <c r="C957" i="4"/>
  <c r="E957" i="4" s="1"/>
  <c r="E576" i="4" s="1"/>
  <c r="A602" i="14" s="1"/>
  <c r="B957" i="4"/>
  <c r="C956" i="4"/>
  <c r="B956" i="4"/>
  <c r="C955" i="4"/>
  <c r="B955" i="4"/>
  <c r="C952" i="4"/>
  <c r="E952" i="4" s="1"/>
  <c r="E558" i="4" s="1"/>
  <c r="A584" i="14" s="1"/>
  <c r="B952" i="4"/>
  <c r="C951" i="4"/>
  <c r="E951" i="4" s="1"/>
  <c r="E557" i="4" s="1"/>
  <c r="A583" i="14" s="1"/>
  <c r="B951" i="4"/>
  <c r="C950" i="4"/>
  <c r="E950" i="4" s="1"/>
  <c r="E556" i="4" s="1"/>
  <c r="A582" i="14" s="1"/>
  <c r="B950" i="4"/>
  <c r="C949" i="4"/>
  <c r="E949" i="4" s="1"/>
  <c r="E555" i="4" s="1"/>
  <c r="A581" i="14" s="1"/>
  <c r="B949" i="4"/>
  <c r="C948" i="4"/>
  <c r="E948" i="4" s="1"/>
  <c r="E554" i="4" s="1"/>
  <c r="A580" i="14" s="1"/>
  <c r="B948" i="4"/>
  <c r="C947" i="4"/>
  <c r="E947" i="4" s="1"/>
  <c r="E553" i="4" s="1"/>
  <c r="A579" i="14" s="1"/>
  <c r="B947" i="4"/>
  <c r="C946" i="4"/>
  <c r="E946" i="4" s="1"/>
  <c r="E552" i="4" s="1"/>
  <c r="A578" i="14" s="1"/>
  <c r="B946" i="4"/>
  <c r="C945" i="4"/>
  <c r="E945" i="4" s="1"/>
  <c r="E551" i="4" s="1"/>
  <c r="A577" i="14" s="1"/>
  <c r="B945" i="4"/>
  <c r="C944" i="4"/>
  <c r="E944" i="4" s="1"/>
  <c r="E550" i="4" s="1"/>
  <c r="A576" i="14" s="1"/>
  <c r="B944" i="4"/>
  <c r="C943" i="4"/>
  <c r="E943" i="4" s="1"/>
  <c r="E549" i="4" s="1"/>
  <c r="A575" i="14" s="1"/>
  <c r="B943" i="4"/>
  <c r="C942" i="4"/>
  <c r="B942" i="4"/>
  <c r="C941" i="4"/>
  <c r="B941" i="4"/>
  <c r="C938" i="4"/>
  <c r="E938" i="4" s="1"/>
  <c r="E502" i="4" s="1"/>
  <c r="A528" i="14" s="1"/>
  <c r="B938" i="4"/>
  <c r="C937" i="4"/>
  <c r="E937" i="4" s="1"/>
  <c r="E501" i="4" s="1"/>
  <c r="A527" i="14" s="1"/>
  <c r="B937" i="4"/>
  <c r="C936" i="4"/>
  <c r="E936" i="4" s="1"/>
  <c r="E500" i="4" s="1"/>
  <c r="A526" i="14" s="1"/>
  <c r="B936" i="4"/>
  <c r="C935" i="4"/>
  <c r="E935" i="4" s="1"/>
  <c r="E499" i="4" s="1"/>
  <c r="A525" i="14" s="1"/>
  <c r="B935" i="4"/>
  <c r="C934" i="4"/>
  <c r="B934" i="4"/>
  <c r="C933" i="4"/>
  <c r="E933" i="4" s="1"/>
  <c r="E497" i="4" s="1"/>
  <c r="A523" i="14" s="1"/>
  <c r="B933" i="4"/>
  <c r="C932" i="4"/>
  <c r="E932" i="4" s="1"/>
  <c r="E496" i="4" s="1"/>
  <c r="A522" i="14" s="1"/>
  <c r="B932" i="4"/>
  <c r="C931" i="4"/>
  <c r="E931" i="4" s="1"/>
  <c r="E495" i="4" s="1"/>
  <c r="A521" i="14" s="1"/>
  <c r="B931" i="4"/>
  <c r="C930" i="4"/>
  <c r="E930" i="4" s="1"/>
  <c r="E494" i="4" s="1"/>
  <c r="A520" i="14" s="1"/>
  <c r="B930" i="4"/>
  <c r="C929" i="4"/>
  <c r="E929" i="4" s="1"/>
  <c r="E493" i="4" s="1"/>
  <c r="A519" i="14" s="1"/>
  <c r="B929" i="4"/>
  <c r="C928" i="4"/>
  <c r="B928" i="4"/>
  <c r="C927" i="4"/>
  <c r="B927" i="4"/>
  <c r="C924" i="4"/>
  <c r="E924" i="4" s="1"/>
  <c r="E455" i="4" s="1"/>
  <c r="A481" i="14" s="1"/>
  <c r="B924" i="4"/>
  <c r="C923" i="4"/>
  <c r="E923" i="4" s="1"/>
  <c r="E454" i="4" s="1"/>
  <c r="A480" i="14" s="1"/>
  <c r="B923" i="4"/>
  <c r="C922" i="4"/>
  <c r="E922" i="4" s="1"/>
  <c r="E453" i="4" s="1"/>
  <c r="A479" i="14" s="1"/>
  <c r="B922" i="4"/>
  <c r="C921" i="4"/>
  <c r="E921" i="4" s="1"/>
  <c r="E452" i="4" s="1"/>
  <c r="A478" i="14" s="1"/>
  <c r="B921" i="4"/>
  <c r="C920" i="4"/>
  <c r="E920" i="4" s="1"/>
  <c r="E451" i="4" s="1"/>
  <c r="A477" i="14" s="1"/>
  <c r="B920" i="4"/>
  <c r="C919" i="4"/>
  <c r="E919" i="4" s="1"/>
  <c r="E450" i="4" s="1"/>
  <c r="A476" i="14" s="1"/>
  <c r="B919" i="4"/>
  <c r="C918" i="4"/>
  <c r="E918" i="4" s="1"/>
  <c r="E449" i="4" s="1"/>
  <c r="A475" i="14" s="1"/>
  <c r="B918" i="4"/>
  <c r="C917" i="4"/>
  <c r="E917" i="4" s="1"/>
  <c r="E448" i="4" s="1"/>
  <c r="A474" i="14" s="1"/>
  <c r="B917" i="4"/>
  <c r="C916" i="4"/>
  <c r="E916" i="4" s="1"/>
  <c r="E447" i="4" s="1"/>
  <c r="A473" i="14" s="1"/>
  <c r="B916" i="4"/>
  <c r="C915" i="4"/>
  <c r="E915" i="4" s="1"/>
  <c r="E446" i="4" s="1"/>
  <c r="A472" i="14" s="1"/>
  <c r="B915" i="4"/>
  <c r="C914" i="4"/>
  <c r="E914" i="4" s="1"/>
  <c r="E445" i="4" s="1"/>
  <c r="A471" i="14" s="1"/>
  <c r="B914" i="4"/>
  <c r="C913" i="4"/>
  <c r="B913" i="4"/>
  <c r="C910" i="4"/>
  <c r="E910" i="4" s="1"/>
  <c r="E399" i="4" s="1"/>
  <c r="A425" i="14" s="1"/>
  <c r="B910" i="4"/>
  <c r="C909" i="4"/>
  <c r="E909" i="4" s="1"/>
  <c r="E398" i="4" s="1"/>
  <c r="A424" i="14" s="1"/>
  <c r="B909" i="4"/>
  <c r="C908" i="4"/>
  <c r="E908" i="4" s="1"/>
  <c r="E397" i="4" s="1"/>
  <c r="A423" i="14" s="1"/>
  <c r="B908" i="4"/>
  <c r="C907" i="4"/>
  <c r="E907" i="4" s="1"/>
  <c r="E396" i="4" s="1"/>
  <c r="A422" i="14" s="1"/>
  <c r="B907" i="4"/>
  <c r="C906" i="4"/>
  <c r="B906" i="4"/>
  <c r="C905" i="4"/>
  <c r="E905" i="4" s="1"/>
  <c r="E394" i="4" s="1"/>
  <c r="A420" i="14" s="1"/>
  <c r="B905" i="4"/>
  <c r="C904" i="4"/>
  <c r="E904" i="4" s="1"/>
  <c r="E393" i="4" s="1"/>
  <c r="A419" i="14" s="1"/>
  <c r="B904" i="4"/>
  <c r="C903" i="4"/>
  <c r="E903" i="4" s="1"/>
  <c r="E392" i="4" s="1"/>
  <c r="A418" i="14" s="1"/>
  <c r="B903" i="4"/>
  <c r="C902" i="4"/>
  <c r="E902" i="4" s="1"/>
  <c r="E391" i="4" s="1"/>
  <c r="A417" i="14" s="1"/>
  <c r="B902" i="4"/>
  <c r="C901" i="4"/>
  <c r="E901" i="4" s="1"/>
  <c r="E390" i="4" s="1"/>
  <c r="A416" i="14" s="1"/>
  <c r="B901" i="4"/>
  <c r="C900" i="4"/>
  <c r="E900" i="4" s="1"/>
  <c r="E389" i="4" s="1"/>
  <c r="A415" i="14" s="1"/>
  <c r="B900" i="4"/>
  <c r="C899" i="4"/>
  <c r="B899" i="4"/>
  <c r="C896" i="4"/>
  <c r="E896" i="4" s="1"/>
  <c r="E343" i="4" s="1"/>
  <c r="A369" i="14" s="1"/>
  <c r="B896" i="4"/>
  <c r="C895" i="4"/>
  <c r="E895" i="4" s="1"/>
  <c r="E342" i="4" s="1"/>
  <c r="A368" i="14" s="1"/>
  <c r="B895" i="4"/>
  <c r="C894" i="4"/>
  <c r="E894" i="4" s="1"/>
  <c r="E341" i="4" s="1"/>
  <c r="A367" i="14" s="1"/>
  <c r="B894" i="4"/>
  <c r="C893" i="4"/>
  <c r="E893" i="4" s="1"/>
  <c r="E340" i="4" s="1"/>
  <c r="A366" i="14" s="1"/>
  <c r="B893" i="4"/>
  <c r="C892" i="4"/>
  <c r="E892" i="4" s="1"/>
  <c r="E339" i="4" s="1"/>
  <c r="A365" i="14" s="1"/>
  <c r="B892" i="4"/>
  <c r="C891" i="4"/>
  <c r="E891" i="4" s="1"/>
  <c r="E338" i="4" s="1"/>
  <c r="A364" i="14" s="1"/>
  <c r="B891" i="4"/>
  <c r="C890" i="4"/>
  <c r="E890" i="4" s="1"/>
  <c r="E337" i="4" s="1"/>
  <c r="A363" i="14" s="1"/>
  <c r="B890" i="4"/>
  <c r="C889" i="4"/>
  <c r="E889" i="4" s="1"/>
  <c r="E336" i="4" s="1"/>
  <c r="A362" i="14" s="1"/>
  <c r="B889" i="4"/>
  <c r="C888" i="4"/>
  <c r="E888" i="4" s="1"/>
  <c r="E335" i="4" s="1"/>
  <c r="A361" i="14" s="1"/>
  <c r="B888" i="4"/>
  <c r="C887" i="4"/>
  <c r="E887" i="4" s="1"/>
  <c r="E334" i="4" s="1"/>
  <c r="A360" i="14" s="1"/>
  <c r="B887" i="4"/>
  <c r="C886" i="4"/>
  <c r="E886" i="4" s="1"/>
  <c r="E333" i="4" s="1"/>
  <c r="A359" i="14" s="1"/>
  <c r="B886" i="4"/>
  <c r="C885" i="4"/>
  <c r="B885" i="4"/>
  <c r="C882" i="4"/>
  <c r="E882" i="4" s="1"/>
  <c r="E287" i="4" s="1"/>
  <c r="A313" i="14" s="1"/>
  <c r="B882" i="4"/>
  <c r="C881" i="4"/>
  <c r="E881" i="4" s="1"/>
  <c r="E286" i="4" s="1"/>
  <c r="A312" i="14" s="1"/>
  <c r="B881" i="4"/>
  <c r="C880" i="4"/>
  <c r="E880" i="4" s="1"/>
  <c r="E285" i="4" s="1"/>
  <c r="A311" i="14" s="1"/>
  <c r="B880" i="4"/>
  <c r="C879" i="4"/>
  <c r="E879" i="4" s="1"/>
  <c r="E284" i="4" s="1"/>
  <c r="A310" i="14" s="1"/>
  <c r="B879" i="4"/>
  <c r="C878" i="4"/>
  <c r="B878" i="4"/>
  <c r="C877" i="4"/>
  <c r="E877" i="4" s="1"/>
  <c r="E282" i="4" s="1"/>
  <c r="A308" i="14" s="1"/>
  <c r="B877" i="4"/>
  <c r="C876" i="4"/>
  <c r="E876" i="4" s="1"/>
  <c r="E281" i="4" s="1"/>
  <c r="A307" i="14" s="1"/>
  <c r="B876" i="4"/>
  <c r="C875" i="4"/>
  <c r="E875" i="4" s="1"/>
  <c r="E280" i="4" s="1"/>
  <c r="A306" i="14" s="1"/>
  <c r="B875" i="4"/>
  <c r="C874" i="4"/>
  <c r="E874" i="4" s="1"/>
  <c r="E279" i="4" s="1"/>
  <c r="A305" i="14" s="1"/>
  <c r="B874" i="4"/>
  <c r="C873" i="4"/>
  <c r="E873" i="4" s="1"/>
  <c r="E278" i="4" s="1"/>
  <c r="A304" i="14" s="1"/>
  <c r="B873" i="4"/>
  <c r="C872" i="4"/>
  <c r="E872" i="4" s="1"/>
  <c r="E277" i="4" s="1"/>
  <c r="A303" i="14" s="1"/>
  <c r="B872" i="4"/>
  <c r="C871" i="4"/>
  <c r="B871" i="4"/>
  <c r="C868" i="4"/>
  <c r="E868" i="4" s="1"/>
  <c r="E231" i="4" s="1"/>
  <c r="A257" i="14" s="1"/>
  <c r="B868" i="4"/>
  <c r="C867" i="4"/>
  <c r="E867" i="4" s="1"/>
  <c r="E230" i="4" s="1"/>
  <c r="A256" i="14" s="1"/>
  <c r="B867" i="4"/>
  <c r="C866" i="4"/>
  <c r="E866" i="4" s="1"/>
  <c r="E229" i="4" s="1"/>
  <c r="A255" i="14" s="1"/>
  <c r="B866" i="4"/>
  <c r="C865" i="4"/>
  <c r="E865" i="4" s="1"/>
  <c r="E228" i="4" s="1"/>
  <c r="A254" i="14" s="1"/>
  <c r="B865" i="4"/>
  <c r="C864" i="4"/>
  <c r="E864" i="4" s="1"/>
  <c r="E227" i="4" s="1"/>
  <c r="A253" i="14" s="1"/>
  <c r="B864" i="4"/>
  <c r="C863" i="4"/>
  <c r="E863" i="4" s="1"/>
  <c r="E226" i="4" s="1"/>
  <c r="A252" i="14" s="1"/>
  <c r="B863" i="4"/>
  <c r="C862" i="4"/>
  <c r="E862" i="4" s="1"/>
  <c r="E225" i="4" s="1"/>
  <c r="A251" i="14" s="1"/>
  <c r="B862" i="4"/>
  <c r="C861" i="4"/>
  <c r="E861" i="4" s="1"/>
  <c r="E224" i="4" s="1"/>
  <c r="A250" i="14" s="1"/>
  <c r="B861" i="4"/>
  <c r="C860" i="4"/>
  <c r="E860" i="4" s="1"/>
  <c r="E223" i="4" s="1"/>
  <c r="A249" i="14" s="1"/>
  <c r="B860" i="4"/>
  <c r="C859" i="4"/>
  <c r="E859" i="4" s="1"/>
  <c r="E222" i="4" s="1"/>
  <c r="A248" i="14" s="1"/>
  <c r="B859" i="4"/>
  <c r="C858" i="4"/>
  <c r="E858" i="4" s="1"/>
  <c r="E221" i="4" s="1"/>
  <c r="A247" i="14" s="1"/>
  <c r="B858" i="4"/>
  <c r="C857" i="4"/>
  <c r="B857" i="4"/>
  <c r="E878" i="4" l="1"/>
  <c r="E283" i="4" s="1"/>
  <c r="A309" i="14" s="1"/>
  <c r="E906" i="4"/>
  <c r="E395" i="4" s="1"/>
  <c r="A421" i="14" s="1"/>
  <c r="E934" i="4"/>
  <c r="E498" i="4" s="1"/>
  <c r="A524" i="14" s="1"/>
  <c r="E962" i="4"/>
  <c r="E581" i="4" s="1"/>
  <c r="A607" i="14" s="1"/>
  <c r="AO45" i="3"/>
  <c r="AZ37" i="3" s="1"/>
  <c r="AO29" i="3"/>
  <c r="AZ35" i="3" s="1"/>
  <c r="G50" i="3"/>
  <c r="AZ39" i="3" s="1"/>
  <c r="O44" i="3"/>
  <c r="AZ33" i="3" s="1"/>
  <c r="AE33" i="3"/>
  <c r="AZ31" i="3" s="1"/>
  <c r="AA50" i="3"/>
  <c r="AZ41" i="3" s="1"/>
  <c r="AS23" i="3"/>
  <c r="O33" i="3"/>
  <c r="AZ27" i="3" s="1"/>
  <c r="W33" i="3"/>
  <c r="AZ29" i="3" s="1"/>
  <c r="G33" i="3"/>
  <c r="AZ25" i="3" s="1"/>
  <c r="O18" i="3"/>
  <c r="AZ24" i="3" s="1"/>
  <c r="C854" i="4"/>
  <c r="E854" i="4" s="1"/>
  <c r="E191" i="4" s="1"/>
  <c r="A217" i="14" s="1"/>
  <c r="B854" i="4"/>
  <c r="C853" i="4"/>
  <c r="E853" i="4" s="1"/>
  <c r="E190" i="4" s="1"/>
  <c r="A216" i="14" s="1"/>
  <c r="B853" i="4"/>
  <c r="C852" i="4"/>
  <c r="E852" i="4" s="1"/>
  <c r="E189" i="4" s="1"/>
  <c r="A215" i="14" s="1"/>
  <c r="B852" i="4"/>
  <c r="C851" i="4"/>
  <c r="E851" i="4" s="1"/>
  <c r="E188" i="4" s="1"/>
  <c r="A214" i="14" s="1"/>
  <c r="B851" i="4"/>
  <c r="C850" i="4"/>
  <c r="B850" i="4"/>
  <c r="C849" i="4"/>
  <c r="E849" i="4" s="1"/>
  <c r="E186" i="4" s="1"/>
  <c r="A212" i="14" s="1"/>
  <c r="B849" i="4"/>
  <c r="C848" i="4"/>
  <c r="E848" i="4" s="1"/>
  <c r="E185" i="4" s="1"/>
  <c r="A211" i="14" s="1"/>
  <c r="B848" i="4"/>
  <c r="C847" i="4"/>
  <c r="E847" i="4" s="1"/>
  <c r="E184" i="4" s="1"/>
  <c r="A210" i="14" s="1"/>
  <c r="B847" i="4"/>
  <c r="C846" i="4"/>
  <c r="E846" i="4" s="1"/>
  <c r="E183" i="4" s="1"/>
  <c r="A209" i="14" s="1"/>
  <c r="B846" i="4"/>
  <c r="C845" i="4"/>
  <c r="E845" i="4" s="1"/>
  <c r="E182" i="4" s="1"/>
  <c r="A208" i="14" s="1"/>
  <c r="B845" i="4"/>
  <c r="C844" i="4"/>
  <c r="E844" i="4" s="1"/>
  <c r="E181" i="4" s="1"/>
  <c r="A207" i="14" s="1"/>
  <c r="B844" i="4"/>
  <c r="C843" i="4"/>
  <c r="B843" i="4"/>
  <c r="C840" i="4"/>
  <c r="E840" i="4" s="1"/>
  <c r="E151" i="4" s="1"/>
  <c r="A177" i="14" s="1"/>
  <c r="B840" i="4"/>
  <c r="C839" i="4"/>
  <c r="E839" i="4" s="1"/>
  <c r="E150" i="4" s="1"/>
  <c r="A176" i="14" s="1"/>
  <c r="B839" i="4"/>
  <c r="C838" i="4"/>
  <c r="E838" i="4" s="1"/>
  <c r="E149" i="4" s="1"/>
  <c r="A175" i="14" s="1"/>
  <c r="B838" i="4"/>
  <c r="C837" i="4"/>
  <c r="E837" i="4" s="1"/>
  <c r="E148" i="4" s="1"/>
  <c r="A174" i="14" s="1"/>
  <c r="B837" i="4"/>
  <c r="C836" i="4"/>
  <c r="E836" i="4" s="1"/>
  <c r="E147" i="4" s="1"/>
  <c r="A173" i="14" s="1"/>
  <c r="B836" i="4"/>
  <c r="C835" i="4"/>
  <c r="E835" i="4" s="1"/>
  <c r="E146" i="4" s="1"/>
  <c r="A172" i="14" s="1"/>
  <c r="B835" i="4"/>
  <c r="C834" i="4"/>
  <c r="E834" i="4" s="1"/>
  <c r="E145" i="4" s="1"/>
  <c r="A171" i="14" s="1"/>
  <c r="B834" i="4"/>
  <c r="C833" i="4"/>
  <c r="E833" i="4" s="1"/>
  <c r="E144" i="4" s="1"/>
  <c r="A170" i="14" s="1"/>
  <c r="B833" i="4"/>
  <c r="C832" i="4"/>
  <c r="E832" i="4" s="1"/>
  <c r="E143" i="4" s="1"/>
  <c r="A169" i="14" s="1"/>
  <c r="B832" i="4"/>
  <c r="C831" i="4"/>
  <c r="E831" i="4" s="1"/>
  <c r="E142" i="4" s="1"/>
  <c r="A168" i="14" s="1"/>
  <c r="B831" i="4"/>
  <c r="C830" i="4"/>
  <c r="B830" i="4"/>
  <c r="C829" i="4"/>
  <c r="B829" i="4"/>
  <c r="B815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C812" i="4"/>
  <c r="C811" i="4"/>
  <c r="C810" i="4"/>
  <c r="C809" i="4"/>
  <c r="C808" i="4"/>
  <c r="C807" i="4"/>
  <c r="C793" i="4"/>
  <c r="B812" i="4"/>
  <c r="B811" i="4"/>
  <c r="B810" i="4"/>
  <c r="B809" i="4"/>
  <c r="B808" i="4"/>
  <c r="B807" i="4"/>
  <c r="C806" i="4"/>
  <c r="C805" i="4"/>
  <c r="C804" i="4"/>
  <c r="C803" i="4"/>
  <c r="B806" i="4"/>
  <c r="B805" i="4"/>
  <c r="B804" i="4"/>
  <c r="B803" i="4"/>
  <c r="C802" i="4"/>
  <c r="B802" i="4"/>
  <c r="C801" i="4"/>
  <c r="B801" i="4"/>
  <c r="C798" i="4"/>
  <c r="B798" i="4"/>
  <c r="C797" i="4"/>
  <c r="B797" i="4"/>
  <c r="C796" i="4"/>
  <c r="B796" i="4"/>
  <c r="C795" i="4"/>
  <c r="B795" i="4"/>
  <c r="C794" i="4"/>
  <c r="B794" i="4"/>
  <c r="B793" i="4"/>
  <c r="C792" i="4"/>
  <c r="B792" i="4"/>
  <c r="B791" i="4"/>
  <c r="C791" i="4"/>
  <c r="C790" i="4"/>
  <c r="B790" i="4"/>
  <c r="C789" i="4"/>
  <c r="B789" i="4"/>
  <c r="C788" i="4"/>
  <c r="B788" i="4"/>
  <c r="C787" i="4"/>
  <c r="B787" i="4"/>
  <c r="E850" i="4" l="1"/>
  <c r="E187" i="4" s="1"/>
  <c r="A213" i="14" s="1"/>
  <c r="E807" i="4"/>
  <c r="E68" i="4" s="1"/>
  <c r="A94" i="14" s="1"/>
  <c r="E824" i="4"/>
  <c r="E109" i="4" s="1"/>
  <c r="A135" i="14" s="1"/>
  <c r="E826" i="4"/>
  <c r="E111" i="4" s="1"/>
  <c r="A137" i="14" s="1"/>
  <c r="E825" i="4"/>
  <c r="E110" i="4" s="1"/>
  <c r="A136" i="14" s="1"/>
  <c r="E823" i="4"/>
  <c r="E108" i="4" s="1"/>
  <c r="A134" i="14" s="1"/>
  <c r="E822" i="4"/>
  <c r="E107" i="4" s="1"/>
  <c r="A133" i="14" s="1"/>
  <c r="E821" i="4"/>
  <c r="E106" i="4" s="1"/>
  <c r="A132" i="14" s="1"/>
  <c r="E820" i="4"/>
  <c r="E105" i="4" s="1"/>
  <c r="A131" i="14" s="1"/>
  <c r="E819" i="4"/>
  <c r="E104" i="4" s="1"/>
  <c r="A130" i="14" s="1"/>
  <c r="E818" i="4"/>
  <c r="E103" i="4" s="1"/>
  <c r="A129" i="14" s="1"/>
  <c r="E817" i="4"/>
  <c r="E102" i="4" s="1"/>
  <c r="A128" i="14" s="1"/>
  <c r="E808" i="4"/>
  <c r="E69" i="4" s="1"/>
  <c r="A95" i="14" s="1"/>
  <c r="E809" i="4"/>
  <c r="E70" i="4" s="1"/>
  <c r="A96" i="14" s="1"/>
  <c r="E798" i="4"/>
  <c r="E30" i="4" s="1"/>
  <c r="A56" i="14" s="1"/>
  <c r="E810" i="4"/>
  <c r="E71" i="4" s="1"/>
  <c r="A97" i="14" s="1"/>
  <c r="E812" i="4"/>
  <c r="E73" i="4" s="1"/>
  <c r="A99" i="14" s="1"/>
  <c r="E804" i="4"/>
  <c r="E65" i="4" s="1"/>
  <c r="A91" i="14" s="1"/>
  <c r="E794" i="4"/>
  <c r="E26" i="4" s="1"/>
  <c r="A52" i="14" s="1"/>
  <c r="E795" i="4"/>
  <c r="E27" i="4" s="1"/>
  <c r="A53" i="14" s="1"/>
  <c r="E811" i="4"/>
  <c r="E72" i="4" s="1"/>
  <c r="A98" i="14" s="1"/>
  <c r="E796" i="4"/>
  <c r="E28" i="4" s="1"/>
  <c r="A54" i="14" s="1"/>
  <c r="E805" i="4"/>
  <c r="E66" i="4" s="1"/>
  <c r="A92" i="14" s="1"/>
  <c r="E806" i="4"/>
  <c r="E67" i="4" s="1"/>
  <c r="A93" i="14" s="1"/>
  <c r="E792" i="4"/>
  <c r="E24" i="4" s="1"/>
  <c r="A50" i="14" s="1"/>
  <c r="E791" i="4"/>
  <c r="E23" i="4" s="1"/>
  <c r="A49" i="14" s="1"/>
  <c r="E790" i="4"/>
  <c r="E22" i="4" s="1"/>
  <c r="A48" i="14" s="1"/>
  <c r="E793" i="4"/>
  <c r="E25" i="4" s="1"/>
  <c r="A51" i="14" s="1"/>
  <c r="E797" i="4"/>
  <c r="E29" i="4" s="1"/>
  <c r="A55" i="14" s="1"/>
  <c r="AO9" i="3"/>
  <c r="AZ23" i="3" s="1"/>
  <c r="AK9" i="3"/>
  <c r="AZ22" i="3" s="1"/>
  <c r="E830" i="4"/>
  <c r="E141" i="4" s="1"/>
  <c r="A167" i="14" s="1"/>
  <c r="AC7" i="3"/>
  <c r="AZ21" i="3" s="1"/>
  <c r="E803" i="4"/>
  <c r="E64" i="4" s="1"/>
  <c r="A90" i="14" s="1"/>
  <c r="Q11" i="3"/>
  <c r="G9" i="3"/>
  <c r="AZ19" i="3" s="1"/>
  <c r="E789" i="4"/>
  <c r="E21" i="4" s="1"/>
  <c r="A47" i="14" s="1"/>
  <c r="AZ20" i="3" l="1"/>
  <c r="AZ46" i="3" s="1"/>
  <c r="AS7" i="3"/>
  <c r="AM43" i="3"/>
  <c r="B97" i="4"/>
  <c r="B98" i="4"/>
  <c r="B96" i="4"/>
  <c r="B90" i="4"/>
  <c r="B89" i="4"/>
  <c r="B87" i="4"/>
  <c r="B541" i="4"/>
  <c r="E541" i="4" s="1"/>
  <c r="A567" i="14" s="1"/>
  <c r="B530" i="4"/>
  <c r="E530" i="4" s="1"/>
  <c r="A556" i="14" s="1"/>
  <c r="A566" i="4"/>
  <c r="A567" i="4"/>
  <c r="A568" i="4"/>
  <c r="A565" i="4"/>
  <c r="B386" i="4"/>
  <c r="B385" i="4"/>
  <c r="B204" i="4"/>
  <c r="B5" i="4"/>
  <c r="B4" i="4"/>
  <c r="E802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691" i="4"/>
  <c r="B665" i="4"/>
  <c r="B667" i="4"/>
  <c r="B668" i="4"/>
  <c r="B670" i="4"/>
  <c r="B671" i="4"/>
  <c r="B669" i="4"/>
  <c r="B666" i="4"/>
  <c r="B664" i="4"/>
  <c r="B661" i="4"/>
  <c r="B662" i="4"/>
  <c r="B658" i="4"/>
  <c r="B659" i="4"/>
  <c r="B660" i="4"/>
  <c r="B657" i="4"/>
  <c r="B656" i="4"/>
  <c r="B655" i="4"/>
  <c r="B652" i="4"/>
  <c r="B653" i="4"/>
  <c r="B651" i="4"/>
  <c r="B649" i="4"/>
  <c r="B650" i="4"/>
  <c r="B648" i="4"/>
  <c r="B647" i="4"/>
  <c r="B646" i="4"/>
  <c r="B643" i="4"/>
  <c r="B644" i="4"/>
  <c r="B642" i="4"/>
  <c r="B640" i="4"/>
  <c r="B641" i="4"/>
  <c r="B639" i="4"/>
  <c r="B638" i="4"/>
  <c r="B637" i="4"/>
  <c r="B634" i="4"/>
  <c r="B635" i="4"/>
  <c r="B633" i="4"/>
  <c r="B631" i="4"/>
  <c r="B632" i="4"/>
  <c r="B630" i="4"/>
  <c r="B629" i="4"/>
  <c r="B628" i="4"/>
  <c r="B608" i="4"/>
  <c r="E608" i="4" s="1"/>
  <c r="A634" i="14" s="1"/>
  <c r="B607" i="4"/>
  <c r="E607" i="4" s="1"/>
  <c r="A633" i="14" s="1"/>
  <c r="B606" i="4"/>
  <c r="E606" i="4" s="1"/>
  <c r="A632" i="14" s="1"/>
  <c r="B605" i="4"/>
  <c r="E605" i="4" s="1"/>
  <c r="A631" i="14" s="1"/>
  <c r="B604" i="4"/>
  <c r="E604" i="4" s="1"/>
  <c r="A630" i="14" s="1"/>
  <c r="A608" i="4"/>
  <c r="A607" i="4"/>
  <c r="A606" i="4"/>
  <c r="A605" i="4"/>
  <c r="A604" i="4"/>
  <c r="B602" i="4"/>
  <c r="E602" i="4" s="1"/>
  <c r="A628" i="14" s="1"/>
  <c r="E601" i="4"/>
  <c r="A627" i="14" s="1"/>
  <c r="B600" i="4"/>
  <c r="E600" i="4" s="1"/>
  <c r="A626" i="14" s="1"/>
  <c r="B599" i="4"/>
  <c r="E599" i="4" s="1"/>
  <c r="A625" i="14" s="1"/>
  <c r="B598" i="4"/>
  <c r="E598" i="4" s="1"/>
  <c r="A624" i="14" s="1"/>
  <c r="B597" i="4"/>
  <c r="E597" i="4" s="1"/>
  <c r="A623" i="14" s="1"/>
  <c r="B596" i="4"/>
  <c r="B595" i="4"/>
  <c r="E595" i="4" s="1"/>
  <c r="A621" i="14" s="1"/>
  <c r="B594" i="4"/>
  <c r="E594" i="4" s="1"/>
  <c r="A620" i="14" s="1"/>
  <c r="B593" i="4"/>
  <c r="E593" i="4" s="1"/>
  <c r="A619" i="14" s="1"/>
  <c r="B592" i="4"/>
  <c r="A602" i="4"/>
  <c r="A601" i="4"/>
  <c r="A600" i="4"/>
  <c r="A599" i="4"/>
  <c r="A598" i="4"/>
  <c r="A597" i="4"/>
  <c r="A596" i="4"/>
  <c r="A595" i="4"/>
  <c r="A594" i="4"/>
  <c r="A593" i="4"/>
  <c r="A592" i="4"/>
  <c r="B572" i="4"/>
  <c r="E572" i="4" s="1"/>
  <c r="A598" i="14" s="1"/>
  <c r="B571" i="4"/>
  <c r="E571" i="4" s="1"/>
  <c r="A597" i="14" s="1"/>
  <c r="B570" i="4"/>
  <c r="E570" i="4" s="1"/>
  <c r="A596" i="14" s="1"/>
  <c r="C568" i="4"/>
  <c r="B568" i="4"/>
  <c r="C567" i="4"/>
  <c r="B567" i="4"/>
  <c r="C566" i="4"/>
  <c r="B566" i="4"/>
  <c r="C565" i="4"/>
  <c r="B565" i="4"/>
  <c r="B483" i="4"/>
  <c r="B475" i="4"/>
  <c r="B474" i="4"/>
  <c r="B472" i="4"/>
  <c r="B473" i="4"/>
  <c r="B471" i="4"/>
  <c r="B470" i="4"/>
  <c r="B469" i="4"/>
  <c r="B468" i="4"/>
  <c r="B489" i="4"/>
  <c r="B488" i="4"/>
  <c r="B487" i="4"/>
  <c r="B486" i="4"/>
  <c r="B485" i="4"/>
  <c r="B484" i="4"/>
  <c r="B482" i="4"/>
  <c r="B481" i="4"/>
  <c r="B480" i="4"/>
  <c r="B479" i="4"/>
  <c r="B478" i="4"/>
  <c r="B477" i="4"/>
  <c r="B476" i="4"/>
  <c r="B466" i="4"/>
  <c r="B465" i="4"/>
  <c r="B464" i="4"/>
  <c r="B463" i="4"/>
  <c r="B462" i="4"/>
  <c r="B543" i="4"/>
  <c r="B544" i="4"/>
  <c r="B545" i="4"/>
  <c r="B542" i="4"/>
  <c r="B537" i="4"/>
  <c r="B538" i="4"/>
  <c r="B539" i="4"/>
  <c r="B540" i="4"/>
  <c r="B536" i="4"/>
  <c r="B532" i="4"/>
  <c r="B533" i="4"/>
  <c r="B534" i="4"/>
  <c r="B531" i="4"/>
  <c r="B526" i="4"/>
  <c r="B527" i="4"/>
  <c r="B528" i="4"/>
  <c r="B529" i="4"/>
  <c r="B525" i="4"/>
  <c r="B522" i="4"/>
  <c r="B523" i="4"/>
  <c r="B521" i="4"/>
  <c r="E521" i="4" s="1"/>
  <c r="A547" i="14" s="1"/>
  <c r="B512" i="4"/>
  <c r="B513" i="4"/>
  <c r="B514" i="4"/>
  <c r="B515" i="4"/>
  <c r="B516" i="4"/>
  <c r="B517" i="4"/>
  <c r="B518" i="4"/>
  <c r="B519" i="4"/>
  <c r="B511" i="4"/>
  <c r="B509" i="4"/>
  <c r="AO16" i="3" s="1"/>
  <c r="B442" i="4"/>
  <c r="B441" i="4"/>
  <c r="B440" i="4"/>
  <c r="B439" i="4"/>
  <c r="B437" i="4"/>
  <c r="B436" i="4"/>
  <c r="B435" i="4"/>
  <c r="B434" i="4"/>
  <c r="E434" i="4" s="1"/>
  <c r="A460" i="14" s="1"/>
  <c r="B178" i="4"/>
  <c r="B177" i="4"/>
  <c r="B176" i="4"/>
  <c r="B175" i="4"/>
  <c r="B174" i="4"/>
  <c r="B173" i="4"/>
  <c r="B172" i="4"/>
  <c r="B170" i="4"/>
  <c r="B169" i="4"/>
  <c r="B168" i="4"/>
  <c r="B167" i="4"/>
  <c r="B166" i="4"/>
  <c r="B165" i="4"/>
  <c r="B164" i="4"/>
  <c r="B162" i="4"/>
  <c r="B161" i="4"/>
  <c r="B159" i="4"/>
  <c r="B158" i="4"/>
  <c r="B129" i="4"/>
  <c r="B128" i="4"/>
  <c r="B127" i="4"/>
  <c r="B126" i="4"/>
  <c r="B125" i="4"/>
  <c r="B138" i="4"/>
  <c r="B137" i="4"/>
  <c r="B136" i="4"/>
  <c r="B135" i="4"/>
  <c r="B133" i="4"/>
  <c r="B132" i="4"/>
  <c r="B131" i="4"/>
  <c r="B123" i="4"/>
  <c r="B122" i="4"/>
  <c r="B121" i="4"/>
  <c r="B118" i="4"/>
  <c r="AG5" i="3" s="1"/>
  <c r="B431" i="4"/>
  <c r="B432" i="4"/>
  <c r="B428" i="4"/>
  <c r="B429" i="4"/>
  <c r="B425" i="4"/>
  <c r="B426" i="4"/>
  <c r="B423" i="4"/>
  <c r="B422" i="4"/>
  <c r="B430" i="4"/>
  <c r="B427" i="4"/>
  <c r="B424" i="4"/>
  <c r="B421" i="4"/>
  <c r="B418" i="4"/>
  <c r="B419" i="4"/>
  <c r="E419" i="4" s="1"/>
  <c r="A445" i="14" s="1"/>
  <c r="B417" i="4"/>
  <c r="B415" i="4"/>
  <c r="B416" i="4"/>
  <c r="B414" i="4"/>
  <c r="B412" i="4"/>
  <c r="B413" i="4"/>
  <c r="B411" i="4"/>
  <c r="B409" i="4"/>
  <c r="B410" i="4"/>
  <c r="B408" i="4"/>
  <c r="B406" i="4"/>
  <c r="AE23" i="3" s="1"/>
  <c r="B384" i="4"/>
  <c r="B383" i="4"/>
  <c r="B381" i="4"/>
  <c r="B380" i="4"/>
  <c r="B379" i="4"/>
  <c r="B378" i="4"/>
  <c r="B375" i="4"/>
  <c r="B376" i="4"/>
  <c r="B372" i="4"/>
  <c r="B373" i="4"/>
  <c r="B369" i="4"/>
  <c r="B370" i="4"/>
  <c r="B366" i="4"/>
  <c r="B367" i="4"/>
  <c r="B374" i="4"/>
  <c r="B371" i="4"/>
  <c r="B368" i="4"/>
  <c r="B365" i="4"/>
  <c r="B362" i="4"/>
  <c r="B363" i="4"/>
  <c r="B361" i="4"/>
  <c r="B359" i="4"/>
  <c r="B360" i="4"/>
  <c r="B358" i="4"/>
  <c r="B356" i="4"/>
  <c r="B357" i="4"/>
  <c r="B355" i="4"/>
  <c r="B353" i="4"/>
  <c r="B354" i="4"/>
  <c r="B352" i="4"/>
  <c r="B330" i="4"/>
  <c r="B329" i="4"/>
  <c r="B328" i="4"/>
  <c r="B327" i="4"/>
  <c r="E327" i="4" s="1"/>
  <c r="A353" i="14" s="1"/>
  <c r="B325" i="4"/>
  <c r="B324" i="4"/>
  <c r="B323" i="4"/>
  <c r="B322" i="4"/>
  <c r="B319" i="4"/>
  <c r="B320" i="4"/>
  <c r="B318" i="4"/>
  <c r="B316" i="4"/>
  <c r="B317" i="4"/>
  <c r="B315" i="4"/>
  <c r="B313" i="4"/>
  <c r="B314" i="4"/>
  <c r="B312" i="4"/>
  <c r="B310" i="4"/>
  <c r="B311" i="4"/>
  <c r="B309" i="4"/>
  <c r="B306" i="4"/>
  <c r="B307" i="4"/>
  <c r="B305" i="4"/>
  <c r="B303" i="4"/>
  <c r="B304" i="4"/>
  <c r="B302" i="4"/>
  <c r="B300" i="4"/>
  <c r="B301" i="4"/>
  <c r="B299" i="4"/>
  <c r="B297" i="4"/>
  <c r="B298" i="4"/>
  <c r="B296" i="4"/>
  <c r="B294" i="4"/>
  <c r="O23" i="3" s="1"/>
  <c r="B274" i="4"/>
  <c r="B271" i="4"/>
  <c r="B273" i="4"/>
  <c r="B272" i="4"/>
  <c r="B269" i="4"/>
  <c r="B268" i="4"/>
  <c r="B267" i="4"/>
  <c r="B266" i="4"/>
  <c r="B263" i="4"/>
  <c r="B264" i="4"/>
  <c r="B262" i="4"/>
  <c r="B260" i="4"/>
  <c r="B261" i="4"/>
  <c r="B259" i="4"/>
  <c r="B257" i="4"/>
  <c r="B258" i="4"/>
  <c r="B256" i="4"/>
  <c r="B254" i="4"/>
  <c r="B255" i="4"/>
  <c r="B253" i="4"/>
  <c r="B250" i="4"/>
  <c r="B251" i="4"/>
  <c r="B249" i="4"/>
  <c r="B247" i="4"/>
  <c r="B248" i="4"/>
  <c r="B246" i="4"/>
  <c r="B244" i="4"/>
  <c r="B245" i="4"/>
  <c r="B243" i="4"/>
  <c r="B241" i="4"/>
  <c r="B242" i="4"/>
  <c r="B240" i="4"/>
  <c r="B238" i="4"/>
  <c r="G23" i="3" s="1"/>
  <c r="B218" i="4"/>
  <c r="B217" i="4"/>
  <c r="B216" i="4"/>
  <c r="B215" i="4"/>
  <c r="B214" i="4"/>
  <c r="B213" i="4"/>
  <c r="B212" i="4"/>
  <c r="B211" i="4"/>
  <c r="B210" i="4"/>
  <c r="B209" i="4"/>
  <c r="B120" i="4"/>
  <c r="B208" i="4"/>
  <c r="B207" i="4"/>
  <c r="B205" i="4"/>
  <c r="B203" i="4"/>
  <c r="B202" i="4"/>
  <c r="B201" i="4"/>
  <c r="B200" i="4"/>
  <c r="B199" i="4"/>
  <c r="C5" i="2"/>
  <c r="C4" i="3" s="1"/>
  <c r="B198" i="4"/>
  <c r="B37" i="4"/>
  <c r="Q5" i="3" s="1"/>
  <c r="B92" i="4"/>
  <c r="B93" i="4"/>
  <c r="B94" i="4"/>
  <c r="B86" i="4"/>
  <c r="B84" i="4"/>
  <c r="B83" i="4"/>
  <c r="B81" i="4"/>
  <c r="B80" i="4"/>
  <c r="B56" i="4"/>
  <c r="B57" i="4"/>
  <c r="B55" i="4"/>
  <c r="B59" i="4"/>
  <c r="B60" i="4"/>
  <c r="B58" i="4"/>
  <c r="B53" i="4"/>
  <c r="B54" i="4"/>
  <c r="B52" i="4"/>
  <c r="B47" i="4"/>
  <c r="B48" i="4"/>
  <c r="B49" i="4"/>
  <c r="B50" i="4"/>
  <c r="B46" i="4"/>
  <c r="B43" i="4"/>
  <c r="B44" i="4"/>
  <c r="B42" i="4"/>
  <c r="B40" i="4"/>
  <c r="B41" i="4"/>
  <c r="B39" i="4"/>
  <c r="B17" i="4"/>
  <c r="B16" i="4"/>
  <c r="B14" i="4"/>
  <c r="B12" i="4"/>
  <c r="B10" i="4"/>
  <c r="B15" i="4"/>
  <c r="B13" i="4"/>
  <c r="B11" i="4"/>
  <c r="B9" i="4"/>
  <c r="B7" i="4"/>
  <c r="B6" i="4"/>
  <c r="E6" i="4" s="1"/>
  <c r="A32" i="14" s="1"/>
  <c r="AW5" i="2"/>
  <c r="Y7" i="3" l="1"/>
  <c r="E592" i="4"/>
  <c r="A618" i="14" s="1"/>
  <c r="G48" i="3"/>
  <c r="AS20" i="3"/>
  <c r="AS25" i="3" s="1"/>
  <c r="A25" i="14" s="1"/>
  <c r="AC5" i="3"/>
  <c r="G29" i="3"/>
  <c r="Y5" i="3"/>
  <c r="AO5" i="3"/>
  <c r="AS5" i="3"/>
  <c r="AG9" i="3"/>
  <c r="S50" i="3"/>
  <c r="W50" i="3"/>
  <c r="O42" i="3"/>
  <c r="O29" i="3"/>
  <c r="W29" i="3"/>
  <c r="G25" i="3"/>
  <c r="W25" i="3"/>
  <c r="U5" i="3"/>
  <c r="AE25" i="3"/>
  <c r="O25" i="3"/>
  <c r="O27" i="3"/>
  <c r="W27" i="3"/>
  <c r="W31" i="3"/>
  <c r="AG7" i="3"/>
  <c r="AO25" i="3"/>
  <c r="Q7" i="3"/>
  <c r="G31" i="3"/>
  <c r="AE31" i="3"/>
  <c r="O17" i="3"/>
  <c r="S48" i="3"/>
  <c r="AA48" i="3"/>
  <c r="Q9" i="3"/>
  <c r="AK5" i="3"/>
  <c r="AO19" i="3"/>
  <c r="O31" i="3"/>
  <c r="O43" i="3"/>
  <c r="G5" i="3"/>
  <c r="AK7" i="3"/>
  <c r="AO23" i="3"/>
  <c r="W48" i="3"/>
  <c r="G7" i="3"/>
  <c r="O16" i="3"/>
  <c r="G27" i="3"/>
  <c r="AE27" i="3"/>
  <c r="AO7" i="3"/>
  <c r="AO41" i="3"/>
  <c r="K48" i="3"/>
  <c r="AO21" i="3"/>
  <c r="AE29" i="3"/>
  <c r="AO43" i="3"/>
  <c r="E829" i="4"/>
  <c r="E140" i="4" s="1"/>
  <c r="A166" i="14" s="1"/>
  <c r="E468" i="4"/>
  <c r="A494" i="14" s="1"/>
  <c r="E913" i="4"/>
  <c r="E444" i="4" s="1"/>
  <c r="A470" i="14" s="1"/>
  <c r="E955" i="4"/>
  <c r="E941" i="4"/>
  <c r="E547" i="4" s="1"/>
  <c r="A573" i="14" s="1"/>
  <c r="E942" i="4"/>
  <c r="E899" i="4"/>
  <c r="E969" i="4"/>
  <c r="E610" i="4" s="1"/>
  <c r="A636" i="14" s="1"/>
  <c r="E885" i="4"/>
  <c r="E956" i="4"/>
  <c r="E575" i="4" s="1"/>
  <c r="A601" i="14" s="1"/>
  <c r="E816" i="4"/>
  <c r="E101" i="4" s="1"/>
  <c r="A127" i="14" s="1"/>
  <c r="E970" i="4"/>
  <c r="E928" i="4"/>
  <c r="E492" i="4" s="1"/>
  <c r="A518" i="14" s="1"/>
  <c r="E984" i="4"/>
  <c r="E815" i="4"/>
  <c r="E100" i="4" s="1"/>
  <c r="A126" i="14" s="1"/>
  <c r="E871" i="4"/>
  <c r="E276" i="4" s="1"/>
  <c r="A302" i="14" s="1"/>
  <c r="E843" i="4"/>
  <c r="E927" i="4"/>
  <c r="E983" i="4"/>
  <c r="E673" i="4" s="1"/>
  <c r="A699" i="14" s="1"/>
  <c r="E857" i="4"/>
  <c r="E220" i="4" s="1"/>
  <c r="A246" i="14" s="1"/>
  <c r="E801" i="4"/>
  <c r="E62" i="4" s="1"/>
  <c r="A88" i="14" s="1"/>
  <c r="E9" i="4"/>
  <c r="A35" i="14" s="1"/>
  <c r="E63" i="4"/>
  <c r="A89" i="14" s="1"/>
  <c r="E788" i="4"/>
  <c r="E787" i="4"/>
  <c r="E567" i="4"/>
  <c r="A593" i="14" s="1"/>
  <c r="E568" i="4"/>
  <c r="A594" i="14" s="1"/>
  <c r="E565" i="4"/>
  <c r="A591" i="14" s="1"/>
  <c r="E138" i="4"/>
  <c r="A164" i="14" s="1"/>
  <c r="E425" i="4"/>
  <c r="A451" i="14" s="1"/>
  <c r="E13" i="4"/>
  <c r="A39" i="14" s="1"/>
  <c r="E518" i="4"/>
  <c r="A544" i="14" s="1"/>
  <c r="E566" i="4"/>
  <c r="A592" i="14" s="1"/>
  <c r="E16" i="4"/>
  <c r="A42" i="14" s="1"/>
  <c r="E246" i="4"/>
  <c r="A272" i="14" s="1"/>
  <c r="E515" i="4"/>
  <c r="A541" i="14" s="1"/>
  <c r="E243" i="4"/>
  <c r="A269" i="14" s="1"/>
  <c r="E628" i="4"/>
  <c r="A654" i="14" s="1"/>
  <c r="E48" i="4"/>
  <c r="A74" i="14" s="1"/>
  <c r="E406" i="4"/>
  <c r="A432" i="14" s="1"/>
  <c r="E534" i="4"/>
  <c r="A560" i="14" s="1"/>
  <c r="E60" i="4"/>
  <c r="A86" i="14" s="1"/>
  <c r="E539" i="4"/>
  <c r="A565" i="14" s="1"/>
  <c r="E161" i="4"/>
  <c r="A187" i="14" s="1"/>
  <c r="E257" i="4"/>
  <c r="A283" i="14" s="1"/>
  <c r="E198" i="4"/>
  <c r="A224" i="14" s="1"/>
  <c r="E254" i="4"/>
  <c r="A280" i="14" s="1"/>
  <c r="E301" i="4"/>
  <c r="A327" i="14" s="1"/>
  <c r="E632" i="4"/>
  <c r="A658" i="14" s="1"/>
  <c r="E97" i="4"/>
  <c r="A123" i="14" s="1"/>
  <c r="E298" i="4"/>
  <c r="A324" i="14" s="1"/>
  <c r="E325" i="4"/>
  <c r="A351" i="14" s="1"/>
  <c r="E165" i="4"/>
  <c r="A191" i="14" s="1"/>
  <c r="E353" i="4"/>
  <c r="A379" i="14" s="1"/>
  <c r="E641" i="4"/>
  <c r="A667" i="14" s="1"/>
  <c r="E176" i="4"/>
  <c r="A202" i="14" s="1"/>
  <c r="E385" i="4"/>
  <c r="A411" i="14" s="1"/>
  <c r="E216" i="4"/>
  <c r="A242" i="14" s="1"/>
  <c r="E417" i="4"/>
  <c r="A443" i="14" s="1"/>
  <c r="E127" i="4"/>
  <c r="A153" i="14" s="1"/>
  <c r="E428" i="4"/>
  <c r="A454" i="14" s="1"/>
  <c r="E83" i="4"/>
  <c r="A109" i="14" s="1"/>
  <c r="E169" i="4"/>
  <c r="A195" i="14" s="1"/>
  <c r="E200" i="4"/>
  <c r="A226" i="14" s="1"/>
  <c r="E122" i="4"/>
  <c r="A148" i="14" s="1"/>
  <c r="E250" i="4"/>
  <c r="A276" i="14" s="1"/>
  <c r="E322" i="4"/>
  <c r="A348" i="14" s="1"/>
  <c r="E261" i="4"/>
  <c r="A287" i="14" s="1"/>
  <c r="E305" i="4"/>
  <c r="A331" i="14" s="1"/>
  <c r="E313" i="4"/>
  <c r="A339" i="14" s="1"/>
  <c r="E357" i="4"/>
  <c r="A383" i="14" s="1"/>
  <c r="E381" i="4"/>
  <c r="A407" i="14" s="1"/>
  <c r="E432" i="4"/>
  <c r="A458" i="14" s="1"/>
  <c r="E440" i="4"/>
  <c r="A466" i="14" s="1"/>
  <c r="E544" i="4"/>
  <c r="A570" i="14" s="1"/>
  <c r="E485" i="4"/>
  <c r="A511" i="14" s="1"/>
  <c r="E469" i="4"/>
  <c r="A495" i="14" s="1"/>
  <c r="E655" i="4"/>
  <c r="A681" i="14" s="1"/>
  <c r="E711" i="4"/>
  <c r="A737" i="14" s="1"/>
  <c r="E695" i="4"/>
  <c r="A721" i="14" s="1"/>
  <c r="E661" i="4"/>
  <c r="A687" i="14" s="1"/>
  <c r="E10" i="4"/>
  <c r="A36" i="14" s="1"/>
  <c r="E46" i="4"/>
  <c r="A72" i="14" s="1"/>
  <c r="E86" i="4"/>
  <c r="A112" i="14" s="1"/>
  <c r="E168" i="4"/>
  <c r="A194" i="14" s="1"/>
  <c r="E199" i="4"/>
  <c r="A225" i="14" s="1"/>
  <c r="E121" i="4"/>
  <c r="A147" i="14" s="1"/>
  <c r="E249" i="4"/>
  <c r="A275" i="14" s="1"/>
  <c r="E260" i="4"/>
  <c r="A286" i="14" s="1"/>
  <c r="E304" i="4"/>
  <c r="A330" i="14" s="1"/>
  <c r="E312" i="4"/>
  <c r="A338" i="14" s="1"/>
  <c r="E356" i="4"/>
  <c r="A382" i="14" s="1"/>
  <c r="E380" i="4"/>
  <c r="A406" i="14" s="1"/>
  <c r="E431" i="4"/>
  <c r="A457" i="14" s="1"/>
  <c r="E543" i="4"/>
  <c r="A569" i="14" s="1"/>
  <c r="E484" i="4"/>
  <c r="A510" i="14" s="1"/>
  <c r="E635" i="4"/>
  <c r="A661" i="14" s="1"/>
  <c r="E664" i="4"/>
  <c r="A690" i="14" s="1"/>
  <c r="E710" i="4"/>
  <c r="A736" i="14" s="1"/>
  <c r="E694" i="4"/>
  <c r="A720" i="14" s="1"/>
  <c r="E644" i="4"/>
  <c r="A670" i="14" s="1"/>
  <c r="E660" i="4"/>
  <c r="A686" i="14" s="1"/>
  <c r="E11" i="4"/>
  <c r="A37" i="14" s="1"/>
  <c r="E50" i="4"/>
  <c r="A76" i="14" s="1"/>
  <c r="E118" i="4"/>
  <c r="A144" i="14" s="1"/>
  <c r="E167" i="4"/>
  <c r="A193" i="14" s="1"/>
  <c r="E218" i="4"/>
  <c r="A244" i="14" s="1"/>
  <c r="E129" i="4"/>
  <c r="A155" i="14" s="1"/>
  <c r="E248" i="4"/>
  <c r="A274" i="14" s="1"/>
  <c r="E259" i="4"/>
  <c r="A285" i="14" s="1"/>
  <c r="E303" i="4"/>
  <c r="A329" i="14" s="1"/>
  <c r="E311" i="4"/>
  <c r="A337" i="14" s="1"/>
  <c r="E355" i="4"/>
  <c r="A381" i="14" s="1"/>
  <c r="E379" i="4"/>
  <c r="A405" i="14" s="1"/>
  <c r="E430" i="4"/>
  <c r="A456" i="14" s="1"/>
  <c r="E509" i="4"/>
  <c r="A535" i="14" s="1"/>
  <c r="E542" i="4"/>
  <c r="A568" i="14" s="1"/>
  <c r="E483" i="4"/>
  <c r="A509" i="14" s="1"/>
  <c r="E634" i="4"/>
  <c r="A660" i="14" s="1"/>
  <c r="E709" i="4"/>
  <c r="A735" i="14" s="1"/>
  <c r="E693" i="4"/>
  <c r="A719" i="14" s="1"/>
  <c r="E643" i="4"/>
  <c r="A669" i="14" s="1"/>
  <c r="E659" i="4"/>
  <c r="A685" i="14" s="1"/>
  <c r="E12" i="4"/>
  <c r="A38" i="14" s="1"/>
  <c r="E49" i="4"/>
  <c r="A75" i="14" s="1"/>
  <c r="E158" i="4"/>
  <c r="A184" i="14" s="1"/>
  <c r="E98" i="4"/>
  <c r="A124" i="14" s="1"/>
  <c r="E166" i="4"/>
  <c r="A192" i="14" s="1"/>
  <c r="E217" i="4"/>
  <c r="A243" i="14" s="1"/>
  <c r="E128" i="4"/>
  <c r="A154" i="14" s="1"/>
  <c r="E247" i="4"/>
  <c r="A273" i="14" s="1"/>
  <c r="E352" i="4"/>
  <c r="A378" i="14" s="1"/>
  <c r="E258" i="4"/>
  <c r="A284" i="14" s="1"/>
  <c r="E302" i="4"/>
  <c r="A328" i="14" s="1"/>
  <c r="E310" i="4"/>
  <c r="A336" i="14" s="1"/>
  <c r="E354" i="4"/>
  <c r="A380" i="14" s="1"/>
  <c r="E386" i="4"/>
  <c r="A412" i="14" s="1"/>
  <c r="E429" i="4"/>
  <c r="A455" i="14" s="1"/>
  <c r="E519" i="4"/>
  <c r="A545" i="14" s="1"/>
  <c r="E540" i="4"/>
  <c r="A566" i="14" s="1"/>
  <c r="E482" i="4"/>
  <c r="A508" i="14" s="1"/>
  <c r="E633" i="4"/>
  <c r="A659" i="14" s="1"/>
  <c r="E708" i="4"/>
  <c r="A734" i="14" s="1"/>
  <c r="E692" i="4"/>
  <c r="A718" i="14" s="1"/>
  <c r="E642" i="4"/>
  <c r="A668" i="14" s="1"/>
  <c r="E658" i="4"/>
  <c r="A684" i="14" s="1"/>
  <c r="E657" i="4"/>
  <c r="A683" i="14" s="1"/>
  <c r="E365" i="4"/>
  <c r="A391" i="14" s="1"/>
  <c r="E707" i="4"/>
  <c r="A733" i="14" s="1"/>
  <c r="E14" i="4"/>
  <c r="A40" i="14" s="1"/>
  <c r="E47" i="4"/>
  <c r="A73" i="14" s="1"/>
  <c r="E164" i="4"/>
  <c r="A190" i="14" s="1"/>
  <c r="E96" i="4"/>
  <c r="A122" i="14" s="1"/>
  <c r="E178" i="4"/>
  <c r="A204" i="14" s="1"/>
  <c r="E215" i="4"/>
  <c r="A241" i="14" s="1"/>
  <c r="E126" i="4"/>
  <c r="A152" i="14" s="1"/>
  <c r="E245" i="4"/>
  <c r="A271" i="14" s="1"/>
  <c r="E378" i="4"/>
  <c r="A404" i="14" s="1"/>
  <c r="E256" i="4"/>
  <c r="A282" i="14" s="1"/>
  <c r="E300" i="4"/>
  <c r="A326" i="14" s="1"/>
  <c r="E324" i="4"/>
  <c r="A350" i="14" s="1"/>
  <c r="E376" i="4"/>
  <c r="A402" i="14" s="1"/>
  <c r="E384" i="4"/>
  <c r="A410" i="14" s="1"/>
  <c r="E427" i="4"/>
  <c r="A453" i="14" s="1"/>
  <c r="E517" i="4"/>
  <c r="A543" i="14" s="1"/>
  <c r="E523" i="4"/>
  <c r="A549" i="14" s="1"/>
  <c r="E538" i="4"/>
  <c r="A564" i="14" s="1"/>
  <c r="E480" i="4"/>
  <c r="A506" i="14" s="1"/>
  <c r="E631" i="4"/>
  <c r="A657" i="14" s="1"/>
  <c r="E706" i="4"/>
  <c r="A732" i="14" s="1"/>
  <c r="E640" i="4"/>
  <c r="A666" i="14" s="1"/>
  <c r="E656" i="4"/>
  <c r="A682" i="14" s="1"/>
  <c r="E481" i="4"/>
  <c r="A507" i="14" s="1"/>
  <c r="E15" i="4"/>
  <c r="A41" i="14" s="1"/>
  <c r="E52" i="4"/>
  <c r="A78" i="14" s="1"/>
  <c r="E172" i="4"/>
  <c r="A198" i="14" s="1"/>
  <c r="E90" i="4"/>
  <c r="A116" i="14" s="1"/>
  <c r="E177" i="4"/>
  <c r="A203" i="14" s="1"/>
  <c r="E214" i="4"/>
  <c r="A240" i="14" s="1"/>
  <c r="E125" i="4"/>
  <c r="A151" i="14" s="1"/>
  <c r="E244" i="4"/>
  <c r="A270" i="14" s="1"/>
  <c r="E383" i="4"/>
  <c r="A409" i="14" s="1"/>
  <c r="E255" i="4"/>
  <c r="A281" i="14" s="1"/>
  <c r="E299" i="4"/>
  <c r="A325" i="14" s="1"/>
  <c r="E323" i="4"/>
  <c r="A349" i="14" s="1"/>
  <c r="E375" i="4"/>
  <c r="A401" i="14" s="1"/>
  <c r="E418" i="4"/>
  <c r="A444" i="14" s="1"/>
  <c r="E426" i="4"/>
  <c r="A452" i="14" s="1"/>
  <c r="E516" i="4"/>
  <c r="A542" i="14" s="1"/>
  <c r="E522" i="4"/>
  <c r="A548" i="14" s="1"/>
  <c r="E537" i="4"/>
  <c r="A563" i="14" s="1"/>
  <c r="E479" i="4"/>
  <c r="A505" i="14" s="1"/>
  <c r="E630" i="4"/>
  <c r="A656" i="14" s="1"/>
  <c r="E705" i="4"/>
  <c r="A731" i="14" s="1"/>
  <c r="E639" i="4"/>
  <c r="A665" i="14" s="1"/>
  <c r="E671" i="4"/>
  <c r="A697" i="14" s="1"/>
  <c r="E466" i="4"/>
  <c r="A492" i="14" s="1"/>
  <c r="E478" i="4"/>
  <c r="A504" i="14" s="1"/>
  <c r="E629" i="4"/>
  <c r="A655" i="14" s="1"/>
  <c r="E704" i="4"/>
  <c r="A730" i="14" s="1"/>
  <c r="E638" i="4"/>
  <c r="A664" i="14" s="1"/>
  <c r="E670" i="4"/>
  <c r="A696" i="14" s="1"/>
  <c r="E374" i="4"/>
  <c r="A400" i="14" s="1"/>
  <c r="E17" i="4"/>
  <c r="A43" i="14" s="1"/>
  <c r="E59" i="4"/>
  <c r="A85" i="14" s="1"/>
  <c r="E207" i="4"/>
  <c r="A233" i="14" s="1"/>
  <c r="E94" i="4"/>
  <c r="A120" i="14" s="1"/>
  <c r="E175" i="4"/>
  <c r="A201" i="14" s="1"/>
  <c r="E212" i="4"/>
  <c r="A238" i="14" s="1"/>
  <c r="E137" i="4"/>
  <c r="A163" i="14" s="1"/>
  <c r="E242" i="4"/>
  <c r="A268" i="14" s="1"/>
  <c r="E408" i="4"/>
  <c r="A434" i="14" s="1"/>
  <c r="E269" i="4"/>
  <c r="A295" i="14" s="1"/>
  <c r="E297" i="4"/>
  <c r="A323" i="14" s="1"/>
  <c r="E329" i="4"/>
  <c r="A355" i="14" s="1"/>
  <c r="E373" i="4"/>
  <c r="A399" i="14" s="1"/>
  <c r="E416" i="4"/>
  <c r="A442" i="14" s="1"/>
  <c r="E424" i="4"/>
  <c r="A450" i="14" s="1"/>
  <c r="E514" i="4"/>
  <c r="A540" i="14" s="1"/>
  <c r="E533" i="4"/>
  <c r="A559" i="14" s="1"/>
  <c r="E465" i="4"/>
  <c r="A491" i="14" s="1"/>
  <c r="E477" i="4"/>
  <c r="A503" i="14" s="1"/>
  <c r="E703" i="4"/>
  <c r="A729" i="14" s="1"/>
  <c r="E653" i="4"/>
  <c r="A679" i="14" s="1"/>
  <c r="E669" i="4"/>
  <c r="A695" i="14" s="1"/>
  <c r="E37" i="4"/>
  <c r="A63" i="14" s="1"/>
  <c r="E58" i="4"/>
  <c r="A84" i="14" s="1"/>
  <c r="E238" i="4"/>
  <c r="A264" i="14" s="1"/>
  <c r="E93" i="4"/>
  <c r="A119" i="14" s="1"/>
  <c r="E174" i="4"/>
  <c r="A200" i="14" s="1"/>
  <c r="E211" i="4"/>
  <c r="A237" i="14" s="1"/>
  <c r="E136" i="4"/>
  <c r="A162" i="14" s="1"/>
  <c r="E241" i="4"/>
  <c r="A267" i="14" s="1"/>
  <c r="E421" i="4"/>
  <c r="A447" i="14" s="1"/>
  <c r="E268" i="4"/>
  <c r="A294" i="14" s="1"/>
  <c r="E320" i="4"/>
  <c r="A346" i="14" s="1"/>
  <c r="E328" i="4"/>
  <c r="A354" i="14" s="1"/>
  <c r="E372" i="4"/>
  <c r="A398" i="14" s="1"/>
  <c r="E415" i="4"/>
  <c r="A441" i="14" s="1"/>
  <c r="E423" i="4"/>
  <c r="A449" i="14" s="1"/>
  <c r="E513" i="4"/>
  <c r="A539" i="14" s="1"/>
  <c r="E532" i="4"/>
  <c r="A558" i="14" s="1"/>
  <c r="E464" i="4"/>
  <c r="A490" i="14" s="1"/>
  <c r="E476" i="4"/>
  <c r="A502" i="14" s="1"/>
  <c r="E596" i="4"/>
  <c r="A622" i="14" s="1"/>
  <c r="E702" i="4"/>
  <c r="A728" i="14" s="1"/>
  <c r="E652" i="4"/>
  <c r="A678" i="14" s="1"/>
  <c r="E668" i="4"/>
  <c r="A694" i="14" s="1"/>
  <c r="E39" i="4"/>
  <c r="A65" i="14" s="1"/>
  <c r="E57" i="4"/>
  <c r="A83" i="14" s="1"/>
  <c r="E240" i="4"/>
  <c r="A266" i="14" s="1"/>
  <c r="E92" i="4"/>
  <c r="A118" i="14" s="1"/>
  <c r="E173" i="4"/>
  <c r="A199" i="14" s="1"/>
  <c r="E210" i="4"/>
  <c r="A236" i="14" s="1"/>
  <c r="E135" i="4"/>
  <c r="A161" i="14" s="1"/>
  <c r="E253" i="4"/>
  <c r="A279" i="14" s="1"/>
  <c r="E267" i="4"/>
  <c r="A293" i="14" s="1"/>
  <c r="E319" i="4"/>
  <c r="A345" i="14" s="1"/>
  <c r="E363" i="4"/>
  <c r="A389" i="14" s="1"/>
  <c r="E371" i="4"/>
  <c r="A397" i="14" s="1"/>
  <c r="E414" i="4"/>
  <c r="A440" i="14" s="1"/>
  <c r="E422" i="4"/>
  <c r="A448" i="14" s="1"/>
  <c r="E512" i="4"/>
  <c r="A538" i="14" s="1"/>
  <c r="E531" i="4"/>
  <c r="A557" i="14" s="1"/>
  <c r="E463" i="4"/>
  <c r="A489" i="14" s="1"/>
  <c r="E475" i="4"/>
  <c r="A501" i="14" s="1"/>
  <c r="E701" i="4"/>
  <c r="A727" i="14" s="1"/>
  <c r="E651" i="4"/>
  <c r="A677" i="14" s="1"/>
  <c r="E667" i="4"/>
  <c r="A693" i="14" s="1"/>
  <c r="E330" i="4"/>
  <c r="A356" i="14" s="1"/>
  <c r="E44" i="4"/>
  <c r="A70" i="14" s="1"/>
  <c r="E56" i="4"/>
  <c r="A82" i="14" s="1"/>
  <c r="E87" i="4"/>
  <c r="A113" i="14" s="1"/>
  <c r="E205" i="4"/>
  <c r="A231" i="14" s="1"/>
  <c r="E209" i="4"/>
  <c r="A235" i="14" s="1"/>
  <c r="E133" i="4"/>
  <c r="A159" i="14" s="1"/>
  <c r="E266" i="4"/>
  <c r="A292" i="14" s="1"/>
  <c r="E439" i="4"/>
  <c r="A465" i="14" s="1"/>
  <c r="E274" i="4"/>
  <c r="A300" i="14" s="1"/>
  <c r="E318" i="4"/>
  <c r="A344" i="14" s="1"/>
  <c r="E362" i="4"/>
  <c r="A388" i="14" s="1"/>
  <c r="E370" i="4"/>
  <c r="A396" i="14" s="1"/>
  <c r="E413" i="4"/>
  <c r="A439" i="14" s="1"/>
  <c r="E437" i="4"/>
  <c r="A463" i="14" s="1"/>
  <c r="E511" i="4"/>
  <c r="A537" i="14" s="1"/>
  <c r="E529" i="4"/>
  <c r="A555" i="14" s="1"/>
  <c r="E474" i="4"/>
  <c r="A500" i="14" s="1"/>
  <c r="E700" i="4"/>
  <c r="A726" i="14" s="1"/>
  <c r="E650" i="4"/>
  <c r="A676" i="14" s="1"/>
  <c r="E666" i="4"/>
  <c r="A692" i="14" s="1"/>
  <c r="E7" i="4"/>
  <c r="A33" i="14" s="1"/>
  <c r="E43" i="4"/>
  <c r="A69" i="14" s="1"/>
  <c r="E55" i="4"/>
  <c r="A81" i="14" s="1"/>
  <c r="E81" i="4"/>
  <c r="A107" i="14" s="1"/>
  <c r="E204" i="4"/>
  <c r="A230" i="14" s="1"/>
  <c r="E208" i="4"/>
  <c r="A234" i="14" s="1"/>
  <c r="E132" i="4"/>
  <c r="A158" i="14" s="1"/>
  <c r="E271" i="4"/>
  <c r="A297" i="14" s="1"/>
  <c r="E273" i="4"/>
  <c r="A299" i="14" s="1"/>
  <c r="E317" i="4"/>
  <c r="A343" i="14" s="1"/>
  <c r="E361" i="4"/>
  <c r="A387" i="14" s="1"/>
  <c r="E369" i="4"/>
  <c r="A395" i="14" s="1"/>
  <c r="E412" i="4"/>
  <c r="A438" i="14" s="1"/>
  <c r="E436" i="4"/>
  <c r="A462" i="14" s="1"/>
  <c r="E528" i="4"/>
  <c r="A554" i="14" s="1"/>
  <c r="E489" i="4"/>
  <c r="A515" i="14" s="1"/>
  <c r="E473" i="4"/>
  <c r="A499" i="14" s="1"/>
  <c r="E699" i="4"/>
  <c r="A725" i="14" s="1"/>
  <c r="E649" i="4"/>
  <c r="A675" i="14" s="1"/>
  <c r="E665" i="4"/>
  <c r="A691" i="14" s="1"/>
  <c r="E89" i="4"/>
  <c r="A115" i="14" s="1"/>
  <c r="E213" i="4"/>
  <c r="A239" i="14" s="1"/>
  <c r="E42" i="4"/>
  <c r="A68" i="14" s="1"/>
  <c r="E54" i="4"/>
  <c r="A80" i="14" s="1"/>
  <c r="E84" i="4"/>
  <c r="A110" i="14" s="1"/>
  <c r="E159" i="4"/>
  <c r="A185" i="14" s="1"/>
  <c r="E203" i="4"/>
  <c r="A229" i="14" s="1"/>
  <c r="E120" i="4"/>
  <c r="A146" i="14" s="1"/>
  <c r="E294" i="4"/>
  <c r="A320" i="14" s="1"/>
  <c r="E264" i="4"/>
  <c r="A290" i="14" s="1"/>
  <c r="E272" i="4"/>
  <c r="A298" i="14" s="1"/>
  <c r="E316" i="4"/>
  <c r="A342" i="14" s="1"/>
  <c r="E360" i="4"/>
  <c r="A386" i="14" s="1"/>
  <c r="E368" i="4"/>
  <c r="A394" i="14" s="1"/>
  <c r="E411" i="4"/>
  <c r="A437" i="14" s="1"/>
  <c r="E435" i="4"/>
  <c r="A461" i="14" s="1"/>
  <c r="E525" i="4"/>
  <c r="A551" i="14" s="1"/>
  <c r="E527" i="4"/>
  <c r="A553" i="14" s="1"/>
  <c r="E488" i="4"/>
  <c r="A514" i="14" s="1"/>
  <c r="E472" i="4"/>
  <c r="A498" i="14" s="1"/>
  <c r="E691" i="4"/>
  <c r="A717" i="14" s="1"/>
  <c r="E698" i="4"/>
  <c r="A724" i="14" s="1"/>
  <c r="E648" i="4"/>
  <c r="A674" i="14" s="1"/>
  <c r="E5" i="4"/>
  <c r="A31" i="14" s="1"/>
  <c r="E41" i="4"/>
  <c r="A67" i="14" s="1"/>
  <c r="E53" i="4"/>
  <c r="A79" i="14" s="1"/>
  <c r="E162" i="4"/>
  <c r="A188" i="14" s="1"/>
  <c r="E202" i="4"/>
  <c r="A228" i="14" s="1"/>
  <c r="E131" i="4"/>
  <c r="A157" i="14" s="1"/>
  <c r="E296" i="4"/>
  <c r="A322" i="14" s="1"/>
  <c r="E263" i="4"/>
  <c r="A289" i="14" s="1"/>
  <c r="E307" i="4"/>
  <c r="A333" i="14" s="1"/>
  <c r="E315" i="4"/>
  <c r="A341" i="14" s="1"/>
  <c r="E359" i="4"/>
  <c r="A385" i="14" s="1"/>
  <c r="E367" i="4"/>
  <c r="A393" i="14" s="1"/>
  <c r="E410" i="4"/>
  <c r="A436" i="14" s="1"/>
  <c r="E442" i="4"/>
  <c r="A468" i="14" s="1"/>
  <c r="E536" i="4"/>
  <c r="A562" i="14" s="1"/>
  <c r="E526" i="4"/>
  <c r="A552" i="14" s="1"/>
  <c r="E487" i="4"/>
  <c r="A513" i="14" s="1"/>
  <c r="E471" i="4"/>
  <c r="A497" i="14" s="1"/>
  <c r="E637" i="4"/>
  <c r="A663" i="14" s="1"/>
  <c r="E713" i="4"/>
  <c r="A739" i="14" s="1"/>
  <c r="E697" i="4"/>
  <c r="A723" i="14" s="1"/>
  <c r="E647" i="4"/>
  <c r="A673" i="14" s="1"/>
  <c r="E4" i="4"/>
  <c r="A30" i="14" s="1"/>
  <c r="E40" i="4"/>
  <c r="A66" i="14" s="1"/>
  <c r="E80" i="4"/>
  <c r="A106" i="14" s="1"/>
  <c r="E170" i="4"/>
  <c r="A196" i="14" s="1"/>
  <c r="E201" i="4"/>
  <c r="A227" i="14" s="1"/>
  <c r="E123" i="4"/>
  <c r="A149" i="14" s="1"/>
  <c r="E251" i="4"/>
  <c r="A277" i="14" s="1"/>
  <c r="E309" i="4"/>
  <c r="A335" i="14" s="1"/>
  <c r="E262" i="4"/>
  <c r="A288" i="14" s="1"/>
  <c r="E306" i="4"/>
  <c r="A332" i="14" s="1"/>
  <c r="E314" i="4"/>
  <c r="A340" i="14" s="1"/>
  <c r="E358" i="4"/>
  <c r="A384" i="14" s="1"/>
  <c r="E366" i="4"/>
  <c r="A392" i="14" s="1"/>
  <c r="E409" i="4"/>
  <c r="A435" i="14" s="1"/>
  <c r="E441" i="4"/>
  <c r="A467" i="14" s="1"/>
  <c r="E462" i="4"/>
  <c r="A488" i="14" s="1"/>
  <c r="E545" i="4"/>
  <c r="A571" i="14" s="1"/>
  <c r="E486" i="4"/>
  <c r="A512" i="14" s="1"/>
  <c r="E470" i="4"/>
  <c r="A496" i="14" s="1"/>
  <c r="E646" i="4"/>
  <c r="A672" i="14" s="1"/>
  <c r="E712" i="4"/>
  <c r="A738" i="14" s="1"/>
  <c r="E696" i="4"/>
  <c r="A722" i="14" s="1"/>
  <c r="E662" i="4"/>
  <c r="A688" i="14" s="1"/>
  <c r="AE10" i="3" l="1"/>
  <c r="E548" i="4"/>
  <c r="A574" i="14" s="1"/>
  <c r="E180" i="4"/>
  <c r="A206" i="14" s="1"/>
  <c r="E674" i="4"/>
  <c r="A700" i="14" s="1"/>
  <c r="I24" i="3"/>
  <c r="Q24" i="3"/>
  <c r="AG24" i="3"/>
  <c r="AM10" i="3"/>
  <c r="AX41" i="3"/>
  <c r="BB41" i="3" s="1"/>
  <c r="A23" i="14" s="1"/>
  <c r="AB48" i="3"/>
  <c r="AM32" i="3"/>
  <c r="M48" i="3"/>
  <c r="AX39" i="3"/>
  <c r="BB39" i="3" s="1"/>
  <c r="A22" i="14" s="1"/>
  <c r="AQ41" i="3"/>
  <c r="AX37" i="3"/>
  <c r="BB37" i="3" s="1"/>
  <c r="A21" i="14" s="1"/>
  <c r="P41" i="3"/>
  <c r="AX35" i="3"/>
  <c r="BB35" i="3" s="1"/>
  <c r="A20" i="14" s="1"/>
  <c r="AX25" i="3"/>
  <c r="BB25" i="3" s="1"/>
  <c r="A15" i="14" s="1"/>
  <c r="AX31" i="3"/>
  <c r="BB31" i="3" s="1"/>
  <c r="A18" i="14" s="1"/>
  <c r="AX27" i="3"/>
  <c r="BB27" i="3" s="1"/>
  <c r="A16" i="14" s="1"/>
  <c r="AX33" i="3"/>
  <c r="BB33" i="3" s="1"/>
  <c r="A19" i="14" s="1"/>
  <c r="AX24" i="3"/>
  <c r="BB24" i="3" s="1"/>
  <c r="A14" i="14" s="1"/>
  <c r="Q16" i="3"/>
  <c r="AX23" i="3"/>
  <c r="BB23" i="3" s="1"/>
  <c r="A13" i="14" s="1"/>
  <c r="AX22" i="3"/>
  <c r="BB22" i="3" s="1"/>
  <c r="A12" i="14" s="1"/>
  <c r="AX21" i="3"/>
  <c r="BB21" i="3" s="1"/>
  <c r="A11" i="14" s="1"/>
  <c r="AX20" i="3"/>
  <c r="BB20" i="3" s="1"/>
  <c r="A10" i="14" s="1"/>
  <c r="H5" i="3"/>
  <c r="W8" i="3"/>
  <c r="S6" i="3"/>
  <c r="AX19" i="3"/>
  <c r="H48" i="3"/>
  <c r="E611" i="4"/>
  <c r="A637" i="14" s="1"/>
  <c r="E388" i="4"/>
  <c r="A414" i="14" s="1"/>
  <c r="E332" i="4"/>
  <c r="A358" i="14" s="1"/>
  <c r="E574" i="4"/>
  <c r="A600" i="14" s="1"/>
  <c r="E491" i="4"/>
  <c r="A517" i="14" s="1"/>
  <c r="E19" i="4"/>
  <c r="A45" i="14" s="1"/>
  <c r="E20" i="4"/>
  <c r="A46" i="14" s="1"/>
  <c r="B350" i="4"/>
  <c r="BB19" i="3" l="1"/>
  <c r="A9" i="14" s="1"/>
  <c r="E350" i="4"/>
  <c r="A376" i="14" s="1"/>
  <c r="W23" i="3"/>
  <c r="Y24" i="3" s="1"/>
  <c r="AX29" i="3" l="1"/>
  <c r="BB29" i="3" l="1"/>
  <c r="A17" i="14" s="1"/>
  <c r="AX46" i="3"/>
  <c r="BB46" i="3" s="1"/>
  <c r="A7" i="14" s="1"/>
</calcChain>
</file>

<file path=xl/sharedStrings.xml><?xml version="1.0" encoding="utf-8"?>
<sst xmlns="http://schemas.openxmlformats.org/spreadsheetml/2006/main" count="898" uniqueCount="213">
  <si>
    <t>AM:</t>
  </si>
  <si>
    <t>Floor PA:</t>
  </si>
  <si>
    <t>DEA PA:</t>
  </si>
  <si>
    <t>Ship Clerk:</t>
  </si>
  <si>
    <t>TO PA:</t>
  </si>
  <si>
    <t>AR PA:</t>
  </si>
  <si>
    <t>VR PA:</t>
  </si>
  <si>
    <t>T-Ship PA:</t>
  </si>
  <si>
    <t>LEADERSHIP</t>
  </si>
  <si>
    <t>Clerk:</t>
  </si>
  <si>
    <t>TDR:</t>
  </si>
  <si>
    <t>Chaser:</t>
  </si>
  <si>
    <t>CPT EXECUTION</t>
  </si>
  <si>
    <t>PG:</t>
  </si>
  <si>
    <t>West JP:</t>
  </si>
  <si>
    <t>SS JP:</t>
  </si>
  <si>
    <t>STARS PS:</t>
  </si>
  <si>
    <t>WS:</t>
  </si>
  <si>
    <t>East JP:</t>
  </si>
  <si>
    <t>Inductor:</t>
  </si>
  <si>
    <t>SUPPORT ROLES</t>
  </si>
  <si>
    <t>Flow PG:</t>
  </si>
  <si>
    <t>DEA PG:</t>
  </si>
  <si>
    <t>Jam Clear:</t>
  </si>
  <si>
    <t>AMB:</t>
  </si>
  <si>
    <t>Training:</t>
  </si>
  <si>
    <t>DEA A:</t>
  </si>
  <si>
    <t>DEA B:</t>
  </si>
  <si>
    <t>DEA C:</t>
  </si>
  <si>
    <t>TRANSSHIP</t>
  </si>
  <si>
    <t>RWC Op:</t>
  </si>
  <si>
    <t>Palletizer:</t>
  </si>
  <si>
    <t>PIT:</t>
  </si>
  <si>
    <t>NORTH AR MEZZ</t>
  </si>
  <si>
    <t>QB:</t>
  </si>
  <si>
    <t>AFM:</t>
  </si>
  <si>
    <t>Robin WS:</t>
  </si>
  <si>
    <t>ARTEMIS:</t>
  </si>
  <si>
    <t>#1165</t>
  </si>
  <si>
    <t>#1164</t>
  </si>
  <si>
    <t>#1152</t>
  </si>
  <si>
    <t>#1151</t>
  </si>
  <si>
    <t>#1142</t>
  </si>
  <si>
    <t>#1141</t>
  </si>
  <si>
    <t>#1129</t>
  </si>
  <si>
    <t>#1128</t>
  </si>
  <si>
    <t>#1119</t>
  </si>
  <si>
    <t>#1118</t>
  </si>
  <si>
    <t>#1104</t>
  </si>
  <si>
    <t>#1103</t>
  </si>
  <si>
    <t>NE PG:</t>
  </si>
  <si>
    <t>WEST AR BELOW MEZZ</t>
  </si>
  <si>
    <t>EAST AR BELOW MEZZ</t>
  </si>
  <si>
    <t>Supplies:</t>
  </si>
  <si>
    <t>Sweeper:</t>
  </si>
  <si>
    <t>4   &lt;--&gt;   5</t>
  </si>
  <si>
    <t>6   &lt;--&gt;   7</t>
  </si>
  <si>
    <t>8   &lt;--&gt;   9</t>
  </si>
  <si>
    <t>16 &lt;--&gt; 17</t>
  </si>
  <si>
    <t>14 &lt;--&gt; 15</t>
  </si>
  <si>
    <t>12 &lt;--&gt; 13</t>
  </si>
  <si>
    <t>10 &lt;--&gt; 11</t>
  </si>
  <si>
    <t>18 &lt;--&gt; 19</t>
  </si>
  <si>
    <t>20 &lt;--&gt; 21</t>
  </si>
  <si>
    <t>22 &lt;--&gt; 23</t>
  </si>
  <si>
    <t>24 &lt;--&gt; 25</t>
  </si>
  <si>
    <t>26 &lt;--&gt; 27</t>
  </si>
  <si>
    <t>28 &lt;--&gt; 29</t>
  </si>
  <si>
    <t>30 &lt;--&gt; 31</t>
  </si>
  <si>
    <t>32 &lt;--&gt; 33 / 34</t>
  </si>
  <si>
    <t>Fluid Loader:</t>
  </si>
  <si>
    <t>#1318</t>
  </si>
  <si>
    <t>#1319</t>
  </si>
  <si>
    <t>#1321</t>
  </si>
  <si>
    <t>#1322</t>
  </si>
  <si>
    <t>#1326</t>
  </si>
  <si>
    <t>#1327</t>
  </si>
  <si>
    <t>#1329</t>
  </si>
  <si>
    <t>#1330</t>
  </si>
  <si>
    <t>#1334</t>
  </si>
  <si>
    <t>#1335</t>
  </si>
  <si>
    <t>#1344</t>
  </si>
  <si>
    <t>#1345</t>
  </si>
  <si>
    <t>#1357</t>
  </si>
  <si>
    <t>#1358</t>
  </si>
  <si>
    <t>#1303</t>
  </si>
  <si>
    <t>#1304</t>
  </si>
  <si>
    <t>#1305</t>
  </si>
  <si>
    <t>#1306</t>
  </si>
  <si>
    <t>#1311</t>
  </si>
  <si>
    <t>#1312</t>
  </si>
  <si>
    <t>#1313</t>
  </si>
  <si>
    <t>#1314</t>
  </si>
  <si>
    <t>SE PG:</t>
  </si>
  <si>
    <t>GO-CART / NON-INVENTORY</t>
  </si>
  <si>
    <t>SOUTH AR MEZZ</t>
  </si>
  <si>
    <t>MISCELLANEOUS</t>
  </si>
  <si>
    <t>WELLNESS:</t>
  </si>
  <si>
    <t>TRAINING:</t>
  </si>
  <si>
    <t>LABOR SHARE OUT</t>
  </si>
  <si>
    <t>INBOUND:</t>
  </si>
  <si>
    <t>AFE:</t>
  </si>
  <si>
    <t>SINGLES:</t>
  </si>
  <si>
    <t>CAP:</t>
  </si>
  <si>
    <t>V-RETS:</t>
  </si>
  <si>
    <t>PROBLEM SOLVE / EXCEPTIONS</t>
  </si>
  <si>
    <t>VTO</t>
  </si>
  <si>
    <t>LANE:</t>
  </si>
  <si>
    <t>1 / 2 &lt;--&gt; 3</t>
  </si>
  <si>
    <t>CCPG:</t>
  </si>
  <si>
    <t>Flow PA:</t>
  </si>
  <si>
    <t>Shift:</t>
  </si>
  <si>
    <t>Date:</t>
  </si>
  <si>
    <t>DAY</t>
  </si>
  <si>
    <t>Actual:</t>
  </si>
  <si>
    <t>Plan:</t>
  </si>
  <si>
    <t>PA:</t>
  </si>
  <si>
    <t>Others:</t>
  </si>
  <si>
    <t>DEA:</t>
  </si>
  <si>
    <t>SHIP SORTER</t>
  </si>
  <si>
    <t>Other:</t>
  </si>
  <si>
    <t>DEA 1:</t>
  </si>
  <si>
    <t>DEA 2:</t>
  </si>
  <si>
    <t>DEA 3:</t>
  </si>
  <si>
    <t>#1165 Inductor:</t>
  </si>
  <si>
    <t>#1164 Inductor:</t>
  </si>
  <si>
    <t>#1152 Inductor:</t>
  </si>
  <si>
    <t>#1151 Inductor:</t>
  </si>
  <si>
    <t>#1142 Inductor:</t>
  </si>
  <si>
    <t>#1141 Inductor:</t>
  </si>
  <si>
    <t>#1129 Inductor:</t>
  </si>
  <si>
    <t>#1128 Inductor:</t>
  </si>
  <si>
    <t>#1119 Inductor:</t>
  </si>
  <si>
    <t>#1118 Inductor:</t>
  </si>
  <si>
    <t>#1104 Inductor:</t>
  </si>
  <si>
    <t>#1103 Inductor:</t>
  </si>
  <si>
    <t>ROBIN WS:</t>
  </si>
  <si>
    <t>EYT:</t>
  </si>
  <si>
    <t>VTO:</t>
  </si>
  <si>
    <t>PSOLVE / EXCEPTS</t>
  </si>
  <si>
    <t>GO-CART / NON-INV</t>
  </si>
  <si>
    <t>MISC.</t>
  </si>
  <si>
    <t>Group</t>
  </si>
  <si>
    <t>Total</t>
  </si>
  <si>
    <t>Role</t>
  </si>
  <si>
    <t>Login</t>
  </si>
  <si>
    <t>MANUAL-ADD</t>
  </si>
  <si>
    <t>Q1</t>
  </si>
  <si>
    <t>Q2</t>
  </si>
  <si>
    <t>Q3</t>
  </si>
  <si>
    <t>Q4</t>
  </si>
  <si>
    <t>Manual-Add</t>
  </si>
  <si>
    <t>GO-CART:</t>
  </si>
  <si>
    <t>.</t>
  </si>
  <si>
    <t>----------------</t>
  </si>
  <si>
    <t>---------------------</t>
  </si>
  <si>
    <t>----------------------------------------</t>
  </si>
  <si>
    <t>---------------</t>
  </si>
  <si>
    <t>----------------------</t>
  </si>
  <si>
    <t>-----------------</t>
  </si>
  <si>
    <t>-------------------------------------</t>
  </si>
  <si>
    <t>-------------------------</t>
  </si>
  <si>
    <t>------------------</t>
  </si>
  <si>
    <t>-----</t>
  </si>
  <si>
    <t>W AR BELOW MEZZ 1-9</t>
  </si>
  <si>
    <t>W AR BELOW MEZZ 10-17</t>
  </si>
  <si>
    <t>E AR BELOW MEZZ 18-25</t>
  </si>
  <si>
    <t>E AR BELOW MEZZ 26-34</t>
  </si>
  <si>
    <t>-----------------------------------------------</t>
  </si>
  <si>
    <t>EAST AR BELOW MEZZ LANES 18-25</t>
  </si>
  <si>
    <t>EAST AR BELOW MEZZ LANES 26-34</t>
  </si>
  <si>
    <t>---------------------------------------------</t>
  </si>
  <si>
    <t>--------------------------------------------</t>
  </si>
  <si>
    <t>#1303:</t>
  </si>
  <si>
    <t>#1304:</t>
  </si>
  <si>
    <t>#1305:</t>
  </si>
  <si>
    <t>#1306:</t>
  </si>
  <si>
    <t>#1311:</t>
  </si>
  <si>
    <t>#1312:</t>
  </si>
  <si>
    <t>#1313:</t>
  </si>
  <si>
    <t>#1314:</t>
  </si>
  <si>
    <t>#1318:</t>
  </si>
  <si>
    <t>#1319:</t>
  </si>
  <si>
    <t>#1321:</t>
  </si>
  <si>
    <t>#1322:</t>
  </si>
  <si>
    <t>#1326:</t>
  </si>
  <si>
    <t>#1327:</t>
  </si>
  <si>
    <t>#1329:</t>
  </si>
  <si>
    <t>#1330:</t>
  </si>
  <si>
    <t>#1334:</t>
  </si>
  <si>
    <t>#1335:</t>
  </si>
  <si>
    <t>#1344:</t>
  </si>
  <si>
    <t>#1345:</t>
  </si>
  <si>
    <t>#1357:</t>
  </si>
  <si>
    <t>#1358:</t>
  </si>
  <si>
    <t>DD #</t>
  </si>
  <si>
    <t>WEST AR BELOW MEZZ LANES 1-9</t>
  </si>
  <si>
    <t>WEST AR BELOW MEZZ LANES 10-17</t>
  </si>
  <si>
    <t>Ambassador:</t>
  </si>
  <si>
    <t>LEAVING EARLY</t>
  </si>
  <si>
    <t>Time</t>
  </si>
  <si>
    <t>Manual-Add Board</t>
  </si>
  <si>
    <t>DEPT. TOTALS</t>
  </si>
  <si>
    <t>Main Board</t>
  </si>
  <si>
    <t>M-A:</t>
  </si>
  <si>
    <t>WEST AR BELOW MEZZ 1-9</t>
  </si>
  <si>
    <t>WEST AR BELOW MEZZ 10-17</t>
  </si>
  <si>
    <t>EAST AR BELOW MEZZ 18-25</t>
  </si>
  <si>
    <t>EAST AR BELOW MEZZ 26-34</t>
  </si>
  <si>
    <t>MB:</t>
  </si>
  <si>
    <t>SHIP DOCK STAFFING</t>
  </si>
  <si>
    <t>******************</t>
  </si>
  <si>
    <t>NS JP: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</si>
</sst>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 val="double"/>
      <sz val="3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3"/>
      <color theme="1"/>
      <name val="Calibri"/>
      <family val="2"/>
      <scheme val="minor"/>
    </font>
    <font>
      <sz val="33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404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2" fillId="6" borderId="1" xfId="0" applyFont="1" applyFill="1" applyBorder="1" applyAlignment="1" applyProtection="1">
      <alignment horizontal="center" vertical="center" shrinkToFit="1"/>
      <protection locked="0"/>
    </xf>
    <xf numFmtId="0" fontId="2" fillId="8" borderId="1" xfId="0" applyFont="1" applyFill="1" applyBorder="1" applyAlignment="1" applyProtection="1">
      <alignment horizontal="center" vertical="center" shrinkToFit="1"/>
      <protection locked="0"/>
    </xf>
    <xf numFmtId="0" fontId="2" fillId="9" borderId="1" xfId="0" applyFont="1" applyFill="1" applyBorder="1" applyAlignment="1" applyProtection="1">
      <alignment horizontal="center" vertical="center" shrinkToFit="1"/>
      <protection locked="0"/>
    </xf>
    <xf numFmtId="0" fontId="2" fillId="5" borderId="1" xfId="0" applyFont="1" applyFill="1" applyBorder="1" applyAlignment="1" applyProtection="1">
      <alignment horizontal="center" vertical="center" shrinkToFit="1"/>
      <protection locked="0"/>
    </xf>
    <xf numFmtId="0" fontId="2" fillId="6" borderId="8" xfId="0" applyFont="1" applyFill="1" applyBorder="1" applyAlignment="1" applyProtection="1">
      <alignment horizontal="center" vertical="center" shrinkToFit="1"/>
      <protection locked="0"/>
    </xf>
    <xf numFmtId="0" fontId="2" fillId="5" borderId="8" xfId="0" applyFont="1" applyFill="1" applyBorder="1" applyAlignment="1" applyProtection="1">
      <alignment horizontal="center" vertical="center" shrinkToFit="1"/>
      <protection locked="0"/>
    </xf>
    <xf numFmtId="0" fontId="2" fillId="10" borderId="1" xfId="0" applyFont="1" applyFill="1" applyBorder="1" applyAlignment="1" applyProtection="1">
      <alignment horizontal="center" vertical="center" shrinkToFit="1"/>
      <protection locked="0"/>
    </xf>
    <xf numFmtId="0" fontId="2" fillId="11" borderId="1" xfId="0" applyFont="1" applyFill="1" applyBorder="1" applyAlignment="1" applyProtection="1">
      <alignment horizontal="center" vertical="center" shrinkToFit="1"/>
      <protection locked="0"/>
    </xf>
    <xf numFmtId="0" fontId="2" fillId="11" borderId="8" xfId="0" applyFont="1" applyFill="1" applyBorder="1" applyAlignment="1" applyProtection="1">
      <alignment horizontal="center" vertical="center" shrinkToFit="1"/>
      <protection locked="0"/>
    </xf>
    <xf numFmtId="0" fontId="2" fillId="7" borderId="1" xfId="0" applyFont="1" applyFill="1" applyBorder="1" applyAlignment="1" applyProtection="1">
      <alignment horizontal="center" vertical="center" shrinkToFit="1"/>
      <protection locked="0"/>
    </xf>
    <xf numFmtId="0" fontId="2" fillId="13" borderId="1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8" borderId="15" xfId="0" applyFont="1" applyFill="1" applyBorder="1" applyAlignment="1" applyProtection="1">
      <alignment horizontal="center" vertical="center" shrinkToFit="1"/>
      <protection locked="0"/>
    </xf>
    <xf numFmtId="0" fontId="2" fillId="6" borderId="4" xfId="0" applyFont="1" applyFill="1" applyBorder="1" applyAlignment="1" applyProtection="1">
      <alignment horizontal="center" vertical="center" shrinkToFit="1"/>
      <protection locked="0"/>
    </xf>
    <xf numFmtId="0" fontId="2" fillId="10" borderId="2" xfId="0" applyFont="1" applyFill="1" applyBorder="1" applyAlignment="1" applyProtection="1">
      <alignment horizontal="center" vertical="center" shrinkToFit="1"/>
      <protection locked="0"/>
    </xf>
    <xf numFmtId="0" fontId="2" fillId="10" borderId="4" xfId="0" applyFont="1" applyFill="1" applyBorder="1" applyAlignment="1" applyProtection="1">
      <alignment horizontal="center" vertical="center" shrinkToFit="1"/>
      <protection locked="0"/>
    </xf>
    <xf numFmtId="0" fontId="2" fillId="9" borderId="2" xfId="0" applyFont="1" applyFill="1" applyBorder="1" applyAlignment="1" applyProtection="1">
      <alignment horizontal="center" vertical="center" shrinkToFit="1"/>
      <protection locked="0"/>
    </xf>
    <xf numFmtId="0" fontId="2" fillId="9" borderId="4" xfId="0" applyFont="1" applyFill="1" applyBorder="1" applyAlignment="1" applyProtection="1">
      <alignment horizontal="center" vertical="center" shrinkToFit="1"/>
      <protection locked="0"/>
    </xf>
    <xf numFmtId="0" fontId="2" fillId="17" borderId="1" xfId="0" applyFont="1" applyFill="1" applyBorder="1" applyAlignment="1" applyProtection="1">
      <alignment horizontal="center" vertical="center" shrinkToFit="1"/>
      <protection locked="0"/>
    </xf>
    <xf numFmtId="0" fontId="2" fillId="17" borderId="8" xfId="0" applyFont="1" applyFill="1" applyBorder="1" applyAlignment="1" applyProtection="1">
      <alignment horizontal="center" vertical="center" shrinkToFit="1"/>
      <protection locked="0"/>
    </xf>
    <xf numFmtId="0" fontId="2" fillId="17" borderId="4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0" fontId="2" fillId="0" borderId="15" xfId="0" applyFont="1" applyBorder="1" applyAlignment="1" applyProtection="1">
      <alignment horizontal="center" vertical="center" shrinkToFit="1"/>
      <protection locked="0"/>
    </xf>
    <xf numFmtId="0" fontId="1" fillId="4" borderId="4" xfId="0" applyFont="1" applyFill="1" applyBorder="1" applyAlignment="1">
      <alignment horizontal="center" vertical="center" shrinkToFit="1"/>
    </xf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2" fillId="6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 shrinkToFit="1"/>
    </xf>
    <xf numFmtId="0" fontId="2" fillId="9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3" xfId="0" applyFont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 vertical="center" shrinkToFit="1"/>
    </xf>
    <xf numFmtId="0" fontId="0" fillId="0" borderId="4" xfId="0" applyBorder="1"/>
    <xf numFmtId="0" fontId="2" fillId="10" borderId="8" xfId="0" applyFont="1" applyFill="1" applyBorder="1" applyAlignment="1">
      <alignment horizontal="center" vertical="center" shrinkToFit="1"/>
    </xf>
    <xf numFmtId="0" fontId="2" fillId="11" borderId="1" xfId="0" applyFont="1" applyFill="1" applyBorder="1" applyAlignment="1">
      <alignment horizontal="center" vertical="center" shrinkToFit="1"/>
    </xf>
    <xf numFmtId="0" fontId="2" fillId="6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shrinkToFit="1"/>
    </xf>
    <xf numFmtId="0" fontId="2" fillId="13" borderId="4" xfId="0" applyFont="1" applyFill="1" applyBorder="1" applyAlignment="1">
      <alignment horizontal="center" vertical="center" shrinkToFit="1"/>
    </xf>
    <xf numFmtId="0" fontId="0" fillId="16" borderId="0" xfId="0" applyFill="1"/>
    <xf numFmtId="0" fontId="2" fillId="13" borderId="1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8" borderId="9" xfId="0" applyFont="1" applyFill="1" applyBorder="1" applyAlignment="1">
      <alignment horizontal="center" vertical="center" shrinkToFit="1"/>
    </xf>
    <xf numFmtId="0" fontId="0" fillId="4" borderId="1" xfId="0" applyFill="1" applyBorder="1"/>
    <xf numFmtId="0" fontId="2" fillId="0" borderId="3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4" borderId="1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shrinkToFit="1"/>
    </xf>
    <xf numFmtId="0" fontId="2" fillId="17" borderId="1" xfId="0" applyFont="1" applyFill="1" applyBorder="1" applyAlignment="1">
      <alignment horizontal="center" vertical="center" shrinkToFit="1"/>
    </xf>
    <xf numFmtId="0" fontId="0" fillId="4" borderId="15" xfId="0" applyFill="1" applyBorder="1"/>
    <xf numFmtId="0" fontId="1" fillId="4" borderId="1" xfId="0" applyFont="1" applyFill="1" applyBorder="1" applyAlignment="1">
      <alignment horizontal="center" vertical="center" shrinkToFit="1"/>
    </xf>
    <xf numFmtId="0" fontId="1" fillId="4" borderId="8" xfId="0" applyFont="1" applyFill="1" applyBorder="1" applyAlignment="1">
      <alignment horizontal="center" vertical="center" shrinkToFit="1"/>
    </xf>
    <xf numFmtId="0" fontId="2" fillId="17" borderId="8" xfId="0" applyFont="1" applyFill="1" applyBorder="1" applyAlignment="1">
      <alignment horizontal="center" vertical="center" shrinkToFit="1"/>
    </xf>
    <xf numFmtId="0" fontId="0" fillId="17" borderId="12" xfId="0" applyFill="1" applyBorder="1"/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10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2" fillId="19" borderId="1" xfId="0" applyFont="1" applyFill="1" applyBorder="1" applyAlignment="1">
      <alignment horizontal="center" vertical="center" shrinkToFit="1"/>
    </xf>
    <xf numFmtId="0" fontId="2" fillId="6" borderId="4" xfId="0" applyFont="1" applyFill="1" applyBorder="1" applyAlignment="1">
      <alignment horizontal="center" vertical="center" shrinkToFit="1"/>
    </xf>
    <xf numFmtId="0" fontId="2" fillId="11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 shrinkToFit="1"/>
    </xf>
    <xf numFmtId="0" fontId="0" fillId="0" borderId="0" xfId="0" quotePrefix="1"/>
    <xf numFmtId="0" fontId="0" fillId="0" borderId="10" xfId="0" applyBorder="1" applyAlignment="1" applyProtection="1">
      <alignment horizontal="center" vertical="center" shrinkToFit="1"/>
      <protection locked="0"/>
    </xf>
    <xf numFmtId="0" fontId="0" fillId="0" borderId="15" xfId="0" applyBorder="1" applyAlignment="1" applyProtection="1">
      <alignment horizontal="center" vertical="center" shrinkToFit="1"/>
      <protection locked="0"/>
    </xf>
    <xf numFmtId="0" fontId="0" fillId="0" borderId="9" xfId="0" applyBorder="1" applyAlignment="1" applyProtection="1">
      <alignment horizontal="center" vertical="center" shrinkToFit="1"/>
      <protection locked="0"/>
    </xf>
    <xf numFmtId="0" fontId="0" fillId="20" borderId="10" xfId="0" applyFill="1" applyBorder="1" applyAlignment="1" applyProtection="1">
      <alignment horizontal="center" vertical="center" shrinkToFit="1"/>
      <protection locked="0"/>
    </xf>
    <xf numFmtId="0" fontId="0" fillId="0" borderId="8" xfId="0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11" borderId="4" xfId="0" applyFont="1" applyFill="1" applyBorder="1" applyAlignment="1" applyProtection="1">
      <alignment horizontal="center" vertical="center" shrinkToFit="1"/>
      <protection locked="0"/>
    </xf>
    <xf numFmtId="0" fontId="2" fillId="11" borderId="2" xfId="0" applyFont="1" applyFill="1" applyBorder="1" applyAlignment="1" applyProtection="1">
      <alignment horizontal="center" vertical="center" shrinkToFit="1"/>
      <protection locked="0"/>
    </xf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2" borderId="1" xfId="0" applyFont="1" applyFill="1" applyBorder="1" applyAlignment="1" applyProtection="1">
      <alignment horizontal="center" vertical="center" shrinkToFit="1"/>
      <protection locked="0"/>
    </xf>
    <xf numFmtId="0" fontId="2" fillId="22" borderId="1" xfId="0" applyFont="1" applyFill="1" applyBorder="1" applyAlignment="1">
      <alignment horizontal="center" vertical="center" shrinkToFit="1"/>
    </xf>
    <xf numFmtId="0" fontId="0" fillId="0" borderId="11" xfId="0" applyBorder="1" applyAlignment="1" applyProtection="1">
      <alignment horizontal="center" vertical="center" shrinkToFit="1"/>
      <protection locked="0"/>
    </xf>
    <xf numFmtId="0" fontId="2" fillId="4" borderId="2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2" fillId="20" borderId="1" xfId="0" applyFont="1" applyFill="1" applyBorder="1" applyAlignment="1">
      <alignment horizontal="center" vertical="center" shrinkToFit="1"/>
    </xf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2" xfId="0" applyBorder="1"/>
    <xf numFmtId="0" fontId="2" fillId="20" borderId="15" xfId="0" applyFont="1" applyFill="1" applyBorder="1" applyAlignment="1">
      <alignment horizontal="center" vertical="center" shrinkToFit="1"/>
    </xf>
    <xf numFmtId="0" fontId="0" fillId="0" borderId="1" xfId="0" applyBorder="1"/>
    <xf numFmtId="0" fontId="7" fillId="0" borderId="14" xfId="0" applyFont="1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4" fontId="0" fillId="0" borderId="0" xfId="0" applyNumberFormat="1"/>
    <xf numFmtId="22" fontId="0" fillId="0" borderId="0" xfId="0" applyNumberFormat="1" applyAlignment="1">
      <alignment horizontal="left"/>
    </xf>
    <xf numFmtId="22" fontId="0" fillId="0" borderId="0" xfId="0" applyNumberFormat="1"/>
    <xf numFmtId="0" fontId="2" fillId="5" borderId="4" xfId="0" applyFont="1" applyFill="1" applyBorder="1" applyAlignment="1" applyProtection="1">
      <alignment horizontal="center" vertical="center" shrinkToFit="1"/>
      <protection locked="0"/>
    </xf>
    <xf numFmtId="0" fontId="2" fillId="5" borderId="2" xfId="0" applyFont="1" applyFill="1" applyBorder="1" applyAlignment="1" applyProtection="1">
      <alignment horizontal="center" vertical="center" shrinkToFit="1"/>
      <protection locked="0"/>
    </xf>
    <xf numFmtId="0" fontId="1" fillId="24" borderId="15" xfId="0" applyFont="1" applyFill="1" applyBorder="1" applyAlignment="1" applyProtection="1">
      <alignment horizontal="center" vertical="center" shrinkToFit="1"/>
      <protection locked="0"/>
    </xf>
    <xf numFmtId="0" fontId="0" fillId="9" borderId="10" xfId="0" applyFill="1" applyBorder="1"/>
    <xf numFmtId="0" fontId="0" fillId="16" borderId="7" xfId="0" applyFill="1" applyBorder="1"/>
    <xf numFmtId="0" fontId="0" fillId="0" borderId="14" xfId="0" applyBorder="1"/>
    <xf numFmtId="0" fontId="0" fillId="0" borderId="11" xfId="0" applyBorder="1"/>
    <xf numFmtId="0" fontId="0" fillId="16" borderId="12" xfId="0" applyFill="1" applyBorder="1"/>
    <xf numFmtId="0" fontId="0" fillId="16" borderId="15" xfId="0" applyFill="1" applyBorder="1"/>
    <xf numFmtId="0" fontId="0" fillId="0" borderId="15" xfId="0" applyBorder="1"/>
    <xf numFmtId="0" fontId="0" fillId="0" borderId="12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4" borderId="2" xfId="0" applyFont="1" applyFill="1" applyBorder="1" applyAlignment="1">
      <alignment horizontal="center" vertical="center" shrinkToFit="1"/>
    </xf>
    <xf numFmtId="0" fontId="0" fillId="0" borderId="3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13" xfId="0" applyBorder="1"/>
    <xf numFmtId="0" fontId="0" fillId="0" borderId="3" xfId="0" applyBorder="1"/>
    <xf numFmtId="0" fontId="0" fillId="4" borderId="15" xfId="0" applyFill="1" applyBorder="1"/>
    <xf numFmtId="0" fontId="0" fillId="16" borderId="5" xfId="0" applyFill="1" applyBorder="1"/>
    <xf numFmtId="0" fontId="0" fillId="0" borderId="9" xfId="0" applyBorder="1"/>
    <xf numFmtId="0" fontId="0" fillId="17" borderId="5" xfId="0" applyFill="1" applyBorder="1"/>
    <xf numFmtId="0" fontId="0" fillId="0" borderId="6" xfId="0" applyBorder="1"/>
    <xf numFmtId="0" fontId="0" fillId="0" borderId="0" xfId="0"/>
    <xf numFmtId="0" fontId="0" fillId="0" borderId="10" xfId="0" applyBorder="1"/>
    <xf numFmtId="0" fontId="0" fillId="17" borderId="12" xfId="0" applyFill="1" applyBorder="1"/>
    <xf numFmtId="0" fontId="0" fillId="17" borderId="6" xfId="0" applyFill="1" applyBorder="1"/>
    <xf numFmtId="0" fontId="0" fillId="17" borderId="0" xfId="0" applyFill="1"/>
    <xf numFmtId="0" fontId="0" fillId="17" borderId="10" xfId="0" applyFill="1" applyBorder="1"/>
    <xf numFmtId="0" fontId="0" fillId="17" borderId="7" xfId="0" applyFill="1" applyBorder="1"/>
    <xf numFmtId="0" fontId="0" fillId="17" borderId="14" xfId="0" applyFill="1" applyBorder="1"/>
    <xf numFmtId="0" fontId="0" fillId="17" borderId="11" xfId="0" applyFill="1" applyBorder="1"/>
    <xf numFmtId="0" fontId="0" fillId="17" borderId="3" xfId="0" applyFill="1" applyBorder="1"/>
    <xf numFmtId="0" fontId="4" fillId="0" borderId="12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4" fillId="0" borderId="12" xfId="0" applyFont="1" applyBorder="1" applyAlignment="1">
      <alignment horizontal="center" vertical="center" textRotation="90" shrinkToFit="1"/>
    </xf>
    <xf numFmtId="0" fontId="0" fillId="0" borderId="12" xfId="0" applyBorder="1" applyAlignment="1">
      <alignment horizontal="center" vertical="center" textRotation="90" shrinkToFit="1"/>
    </xf>
    <xf numFmtId="0" fontId="0" fillId="0" borderId="6" xfId="0" applyBorder="1" applyAlignment="1">
      <alignment horizontal="center" vertical="center" textRotation="90" shrinkToFit="1"/>
    </xf>
    <xf numFmtId="0" fontId="4" fillId="0" borderId="15" xfId="0" applyFont="1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0" fontId="2" fillId="4" borderId="15" xfId="0" applyFont="1" applyFill="1" applyBorder="1" applyAlignment="1">
      <alignment horizontal="center" vertical="center"/>
    </xf>
    <xf numFmtId="22" fontId="4" fillId="0" borderId="6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0" fillId="0" borderId="7" xfId="0" applyBorder="1"/>
    <xf numFmtId="0" fontId="0" fillId="16" borderId="6" xfId="0" applyFill="1" applyBorder="1"/>
    <xf numFmtId="0" fontId="0" fillId="16" borderId="0" xfId="0" applyFill="1"/>
    <xf numFmtId="0" fontId="2" fillId="10" borderId="2" xfId="0" applyFont="1" applyFill="1" applyBorder="1" applyAlignment="1" applyProtection="1">
      <alignment horizontal="center" vertical="center" shrinkToFit="1"/>
      <protection locked="0"/>
    </xf>
    <xf numFmtId="0" fontId="0" fillId="0" borderId="3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 shrinkToFit="1"/>
      <protection locked="0"/>
    </xf>
    <xf numFmtId="0" fontId="2" fillId="0" borderId="12" xfId="0" applyFont="1" applyBorder="1" applyAlignment="1">
      <alignment horizontal="center" vertical="center" shrinkToFit="1"/>
    </xf>
    <xf numFmtId="0" fontId="1" fillId="12" borderId="3" xfId="0" applyFont="1" applyFill="1" applyBorder="1" applyAlignment="1">
      <alignment horizontal="center" vertical="center" shrinkToFit="1"/>
    </xf>
    <xf numFmtId="0" fontId="1" fillId="12" borderId="4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2" fillId="10" borderId="2" xfId="0" applyFont="1" applyFill="1" applyBorder="1" applyAlignment="1">
      <alignment horizontal="center" vertical="center" shrinkToFit="1"/>
    </xf>
    <xf numFmtId="0" fontId="0" fillId="0" borderId="5" xfId="0" applyBorder="1"/>
    <xf numFmtId="0" fontId="1" fillId="4" borderId="4" xfId="0" applyFont="1" applyFill="1" applyBorder="1" applyAlignment="1">
      <alignment horizontal="center" vertical="center" shrinkToFit="1"/>
    </xf>
    <xf numFmtId="0" fontId="2" fillId="16" borderId="0" xfId="0" applyFont="1" applyFill="1" applyAlignment="1">
      <alignment horizontal="center" vertical="center" shrinkToFit="1"/>
    </xf>
    <xf numFmtId="0" fontId="0" fillId="4" borderId="15" xfId="0" applyFill="1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8" xfId="0" applyBorder="1" applyAlignment="1">
      <alignment shrinkToFit="1"/>
    </xf>
    <xf numFmtId="0" fontId="1" fillId="14" borderId="3" xfId="0" applyFont="1" applyFill="1" applyBorder="1" applyAlignment="1">
      <alignment horizontal="center" vertical="center" shrinkToFit="1"/>
    </xf>
    <xf numFmtId="0" fontId="1" fillId="14" borderId="4" xfId="0" applyFont="1" applyFill="1" applyBorder="1" applyAlignment="1">
      <alignment horizontal="center" vertical="center" shrinkToFit="1"/>
    </xf>
    <xf numFmtId="0" fontId="2" fillId="16" borderId="0" xfId="0" applyFont="1" applyFill="1"/>
    <xf numFmtId="0" fontId="2" fillId="0" borderId="0" xfId="0" applyFont="1"/>
    <xf numFmtId="0" fontId="2" fillId="0" borderId="10" xfId="0" applyFont="1" applyBorder="1"/>
    <xf numFmtId="0" fontId="0" fillId="0" borderId="0" xfId="0" applyAlignment="1">
      <alignment shrinkToFit="1"/>
    </xf>
    <xf numFmtId="0" fontId="0" fillId="0" borderId="14" xfId="0" applyBorder="1" applyAlignment="1">
      <alignment shrinkToFit="1"/>
    </xf>
    <xf numFmtId="0" fontId="0" fillId="4" borderId="14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0" fillId="0" borderId="13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7" xfId="0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textRotation="90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 shrinkToFit="1"/>
    </xf>
    <xf numFmtId="0" fontId="1" fillId="4" borderId="14" xfId="0" applyFont="1" applyFill="1" applyBorder="1" applyAlignment="1">
      <alignment horizontal="center" vertical="center" shrinkToFit="1"/>
    </xf>
    <xf numFmtId="0" fontId="1" fillId="4" borderId="11" xfId="0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4" borderId="6" xfId="0" applyFont="1" applyFill="1" applyBorder="1" applyAlignment="1">
      <alignment horizontal="center"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4" borderId="10" xfId="0" applyFont="1" applyFill="1" applyBorder="1" applyAlignment="1">
      <alignment horizontal="center" vertical="center" shrinkToFit="1"/>
    </xf>
    <xf numFmtId="0" fontId="1" fillId="4" borderId="14" xfId="0" applyFont="1" applyFill="1" applyBorder="1" applyAlignment="1">
      <alignment horizontal="center" shrinkToFit="1"/>
    </xf>
    <xf numFmtId="0" fontId="1" fillId="4" borderId="11" xfId="0" applyFont="1" applyFill="1" applyBorder="1" applyAlignment="1">
      <alignment horizontal="center" shrinkToFit="1"/>
    </xf>
    <xf numFmtId="0" fontId="1" fillId="4" borderId="6" xfId="0" applyFont="1" applyFill="1" applyBorder="1" applyAlignment="1">
      <alignment horizontal="center" shrinkToFit="1"/>
    </xf>
    <xf numFmtId="0" fontId="1" fillId="4" borderId="0" xfId="0" applyFont="1" applyFill="1" applyAlignment="1">
      <alignment horizontal="center" shrinkToFit="1"/>
    </xf>
    <xf numFmtId="0" fontId="0" fillId="9" borderId="0" xfId="0" applyFill="1"/>
    <xf numFmtId="0" fontId="0" fillId="9" borderId="6" xfId="0" applyFill="1" applyBorder="1"/>
    <xf numFmtId="0" fontId="0" fillId="0" borderId="6" xfId="0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2" fillId="0" borderId="6" xfId="0" applyFont="1" applyBorder="1" applyAlignment="1">
      <alignment horizontal="center" vertical="center" shrinkToFit="1"/>
    </xf>
    <xf numFmtId="0" fontId="2" fillId="15" borderId="2" xfId="0" applyFont="1" applyFill="1" applyBorder="1" applyAlignment="1">
      <alignment horizontal="center" vertical="center" shrinkToFit="1"/>
    </xf>
    <xf numFmtId="0" fontId="9" fillId="24" borderId="2" xfId="0" applyFont="1" applyFill="1" applyBorder="1" applyAlignment="1">
      <alignment horizontal="center" vertical="center" shrinkToFit="1"/>
    </xf>
    <xf numFmtId="0" fontId="0" fillId="24" borderId="4" xfId="0" applyFill="1" applyBorder="1" applyAlignment="1">
      <alignment horizontal="center" vertical="center" shrinkToFit="1"/>
    </xf>
    <xf numFmtId="0" fontId="0" fillId="21" borderId="3" xfId="0" applyFill="1" applyBorder="1"/>
    <xf numFmtId="0" fontId="0" fillId="21" borderId="0" xfId="0" applyFill="1"/>
    <xf numFmtId="0" fontId="0" fillId="20" borderId="2" xfId="0" applyFill="1" applyBorder="1" applyAlignment="1">
      <alignment horizontal="left" vertical="center" shrinkToFit="1"/>
    </xf>
    <xf numFmtId="0" fontId="0" fillId="20" borderId="4" xfId="0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4" xfId="0" applyBorder="1" applyAlignment="1">
      <alignment horizontal="left" vertical="center" shrinkToFit="1"/>
    </xf>
    <xf numFmtId="0" fontId="0" fillId="17" borderId="13" xfId="0" applyFill="1" applyBorder="1"/>
    <xf numFmtId="0" fontId="0" fillId="21" borderId="5" xfId="0" applyFill="1" applyBorder="1"/>
    <xf numFmtId="0" fontId="0" fillId="21" borderId="13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21" borderId="6" xfId="0" applyFill="1" applyBorder="1"/>
    <xf numFmtId="0" fontId="0" fillId="21" borderId="10" xfId="0" applyFill="1" applyBorder="1"/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4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4" fillId="20" borderId="5" xfId="0" applyFont="1" applyFill="1" applyBorder="1" applyAlignment="1">
      <alignment horizontal="center" vertical="center" shrinkToFit="1"/>
    </xf>
    <xf numFmtId="0" fontId="4" fillId="20" borderId="13" xfId="0" applyFont="1" applyFill="1" applyBorder="1" applyAlignment="1">
      <alignment horizontal="center" vertical="center" shrinkToFit="1"/>
    </xf>
    <xf numFmtId="0" fontId="4" fillId="20" borderId="9" xfId="0" applyFont="1" applyFill="1" applyBorder="1" applyAlignment="1">
      <alignment horizontal="center" vertical="center" shrinkToFit="1"/>
    </xf>
    <xf numFmtId="0" fontId="4" fillId="20" borderId="7" xfId="0" applyFont="1" applyFill="1" applyBorder="1" applyAlignment="1">
      <alignment horizontal="center" vertical="center" shrinkToFit="1"/>
    </xf>
    <xf numFmtId="0" fontId="4" fillId="20" borderId="14" xfId="0" applyFont="1" applyFill="1" applyBorder="1" applyAlignment="1">
      <alignment horizontal="center" vertical="center" shrinkToFit="1"/>
    </xf>
    <xf numFmtId="0" fontId="4" fillId="20" borderId="11" xfId="0" applyFont="1" applyFill="1" applyBorder="1" applyAlignment="1">
      <alignment horizontal="center" vertical="center" shrinkToFit="1"/>
    </xf>
    <xf numFmtId="0" fontId="2" fillId="19" borderId="2" xfId="0" applyFont="1" applyFill="1" applyBorder="1" applyAlignment="1">
      <alignment horizontal="center" vertical="center" shrinkToFit="1"/>
    </xf>
    <xf numFmtId="0" fontId="2" fillId="19" borderId="4" xfId="0" applyFont="1" applyFill="1" applyBorder="1" applyAlignment="1">
      <alignment horizontal="center" vertical="center" shrinkToFit="1"/>
    </xf>
    <xf numFmtId="0" fontId="12" fillId="23" borderId="19" xfId="0" applyFont="1" applyFill="1" applyBorder="1" applyAlignment="1">
      <alignment horizontal="center" vertical="center" shrinkToFit="1"/>
    </xf>
    <xf numFmtId="0" fontId="12" fillId="0" borderId="21" xfId="0" applyFont="1" applyBorder="1" applyAlignment="1">
      <alignment horizontal="center" vertical="center" shrinkToFit="1"/>
    </xf>
    <xf numFmtId="0" fontId="12" fillId="0" borderId="20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 shrinkToFit="1"/>
    </xf>
    <xf numFmtId="0" fontId="12" fillId="0" borderId="24" xfId="0" applyFont="1" applyBorder="1" applyAlignment="1">
      <alignment horizontal="center" vertical="center" shrinkToFit="1"/>
    </xf>
    <xf numFmtId="0" fontId="10" fillId="17" borderId="19" xfId="0" applyFont="1" applyFill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10" fillId="17" borderId="23" xfId="0" applyFont="1" applyFill="1" applyBorder="1" applyAlignment="1" applyProtection="1">
      <alignment horizontal="center" vertical="center" shrinkToFit="1"/>
      <protection locked="0"/>
    </xf>
    <xf numFmtId="0" fontId="10" fillId="0" borderId="24" xfId="0" applyFont="1" applyBorder="1" applyAlignment="1" applyProtection="1">
      <alignment horizontal="center" vertical="center" shrinkToFit="1"/>
      <protection locked="0"/>
    </xf>
    <xf numFmtId="0" fontId="10" fillId="17" borderId="19" xfId="0" applyFont="1" applyFill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17" borderId="23" xfId="0" applyFont="1" applyFill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2" fillId="21" borderId="12" xfId="0" applyFont="1" applyFill="1" applyBorder="1" applyAlignment="1">
      <alignment horizontal="center" vertical="center" shrinkToFit="1"/>
    </xf>
    <xf numFmtId="0" fontId="0" fillId="0" borderId="13" xfId="0" applyBorder="1" applyAlignment="1">
      <alignment vertical="center"/>
    </xf>
    <xf numFmtId="0" fontId="0" fillId="21" borderId="3" xfId="0" applyFill="1" applyBorder="1" applyAlignment="1">
      <alignment shrinkToFit="1"/>
    </xf>
    <xf numFmtId="0" fontId="2" fillId="0" borderId="13" xfId="0" applyFont="1" applyBorder="1" applyAlignment="1">
      <alignment shrinkToFit="1"/>
    </xf>
    <xf numFmtId="0" fontId="7" fillId="0" borderId="0" xfId="0" applyFont="1" applyAlignment="1">
      <alignment shrinkToFit="1"/>
    </xf>
    <xf numFmtId="0" fontId="7" fillId="0" borderId="10" xfId="0" applyFont="1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1" xfId="0" applyFont="1" applyBorder="1" applyAlignment="1">
      <alignment shrinkToFit="1"/>
    </xf>
    <xf numFmtId="0" fontId="0" fillId="21" borderId="14" xfId="0" applyFill="1" applyBorder="1"/>
    <xf numFmtId="0" fontId="1" fillId="4" borderId="5" xfId="0" applyFont="1" applyFill="1" applyBorder="1" applyAlignment="1">
      <alignment horizontal="center" vertical="center" shrinkToFit="1"/>
    </xf>
    <xf numFmtId="0" fontId="1" fillId="4" borderId="13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 textRotation="90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0" fillId="21" borderId="0" xfId="0" applyFill="1" applyAlignment="1">
      <alignment shrinkToFit="1"/>
    </xf>
    <xf numFmtId="0" fontId="0" fillId="21" borderId="14" xfId="0" applyFill="1" applyBorder="1" applyAlignment="1">
      <alignment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 shrinkToFit="1"/>
    </xf>
    <xf numFmtId="0" fontId="10" fillId="17" borderId="10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shrinkToFit="1"/>
    </xf>
    <xf numFmtId="0" fontId="2" fillId="21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shrinkToFit="1"/>
    </xf>
    <xf numFmtId="0" fontId="10" fillId="17" borderId="2" xfId="0" applyFont="1" applyFill="1" applyBorder="1" applyAlignment="1">
      <alignment horizontal="left" vertical="center" shrinkToFit="1"/>
    </xf>
    <xf numFmtId="0" fontId="10" fillId="17" borderId="3" xfId="0" applyFont="1" applyFill="1" applyBorder="1" applyAlignment="1">
      <alignment horizontal="left" vertical="center" shrinkToFit="1"/>
    </xf>
    <xf numFmtId="0" fontId="10" fillId="17" borderId="4" xfId="0" applyFont="1" applyFill="1" applyBorder="1" applyAlignment="1">
      <alignment horizontal="left" vertical="center" shrinkToFit="1"/>
    </xf>
    <xf numFmtId="0" fontId="4" fillId="21" borderId="12" xfId="0" applyFont="1" applyFill="1" applyBorder="1" applyAlignment="1">
      <alignment horizontal="center" vertical="center" textRotation="90" shrinkToFit="1"/>
    </xf>
    <xf numFmtId="0" fontId="0" fillId="21" borderId="12" xfId="0" applyFill="1" applyBorder="1" applyAlignment="1">
      <alignment horizontal="center" vertical="center" textRotation="90" shrinkToFit="1"/>
    </xf>
    <xf numFmtId="0" fontId="0" fillId="21" borderId="6" xfId="0" applyFill="1" applyBorder="1" applyAlignment="1">
      <alignment horizontal="center" vertical="center" textRotation="90" shrinkToFi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0" fillId="17" borderId="10" xfId="0" applyFont="1" applyFill="1" applyBorder="1" applyAlignment="1">
      <alignment shrinkToFit="1"/>
    </xf>
    <xf numFmtId="0" fontId="10" fillId="17" borderId="6" xfId="0" applyFont="1" applyFill="1" applyBorder="1" applyAlignment="1">
      <alignment shrinkToFit="1"/>
    </xf>
    <xf numFmtId="0" fontId="10" fillId="18" borderId="6" xfId="0" applyFont="1" applyFill="1" applyBorder="1" applyAlignment="1">
      <alignment horizontal="center" vertical="center" shrinkToFit="1"/>
    </xf>
    <xf numFmtId="0" fontId="10" fillId="18" borderId="10" xfId="0" applyFont="1" applyFill="1" applyBorder="1" applyAlignment="1">
      <alignment shrinkToFit="1"/>
    </xf>
    <xf numFmtId="0" fontId="10" fillId="18" borderId="6" xfId="0" applyFont="1" applyFill="1" applyBorder="1" applyAlignment="1">
      <alignment shrinkToFit="1"/>
    </xf>
    <xf numFmtId="0" fontId="5" fillId="22" borderId="5" xfId="0" applyFont="1" applyFill="1" applyBorder="1" applyAlignment="1">
      <alignment horizontal="center" vertical="center" shrinkToFit="1"/>
    </xf>
    <xf numFmtId="0" fontId="5" fillId="22" borderId="9" xfId="0" applyFont="1" applyFill="1" applyBorder="1" applyAlignment="1">
      <alignment horizontal="center" vertical="center" shrinkToFit="1"/>
    </xf>
    <xf numFmtId="0" fontId="5" fillId="22" borderId="7" xfId="0" applyFont="1" applyFill="1" applyBorder="1" applyAlignment="1">
      <alignment horizontal="center" vertical="center" shrinkToFit="1"/>
    </xf>
    <xf numFmtId="0" fontId="5" fillId="22" borderId="11" xfId="0" applyFont="1" applyFill="1" applyBorder="1" applyAlignment="1">
      <alignment horizontal="center" vertical="center" shrinkToFit="1"/>
    </xf>
    <xf numFmtId="0" fontId="10" fillId="17" borderId="5" xfId="0" applyFont="1" applyFill="1" applyBorder="1" applyAlignment="1">
      <alignment horizontal="center" vertical="center" shrinkToFit="1"/>
    </xf>
    <xf numFmtId="0" fontId="10" fillId="17" borderId="9" xfId="0" applyFont="1" applyFill="1" applyBorder="1" applyAlignment="1">
      <alignment horizontal="center" vertical="center" shrinkToFit="1"/>
    </xf>
    <xf numFmtId="0" fontId="10" fillId="18" borderId="5" xfId="0" applyFont="1" applyFill="1" applyBorder="1" applyAlignment="1">
      <alignment horizontal="center" vertical="center" shrinkToFit="1"/>
    </xf>
    <xf numFmtId="0" fontId="10" fillId="18" borderId="9" xfId="0" applyFont="1" applyFill="1" applyBorder="1" applyAlignment="1">
      <alignment horizontal="center" vertical="center" shrinkToFit="1"/>
    </xf>
    <xf numFmtId="0" fontId="10" fillId="18" borderId="10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5" fillId="22" borderId="14" xfId="0" applyFont="1" applyFill="1" applyBorder="1" applyAlignment="1">
      <alignment horizontal="center" vertical="center" shrinkToFit="1"/>
    </xf>
    <xf numFmtId="0" fontId="10" fillId="17" borderId="5" xfId="0" applyFont="1" applyFill="1" applyBorder="1" applyAlignment="1">
      <alignment horizontal="left" vertical="center" shrinkToFit="1"/>
    </xf>
    <xf numFmtId="0" fontId="10" fillId="17" borderId="13" xfId="0" applyFont="1" applyFill="1" applyBorder="1" applyAlignment="1">
      <alignment horizontal="left" vertical="center" shrinkToFit="1"/>
    </xf>
    <xf numFmtId="0" fontId="10" fillId="17" borderId="9" xfId="0" applyFont="1" applyFill="1" applyBorder="1" applyAlignment="1">
      <alignment horizontal="left" vertical="center" shrinkToFit="1"/>
    </xf>
    <xf numFmtId="0" fontId="10" fillId="17" borderId="7" xfId="0" applyFont="1" applyFill="1" applyBorder="1" applyAlignment="1">
      <alignment horizontal="left" vertical="center" shrinkToFit="1"/>
    </xf>
    <xf numFmtId="0" fontId="10" fillId="17" borderId="14" xfId="0" applyFont="1" applyFill="1" applyBorder="1" applyAlignment="1">
      <alignment horizontal="left" vertical="center" shrinkToFit="1"/>
    </xf>
    <xf numFmtId="0" fontId="10" fillId="17" borderId="11" xfId="0" applyFont="1" applyFill="1" applyBorder="1" applyAlignment="1">
      <alignment horizontal="left" vertical="center" shrinkToFit="1"/>
    </xf>
    <xf numFmtId="0" fontId="0" fillId="18" borderId="6" xfId="0" applyFill="1" applyBorder="1" applyAlignment="1">
      <alignment horizontal="center" vertical="center" shrinkToFit="1"/>
    </xf>
    <xf numFmtId="0" fontId="0" fillId="18" borderId="10" xfId="0" applyFill="1" applyBorder="1" applyAlignment="1">
      <alignment horizontal="center" vertical="center" shrinkToFit="1"/>
    </xf>
    <xf numFmtId="0" fontId="2" fillId="11" borderId="15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11" fillId="17" borderId="5" xfId="0" applyFont="1" applyFill="1" applyBorder="1" applyAlignment="1">
      <alignment horizontal="left" vertical="center" shrinkToFit="1"/>
    </xf>
    <xf numFmtId="0" fontId="11" fillId="0" borderId="13" xfId="0" applyFont="1" applyBorder="1" applyAlignment="1">
      <alignment horizontal="left" vertical="center" shrinkToFit="1"/>
    </xf>
    <xf numFmtId="0" fontId="11" fillId="0" borderId="9" xfId="0" applyFont="1" applyBorder="1" applyAlignment="1">
      <alignment horizontal="left" vertical="center" shrinkToFit="1"/>
    </xf>
    <xf numFmtId="0" fontId="11" fillId="0" borderId="6" xfId="0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10" xfId="0" applyFont="1" applyBorder="1" applyAlignment="1">
      <alignment horizontal="left" vertical="center" shrinkToFit="1"/>
    </xf>
    <xf numFmtId="0" fontId="11" fillId="0" borderId="7" xfId="0" applyFont="1" applyBorder="1" applyAlignment="1">
      <alignment horizontal="left" vertical="center" shrinkToFit="1"/>
    </xf>
    <xf numFmtId="0" fontId="11" fillId="0" borderId="14" xfId="0" applyFont="1" applyBorder="1" applyAlignment="1">
      <alignment horizontal="left" vertical="center" shrinkToFit="1"/>
    </xf>
    <xf numFmtId="0" fontId="11" fillId="0" borderId="11" xfId="0" applyFont="1" applyBorder="1" applyAlignment="1">
      <alignment horizontal="left" vertical="center" shrinkToFit="1"/>
    </xf>
    <xf numFmtId="0" fontId="15" fillId="17" borderId="5" xfId="0" applyFont="1" applyFill="1" applyBorder="1" applyAlignment="1">
      <alignment horizontal="center" vertical="center" shrinkToFit="1"/>
    </xf>
    <xf numFmtId="0" fontId="15" fillId="17" borderId="9" xfId="0" applyFont="1" applyFill="1" applyBorder="1" applyAlignment="1">
      <alignment horizontal="center" vertical="center" shrinkToFit="1"/>
    </xf>
    <xf numFmtId="0" fontId="15" fillId="17" borderId="6" xfId="0" applyFont="1" applyFill="1" applyBorder="1" applyAlignment="1">
      <alignment horizontal="center" vertical="center" shrinkToFit="1"/>
    </xf>
    <xf numFmtId="0" fontId="15" fillId="17" borderId="10" xfId="0" applyFont="1" applyFill="1" applyBorder="1" applyAlignment="1">
      <alignment horizontal="center" vertical="center" shrinkToFit="1"/>
    </xf>
    <xf numFmtId="0" fontId="15" fillId="17" borderId="7" xfId="0" applyFont="1" applyFill="1" applyBorder="1" applyAlignment="1">
      <alignment horizontal="center" vertical="center" shrinkToFit="1"/>
    </xf>
    <xf numFmtId="0" fontId="15" fillId="17" borderId="11" xfId="0" applyFont="1" applyFill="1" applyBorder="1" applyAlignment="1">
      <alignment horizontal="center" vertical="center" shrinkToFit="1"/>
    </xf>
    <xf numFmtId="0" fontId="14" fillId="15" borderId="5" xfId="0" applyFont="1" applyFill="1" applyBorder="1" applyAlignment="1">
      <alignment horizontal="center" vertical="center" shrinkToFit="1"/>
    </xf>
    <xf numFmtId="0" fontId="14" fillId="15" borderId="9" xfId="0" applyFont="1" applyFill="1" applyBorder="1" applyAlignment="1">
      <alignment horizontal="center" vertical="center" shrinkToFit="1"/>
    </xf>
    <xf numFmtId="0" fontId="14" fillId="15" borderId="6" xfId="0" applyFont="1" applyFill="1" applyBorder="1" applyAlignment="1">
      <alignment horizontal="center" vertical="center" shrinkToFit="1"/>
    </xf>
    <xf numFmtId="0" fontId="14" fillId="15" borderId="10" xfId="0" applyFont="1" applyFill="1" applyBorder="1" applyAlignment="1">
      <alignment horizontal="center" vertical="center" shrinkToFit="1"/>
    </xf>
    <xf numFmtId="0" fontId="14" fillId="15" borderId="7" xfId="0" applyFont="1" applyFill="1" applyBorder="1" applyAlignment="1">
      <alignment horizontal="center" vertical="center" shrinkToFit="1"/>
    </xf>
    <xf numFmtId="0" fontId="14" fillId="15" borderId="11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10" fillId="17" borderId="7" xfId="0" applyFont="1" applyFill="1" applyBorder="1" applyAlignment="1">
      <alignment shrinkToFit="1"/>
    </xf>
    <xf numFmtId="0" fontId="10" fillId="17" borderId="11" xfId="0" applyFont="1" applyFill="1" applyBorder="1" applyAlignment="1">
      <alignment shrinkToFit="1"/>
    </xf>
    <xf numFmtId="0" fontId="10" fillId="18" borderId="7" xfId="0" applyFont="1" applyFill="1" applyBorder="1" applyAlignment="1">
      <alignment shrinkToFit="1"/>
    </xf>
    <xf numFmtId="0" fontId="10" fillId="18" borderId="11" xfId="0" applyFont="1" applyFill="1" applyBorder="1" applyAlignment="1">
      <alignment shrinkToFit="1"/>
    </xf>
    <xf numFmtId="0" fontId="0" fillId="21" borderId="20" xfId="0" applyFill="1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2" fillId="6" borderId="15" xfId="0" applyFont="1" applyFill="1" applyBorder="1" applyAlignment="1">
      <alignment horizontal="center" vertical="center" shrinkToFit="1"/>
    </xf>
    <xf numFmtId="0" fontId="2" fillId="20" borderId="15" xfId="0" applyFont="1" applyFill="1" applyBorder="1" applyAlignment="1">
      <alignment horizontal="center" vertical="center" shrinkToFit="1"/>
    </xf>
    <xf numFmtId="0" fontId="2" fillId="20" borderId="8" xfId="0" applyFont="1" applyFill="1" applyBorder="1" applyAlignment="1">
      <alignment horizontal="center" vertical="center" shrinkToFit="1"/>
    </xf>
    <xf numFmtId="0" fontId="9" fillId="4" borderId="7" xfId="0" applyFont="1" applyFill="1" applyBorder="1" applyAlignment="1">
      <alignment horizontal="center" vertical="center" shrinkToFit="1"/>
    </xf>
    <xf numFmtId="0" fontId="9" fillId="4" borderId="14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99FF"/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6A5-C96E-4625-8437-96A91706135A}">
  <sheetPr>
    <pageSetUpPr autoPageBreaks="0"/>
  </sheetPr>
  <dimension ref="A1:CC66"/>
  <sheetViews>
    <sheetView showGridLines="0" tabSelected="1" zoomScale="70" zoomScaleNormal="70" workbookViewId="0">
      <selection activeCell="W24" sqref="W24"/>
    </sheetView>
  </sheetViews>
  <sheetFormatPr defaultRowHeight="14.5" x14ac:dyDescent="0.35"/>
  <cols>
    <col min="1" max="1" width="5.6328125" customWidth="1"/>
    <col min="4" max="4" width="0.90625" customWidth="1"/>
    <col min="5" max="5" width="10.6328125" customWidth="1"/>
    <col min="6" max="6" width="0.81640625" customWidth="1"/>
    <col min="7" max="7" width="10.6328125" customWidth="1"/>
    <col min="8" max="8" width="0.81640625" customWidth="1"/>
    <col min="9" max="9" width="10.6328125" customWidth="1"/>
    <col min="10" max="10" width="0.81640625" customWidth="1"/>
    <col min="11" max="11" width="10.6328125" customWidth="1"/>
    <col min="12" max="12" width="0.81640625" customWidth="1"/>
    <col min="13" max="13" width="10.6328125" customWidth="1"/>
    <col min="14" max="14" width="0.81640625" customWidth="1"/>
    <col min="15" max="15" width="10.6328125" customWidth="1"/>
    <col min="16" max="16" width="0.81640625" customWidth="1"/>
    <col min="17" max="17" width="10.6328125" customWidth="1"/>
    <col min="18" max="18" width="0.81640625" customWidth="1"/>
    <col min="19" max="19" width="10.6328125" customWidth="1"/>
    <col min="20" max="20" width="0.81640625" customWidth="1"/>
    <col min="22" max="22" width="0.81640625" customWidth="1"/>
    <col min="24" max="24" width="0.81640625" customWidth="1"/>
    <col min="26" max="26" width="0.81640625" customWidth="1"/>
    <col min="28" max="28" width="0.81640625" customWidth="1"/>
    <col min="30" max="30" width="0.81640625" customWidth="1"/>
    <col min="32" max="32" width="0.81640625" customWidth="1"/>
    <col min="34" max="34" width="0.81640625" customWidth="1"/>
    <col min="36" max="36" width="0.81640625" customWidth="1"/>
    <col min="38" max="38" width="0.81640625" customWidth="1"/>
    <col min="40" max="40" width="0.81640625" customWidth="1"/>
    <col min="42" max="42" width="0.81640625" customWidth="1"/>
    <col min="44" max="44" width="0.81640625" customWidth="1"/>
    <col min="46" max="46" width="0.81640625" customWidth="1"/>
    <col min="47" max="47" width="3.6328125" customWidth="1"/>
    <col min="48" max="48" width="9.453125" bestFit="1" customWidth="1"/>
    <col min="49" max="49" width="8.7265625" customWidth="1"/>
    <col min="50" max="50" width="0.90625" customWidth="1"/>
    <col min="54" max="54" width="5.6328125" customWidth="1"/>
  </cols>
  <sheetData>
    <row r="1" spans="1:81" ht="30" customHeight="1" thickBot="1" x14ac:dyDescent="0.4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</row>
    <row r="2" spans="1:81" ht="15" thickTop="1" x14ac:dyDescent="0.35">
      <c r="A2" s="130"/>
      <c r="B2" s="150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9"/>
      <c r="BB2" s="226"/>
      <c r="CC2" s="1"/>
    </row>
    <row r="3" spans="1:81" ht="15" customHeight="1" x14ac:dyDescent="0.35">
      <c r="A3" s="130"/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3"/>
      <c r="BB3" s="226"/>
      <c r="CC3" s="1"/>
    </row>
    <row r="4" spans="1:81" ht="15" customHeight="1" thickBot="1" x14ac:dyDescent="0.4">
      <c r="A4" s="130"/>
      <c r="B4" s="151"/>
      <c r="C4" s="132"/>
      <c r="D4" s="152"/>
      <c r="E4" s="132"/>
      <c r="F4" s="132"/>
      <c r="G4" s="132"/>
      <c r="H4" s="132"/>
      <c r="I4" s="132"/>
      <c r="J4" s="132"/>
      <c r="K4" s="132"/>
      <c r="L4" s="132"/>
      <c r="M4" s="132"/>
      <c r="N4" s="152"/>
      <c r="O4" s="132"/>
      <c r="P4" s="132"/>
      <c r="Q4" s="132"/>
      <c r="R4" s="132"/>
      <c r="S4" s="132"/>
      <c r="T4" s="132"/>
      <c r="U4" s="132"/>
      <c r="V4" s="152"/>
      <c r="W4" s="132"/>
      <c r="X4" s="132"/>
      <c r="Y4" s="132"/>
      <c r="Z4" s="132"/>
      <c r="AA4" s="132"/>
      <c r="AB4" s="132"/>
      <c r="AC4" s="132"/>
      <c r="AD4" s="152"/>
      <c r="AE4" s="132"/>
      <c r="AF4" s="132"/>
      <c r="AG4" s="132"/>
      <c r="AH4" s="132"/>
      <c r="AI4" s="132"/>
      <c r="AJ4" s="132"/>
      <c r="AK4" s="132"/>
      <c r="AL4" s="152"/>
      <c r="AM4" s="132"/>
      <c r="AN4" s="132"/>
      <c r="AO4" s="132"/>
      <c r="AP4" s="132"/>
      <c r="AQ4" s="132"/>
      <c r="AR4" s="132"/>
      <c r="AS4" s="132"/>
      <c r="AT4" s="152"/>
      <c r="AU4" s="152"/>
      <c r="AV4" s="132"/>
      <c r="AW4" s="132"/>
      <c r="AX4" s="132"/>
      <c r="AY4" s="132"/>
      <c r="AZ4" s="132"/>
      <c r="BA4" s="153"/>
      <c r="BB4" s="226"/>
      <c r="CC4" s="1"/>
    </row>
    <row r="5" spans="1:81" ht="15.5" thickTop="1" thickBot="1" x14ac:dyDescent="0.4">
      <c r="A5" s="130"/>
      <c r="B5" s="154"/>
      <c r="C5" s="164" t="str">
        <f ca="1">CONCATENATE(AW9," ","SHIFT","          ",TEXT(NOW(),"mmm/dd/yyyy hh:mm"))</f>
        <v>DAY SHIFT          Nov/17/2023 16:10</v>
      </c>
      <c r="D5" s="164"/>
      <c r="E5" s="221" t="s">
        <v>8</v>
      </c>
      <c r="F5" s="221"/>
      <c r="G5" s="221"/>
      <c r="H5" s="221"/>
      <c r="I5" s="221"/>
      <c r="J5" s="221"/>
      <c r="K5" s="221"/>
      <c r="L5" s="221"/>
      <c r="M5" s="222"/>
      <c r="N5" s="137"/>
      <c r="O5" s="223" t="s">
        <v>12</v>
      </c>
      <c r="P5" s="224"/>
      <c r="Q5" s="224"/>
      <c r="R5" s="224"/>
      <c r="S5" s="224"/>
      <c r="T5" s="199"/>
      <c r="U5" s="207"/>
      <c r="V5" s="137"/>
      <c r="W5" s="212" t="s">
        <v>105</v>
      </c>
      <c r="X5" s="213"/>
      <c r="Y5" s="213"/>
      <c r="Z5" s="213"/>
      <c r="AA5" s="213"/>
      <c r="AB5" s="213"/>
      <c r="AC5" s="214"/>
      <c r="AD5" s="137"/>
      <c r="AE5" s="218" t="s">
        <v>20</v>
      </c>
      <c r="AF5" s="213"/>
      <c r="AG5" s="219"/>
      <c r="AH5" s="213"/>
      <c r="AI5" s="219"/>
      <c r="AJ5" s="213"/>
      <c r="AK5" s="220"/>
      <c r="AL5" s="199"/>
      <c r="AM5" s="228" t="s">
        <v>29</v>
      </c>
      <c r="AN5" s="229"/>
      <c r="AO5" s="230"/>
      <c r="AP5" s="229"/>
      <c r="AQ5" s="230"/>
      <c r="AR5" s="229"/>
      <c r="AS5" s="231"/>
      <c r="AT5" s="156"/>
      <c r="AU5" s="152"/>
      <c r="AV5" s="162" t="s">
        <v>112</v>
      </c>
      <c r="AW5" s="171">
        <f ca="1">NOW()</f>
        <v>45247.673872453706</v>
      </c>
      <c r="AX5" s="172"/>
      <c r="AY5" s="172"/>
      <c r="AZ5" s="153"/>
      <c r="BA5" s="157"/>
      <c r="BB5" s="226"/>
      <c r="CB5" s="24"/>
    </row>
    <row r="6" spans="1:81" ht="15.5" thickTop="1" thickBot="1" x14ac:dyDescent="0.4">
      <c r="A6" s="130"/>
      <c r="B6" s="137"/>
      <c r="C6" s="164"/>
      <c r="D6" s="165"/>
      <c r="E6" s="96" t="s">
        <v>0</v>
      </c>
      <c r="F6" s="145"/>
      <c r="G6" s="2"/>
      <c r="H6" s="145"/>
      <c r="I6" s="2"/>
      <c r="J6" s="145"/>
      <c r="K6" s="2"/>
      <c r="L6" s="145"/>
      <c r="M6" s="2"/>
      <c r="N6" s="137"/>
      <c r="O6" s="31" t="s">
        <v>109</v>
      </c>
      <c r="P6" s="216"/>
      <c r="Q6" s="3"/>
      <c r="R6" s="217"/>
      <c r="S6" s="76" t="s">
        <v>10</v>
      </c>
      <c r="T6" s="217"/>
      <c r="U6" s="6"/>
      <c r="V6" s="137"/>
      <c r="W6" s="31" t="s">
        <v>13</v>
      </c>
      <c r="X6" s="145"/>
      <c r="Y6" s="3"/>
      <c r="Z6" s="145"/>
      <c r="AA6" s="34" t="s">
        <v>19</v>
      </c>
      <c r="AB6" s="145"/>
      <c r="AC6" s="4"/>
      <c r="AD6" s="137"/>
      <c r="AE6" s="31" t="s">
        <v>21</v>
      </c>
      <c r="AF6" s="145"/>
      <c r="AG6" s="3"/>
      <c r="AH6" s="205"/>
      <c r="AI6" s="31" t="s">
        <v>22</v>
      </c>
      <c r="AJ6" s="206"/>
      <c r="AK6" s="3"/>
      <c r="AL6" s="199"/>
      <c r="AM6" s="35" t="s">
        <v>30</v>
      </c>
      <c r="AN6" s="206"/>
      <c r="AO6" s="5"/>
      <c r="AP6" s="232"/>
      <c r="AQ6" s="77" t="s">
        <v>32</v>
      </c>
      <c r="AR6" s="206"/>
      <c r="AS6" s="6"/>
      <c r="AT6" s="152"/>
      <c r="AU6" s="152"/>
      <c r="AV6" s="162"/>
      <c r="AW6" s="173"/>
      <c r="AX6" s="172"/>
      <c r="AY6" s="172"/>
      <c r="AZ6" s="153"/>
      <c r="BA6" s="153"/>
      <c r="BB6" s="226"/>
    </row>
    <row r="7" spans="1:81" ht="15.5" thickTop="1" thickBot="1" x14ac:dyDescent="0.4">
      <c r="A7" s="130"/>
      <c r="B7" s="137"/>
      <c r="C7" s="164"/>
      <c r="D7" s="165"/>
      <c r="E7" s="70"/>
      <c r="F7" s="152"/>
      <c r="H7" s="152"/>
      <c r="J7" s="152"/>
      <c r="L7" s="152"/>
      <c r="M7" s="149"/>
      <c r="N7" s="137"/>
      <c r="O7" s="37"/>
      <c r="P7" s="152"/>
      <c r="Q7" s="38"/>
      <c r="R7" s="152"/>
      <c r="S7" s="39"/>
      <c r="T7" s="152"/>
      <c r="U7" s="8"/>
      <c r="V7" s="137"/>
      <c r="W7" s="203"/>
      <c r="X7" s="152"/>
      <c r="Y7" s="7"/>
      <c r="Z7" s="152"/>
      <c r="AA7" s="210"/>
      <c r="AB7" s="152"/>
      <c r="AC7" s="4"/>
      <c r="AD7" s="137"/>
      <c r="AE7" s="203"/>
      <c r="AF7" s="152"/>
      <c r="AG7" s="210"/>
      <c r="AH7" s="199"/>
      <c r="AI7" s="31" t="s">
        <v>26</v>
      </c>
      <c r="AJ7" s="207"/>
      <c r="AK7" s="3"/>
      <c r="AL7" s="199"/>
      <c r="AM7" s="37"/>
      <c r="AN7" s="207"/>
      <c r="AO7" s="5"/>
      <c r="AP7" s="233"/>
      <c r="AR7" s="207"/>
      <c r="AS7" s="8"/>
      <c r="AT7" s="152"/>
      <c r="AU7" s="152"/>
      <c r="AV7" s="163"/>
      <c r="AW7" s="174"/>
      <c r="AX7" s="175"/>
      <c r="AY7" s="175"/>
      <c r="AZ7" s="133"/>
      <c r="BA7" s="153"/>
      <c r="BB7" s="226"/>
    </row>
    <row r="8" spans="1:81" ht="15.5" thickTop="1" thickBot="1" x14ac:dyDescent="0.4">
      <c r="A8" s="130"/>
      <c r="B8" s="137"/>
      <c r="C8" s="164"/>
      <c r="D8" s="165"/>
      <c r="E8" s="93" t="s">
        <v>110</v>
      </c>
      <c r="F8" s="152"/>
      <c r="G8" s="25"/>
      <c r="H8" s="152"/>
      <c r="I8" s="94" t="s">
        <v>7</v>
      </c>
      <c r="J8" s="152"/>
      <c r="K8" s="25"/>
      <c r="L8" s="152"/>
      <c r="M8" s="153"/>
      <c r="N8" s="137"/>
      <c r="O8" s="40" t="s">
        <v>9</v>
      </c>
      <c r="P8" s="152"/>
      <c r="Q8" s="12"/>
      <c r="R8" s="152"/>
      <c r="S8" s="12"/>
      <c r="T8" s="152"/>
      <c r="U8" s="8"/>
      <c r="V8" s="137"/>
      <c r="W8" s="204"/>
      <c r="X8" s="152"/>
      <c r="Y8" s="39"/>
      <c r="Z8" s="152"/>
      <c r="AA8" s="215"/>
      <c r="AB8" s="152"/>
      <c r="AC8" s="41"/>
      <c r="AD8" s="137"/>
      <c r="AE8" s="227"/>
      <c r="AF8" s="152"/>
      <c r="AG8" s="217"/>
      <c r="AH8" s="199"/>
      <c r="AI8" s="31" t="s">
        <v>27</v>
      </c>
      <c r="AJ8" s="207"/>
      <c r="AK8" s="3"/>
      <c r="AL8" s="199"/>
      <c r="AM8" s="42" t="s">
        <v>31</v>
      </c>
      <c r="AN8" s="207"/>
      <c r="AO8" s="9"/>
      <c r="AP8" s="233"/>
      <c r="AQ8" s="43" t="s">
        <v>17</v>
      </c>
      <c r="AR8" s="207"/>
      <c r="AS8" s="11"/>
      <c r="AT8" s="152"/>
      <c r="AU8" s="152"/>
      <c r="AV8" s="161"/>
      <c r="AW8" s="146"/>
      <c r="AX8" s="146"/>
      <c r="AY8" s="146"/>
      <c r="AZ8" s="146"/>
      <c r="BA8" s="153"/>
      <c r="BB8" s="226"/>
    </row>
    <row r="9" spans="1:81" ht="15.5" customHeight="1" thickTop="1" thickBot="1" x14ac:dyDescent="0.4">
      <c r="A9" s="130"/>
      <c r="B9" s="137"/>
      <c r="C9" s="164"/>
      <c r="D9" s="165"/>
      <c r="E9" s="32"/>
      <c r="F9" s="152"/>
      <c r="G9" s="32"/>
      <c r="H9" s="152"/>
      <c r="I9" s="32"/>
      <c r="J9" s="152"/>
      <c r="K9" s="33"/>
      <c r="L9" s="152"/>
      <c r="M9" s="153"/>
      <c r="N9" s="137"/>
      <c r="O9" s="203"/>
      <c r="P9" s="152"/>
      <c r="Q9" s="12"/>
      <c r="R9" s="152"/>
      <c r="S9" s="12"/>
      <c r="T9" s="152"/>
      <c r="U9" s="8"/>
      <c r="V9" s="137"/>
      <c r="W9" s="40" t="s">
        <v>14</v>
      </c>
      <c r="X9" s="152"/>
      <c r="Y9" s="12"/>
      <c r="Z9" s="152"/>
      <c r="AA9" s="40" t="s">
        <v>18</v>
      </c>
      <c r="AB9" s="152"/>
      <c r="AC9" s="12"/>
      <c r="AD9" s="137"/>
      <c r="AE9" s="208"/>
      <c r="AF9" s="152"/>
      <c r="AG9" s="215"/>
      <c r="AH9" s="199"/>
      <c r="AI9" s="44" t="s">
        <v>28</v>
      </c>
      <c r="AJ9" s="207"/>
      <c r="AK9" s="3"/>
      <c r="AL9" s="199"/>
      <c r="AM9" s="203"/>
      <c r="AN9" s="207"/>
      <c r="AO9" s="9"/>
      <c r="AP9" s="233"/>
      <c r="AQ9" s="210"/>
      <c r="AR9" s="207"/>
      <c r="AS9" s="11"/>
      <c r="AT9" s="152"/>
      <c r="AU9" s="152"/>
      <c r="AV9" s="167" t="s">
        <v>111</v>
      </c>
      <c r="AW9" s="176" t="s">
        <v>113</v>
      </c>
      <c r="AX9" s="145"/>
      <c r="AY9" s="145"/>
      <c r="AZ9" s="149"/>
      <c r="BA9" s="153"/>
      <c r="BB9" s="226"/>
    </row>
    <row r="10" spans="1:81" ht="15.5" customHeight="1" thickTop="1" thickBot="1" x14ac:dyDescent="0.4">
      <c r="A10" s="130"/>
      <c r="B10" s="137"/>
      <c r="C10" s="164"/>
      <c r="D10" s="165"/>
      <c r="E10" s="93" t="s">
        <v>1</v>
      </c>
      <c r="F10" s="152"/>
      <c r="G10" s="25"/>
      <c r="H10" s="152"/>
      <c r="I10" s="94" t="s">
        <v>2</v>
      </c>
      <c r="J10" s="152"/>
      <c r="K10" s="25"/>
      <c r="L10" s="152"/>
      <c r="M10" s="153"/>
      <c r="N10" s="137"/>
      <c r="O10" s="151"/>
      <c r="P10" s="152"/>
      <c r="Q10" s="12"/>
      <c r="R10" s="152"/>
      <c r="S10" s="12"/>
      <c r="T10" s="152"/>
      <c r="U10" s="8"/>
      <c r="V10" s="137"/>
      <c r="W10" s="188"/>
      <c r="X10" s="152"/>
      <c r="Y10" s="12"/>
      <c r="Z10" s="152"/>
      <c r="AA10" s="145"/>
      <c r="AB10" s="152"/>
      <c r="AC10" s="12"/>
      <c r="AD10" s="137"/>
      <c r="AE10" s="35" t="s">
        <v>24</v>
      </c>
      <c r="AF10" s="152"/>
      <c r="AG10" s="5"/>
      <c r="AH10" s="199"/>
      <c r="AI10" s="40" t="s">
        <v>23</v>
      </c>
      <c r="AJ10" s="207"/>
      <c r="AK10" s="12"/>
      <c r="AL10" s="199"/>
      <c r="AM10" s="235"/>
      <c r="AN10" s="207"/>
      <c r="AO10" s="9"/>
      <c r="AP10" s="233"/>
      <c r="AQ10" s="216"/>
      <c r="AR10" s="207"/>
      <c r="AS10" s="11"/>
      <c r="AT10" s="152"/>
      <c r="AU10" s="152"/>
      <c r="AV10" s="168"/>
      <c r="AW10" s="151"/>
      <c r="AX10" s="152"/>
      <c r="AY10" s="152"/>
      <c r="AZ10" s="153"/>
      <c r="BA10" s="153"/>
      <c r="BB10" s="226"/>
    </row>
    <row r="11" spans="1:81" ht="15.5" customHeight="1" thickTop="1" thickBot="1" x14ac:dyDescent="0.4">
      <c r="A11" s="130"/>
      <c r="B11" s="137"/>
      <c r="C11" s="164"/>
      <c r="D11" s="165"/>
      <c r="E11" s="32"/>
      <c r="F11" s="152"/>
      <c r="G11" s="32"/>
      <c r="H11" s="152"/>
      <c r="I11" s="32"/>
      <c r="J11" s="152"/>
      <c r="K11" s="33"/>
      <c r="L11" s="152"/>
      <c r="M11" s="153"/>
      <c r="N11" s="137"/>
      <c r="O11" s="177"/>
      <c r="P11" s="152"/>
      <c r="Q11" s="38"/>
      <c r="R11" s="152"/>
      <c r="T11" s="152"/>
      <c r="U11" s="29"/>
      <c r="V11" s="137"/>
      <c r="W11" s="177"/>
      <c r="X11" s="152"/>
      <c r="Y11" s="100"/>
      <c r="Z11" s="152"/>
      <c r="AA11" s="132"/>
      <c r="AB11" s="152"/>
      <c r="AC11" s="100"/>
      <c r="AD11" s="137"/>
      <c r="AE11" s="203"/>
      <c r="AF11" s="152"/>
      <c r="AG11" s="5"/>
      <c r="AH11" s="199"/>
      <c r="AI11" s="210"/>
      <c r="AJ11" s="207"/>
      <c r="AK11" s="12"/>
      <c r="AL11" s="199"/>
      <c r="AM11" s="235"/>
      <c r="AN11" s="207"/>
      <c r="AO11" s="9"/>
      <c r="AP11" s="233"/>
      <c r="AQ11" s="216"/>
      <c r="AR11" s="207"/>
      <c r="AS11" s="11"/>
      <c r="AT11" s="152"/>
      <c r="AU11" s="152"/>
      <c r="AV11" s="169"/>
      <c r="AW11" s="177"/>
      <c r="AX11" s="132"/>
      <c r="AY11" s="132"/>
      <c r="AZ11" s="133"/>
      <c r="BA11" s="153"/>
      <c r="BB11" s="226"/>
    </row>
    <row r="12" spans="1:81" ht="15.5" thickTop="1" thickBot="1" x14ac:dyDescent="0.4">
      <c r="A12" s="130"/>
      <c r="B12" s="137"/>
      <c r="C12" s="164"/>
      <c r="D12" s="165"/>
      <c r="E12" s="95" t="s">
        <v>3</v>
      </c>
      <c r="F12" s="152"/>
      <c r="G12" s="25"/>
      <c r="H12" s="152"/>
      <c r="I12" s="94" t="s">
        <v>4</v>
      </c>
      <c r="J12" s="152"/>
      <c r="K12" s="25"/>
      <c r="L12" s="152"/>
      <c r="M12" s="153"/>
      <c r="N12" s="137"/>
      <c r="O12" s="43" t="s">
        <v>11</v>
      </c>
      <c r="P12" s="152"/>
      <c r="Q12" s="10"/>
      <c r="R12" s="152"/>
      <c r="S12" s="10"/>
      <c r="T12" s="152"/>
      <c r="U12" s="10"/>
      <c r="V12" s="137"/>
      <c r="W12" s="40" t="s">
        <v>15</v>
      </c>
      <c r="X12" s="152"/>
      <c r="Y12" s="12"/>
      <c r="Z12" s="152"/>
      <c r="AA12" s="12" t="s">
        <v>212</v>
      </c>
      <c r="AB12" s="152"/>
      <c r="AC12" s="12"/>
      <c r="AD12" s="137"/>
      <c r="AE12" s="204"/>
      <c r="AF12" s="152"/>
      <c r="AG12" s="5"/>
      <c r="AH12" s="199"/>
      <c r="AI12" s="211"/>
      <c r="AJ12" s="207"/>
      <c r="AK12" s="12"/>
      <c r="AL12" s="199"/>
      <c r="AM12" s="235"/>
      <c r="AN12" s="207"/>
      <c r="AO12" s="9"/>
      <c r="AP12" s="233"/>
      <c r="AQ12" s="216"/>
      <c r="AR12" s="207"/>
      <c r="AS12" s="11"/>
      <c r="AT12" s="152"/>
      <c r="AU12" s="152"/>
      <c r="AV12" s="145"/>
      <c r="AW12" s="145"/>
      <c r="AX12" s="145"/>
      <c r="AY12" s="145"/>
      <c r="AZ12" s="145"/>
      <c r="BA12" s="153"/>
      <c r="BB12" s="226"/>
    </row>
    <row r="13" spans="1:81" ht="15.5" thickTop="1" thickBot="1" x14ac:dyDescent="0.4">
      <c r="A13" s="130"/>
      <c r="B13" s="137"/>
      <c r="C13" s="164"/>
      <c r="D13" s="165"/>
      <c r="E13" s="32"/>
      <c r="F13" s="152"/>
      <c r="G13" s="32"/>
      <c r="H13" s="152"/>
      <c r="I13" s="45"/>
      <c r="J13" s="152"/>
      <c r="K13" s="45"/>
      <c r="L13" s="152"/>
      <c r="M13" s="133"/>
      <c r="N13" s="137"/>
      <c r="O13" s="203"/>
      <c r="P13" s="152"/>
      <c r="Q13" s="10"/>
      <c r="R13" s="152"/>
      <c r="S13" s="10"/>
      <c r="T13" s="152"/>
      <c r="U13" s="10"/>
      <c r="V13" s="137"/>
      <c r="W13" s="40" t="s">
        <v>16</v>
      </c>
      <c r="X13" s="152"/>
      <c r="Y13" s="12"/>
      <c r="Z13" s="152"/>
      <c r="AA13" s="12" t="s">
        <v>16</v>
      </c>
      <c r="AB13" s="152"/>
      <c r="AC13" s="12"/>
      <c r="AD13" s="137"/>
      <c r="AE13" s="106" t="s">
        <v>25</v>
      </c>
      <c r="AF13" s="152"/>
      <c r="AG13" s="105"/>
      <c r="AH13" s="199"/>
      <c r="AI13" s="105"/>
      <c r="AJ13" s="207"/>
      <c r="AK13" s="12"/>
      <c r="AL13" s="199"/>
      <c r="AM13" s="235"/>
      <c r="AN13" s="207"/>
      <c r="AO13" s="9"/>
      <c r="AP13" s="233"/>
      <c r="AQ13" s="216"/>
      <c r="AR13" s="207"/>
      <c r="AS13" s="11"/>
      <c r="AT13" s="152"/>
      <c r="AU13" s="152"/>
      <c r="AV13" s="152"/>
      <c r="AW13" s="152"/>
      <c r="AX13" s="152"/>
      <c r="AY13" s="152"/>
      <c r="AZ13" s="152"/>
      <c r="BA13" s="153"/>
      <c r="BB13" s="226"/>
    </row>
    <row r="14" spans="1:81" ht="15.5" customHeight="1" thickTop="1" thickBot="1" x14ac:dyDescent="0.4">
      <c r="A14" s="130"/>
      <c r="B14" s="137"/>
      <c r="C14" s="164"/>
      <c r="D14" s="165"/>
      <c r="E14" s="93" t="s">
        <v>6</v>
      </c>
      <c r="F14" s="132"/>
      <c r="G14" s="25"/>
      <c r="H14" s="132"/>
      <c r="I14" s="94" t="s">
        <v>5</v>
      </c>
      <c r="J14" s="132"/>
      <c r="K14" s="25"/>
      <c r="L14" s="132"/>
      <c r="M14" s="25"/>
      <c r="N14" s="137"/>
      <c r="O14" s="208"/>
      <c r="P14" s="132"/>
      <c r="Q14" s="10"/>
      <c r="R14" s="132"/>
      <c r="S14" s="10"/>
      <c r="T14" s="132"/>
      <c r="U14" s="10"/>
      <c r="V14" s="137"/>
      <c r="W14" s="40" t="s">
        <v>17</v>
      </c>
      <c r="X14" s="132"/>
      <c r="Y14" s="12"/>
      <c r="Z14" s="132"/>
      <c r="AA14" s="40" t="s">
        <v>17</v>
      </c>
      <c r="AB14" s="132"/>
      <c r="AC14" s="12"/>
      <c r="AD14" s="137"/>
      <c r="AE14" s="37"/>
      <c r="AF14" s="132"/>
      <c r="AG14" s="105"/>
      <c r="AH14" s="200"/>
      <c r="AI14" s="105"/>
      <c r="AJ14" s="202"/>
      <c r="AK14" s="12"/>
      <c r="AL14" s="199"/>
      <c r="AM14" s="204"/>
      <c r="AN14" s="202"/>
      <c r="AO14" s="9"/>
      <c r="AP14" s="234"/>
      <c r="AQ14" s="211"/>
      <c r="AR14" s="202"/>
      <c r="AS14" s="11"/>
      <c r="AT14" s="152"/>
      <c r="AU14" s="152"/>
      <c r="AV14" s="152"/>
      <c r="AW14" s="152"/>
      <c r="AX14" s="152"/>
      <c r="AY14" s="152"/>
      <c r="AZ14" s="152"/>
      <c r="BA14" s="153"/>
      <c r="BB14" s="226"/>
    </row>
    <row r="15" spans="1:81" ht="5" customHeight="1" thickTop="1" thickBot="1" x14ac:dyDescent="0.4">
      <c r="A15" s="130"/>
      <c r="B15" s="137"/>
      <c r="C15" s="164"/>
      <c r="D15" s="166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99"/>
      <c r="AM15" s="145"/>
      <c r="AN15" s="145"/>
      <c r="AO15" s="145"/>
      <c r="AP15" s="145"/>
      <c r="AQ15" s="145"/>
      <c r="AR15" s="145"/>
      <c r="AS15" s="145"/>
      <c r="AT15" s="152"/>
      <c r="AU15" s="152"/>
      <c r="AV15" s="152"/>
      <c r="AW15" s="152"/>
      <c r="AX15" s="152"/>
      <c r="AY15" s="152"/>
      <c r="AZ15" s="152"/>
      <c r="BA15" s="153"/>
      <c r="BB15" s="226"/>
    </row>
    <row r="16" spans="1:81" ht="15.5" customHeight="1" thickTop="1" thickBot="1" x14ac:dyDescent="0.4">
      <c r="A16" s="130"/>
      <c r="B16" s="137"/>
      <c r="C16" s="164"/>
      <c r="D16" s="165"/>
      <c r="E16" s="184" t="s">
        <v>33</v>
      </c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5"/>
      <c r="AL16" s="199"/>
      <c r="AM16" s="236" t="s">
        <v>119</v>
      </c>
      <c r="AN16" s="140"/>
      <c r="AO16" s="140"/>
      <c r="AP16" s="140"/>
      <c r="AQ16" s="140"/>
      <c r="AR16" s="183"/>
      <c r="AS16" s="27" t="s">
        <v>106</v>
      </c>
      <c r="AT16" s="152"/>
      <c r="AU16" s="152"/>
      <c r="AV16" s="152"/>
      <c r="AW16" s="152"/>
      <c r="AX16" s="152"/>
      <c r="AY16" s="152"/>
      <c r="AZ16" s="152"/>
      <c r="BA16" s="153"/>
      <c r="BB16" s="226"/>
    </row>
    <row r="17" spans="1:54" ht="15.5" customHeight="1" thickTop="1" thickBot="1" x14ac:dyDescent="0.4">
      <c r="A17" s="130"/>
      <c r="B17" s="137"/>
      <c r="C17" s="164"/>
      <c r="D17" s="165"/>
      <c r="E17" s="46" t="s">
        <v>34</v>
      </c>
      <c r="F17" s="47"/>
      <c r="G17" s="13"/>
      <c r="H17" s="148"/>
      <c r="I17" s="145"/>
      <c r="J17" s="149"/>
      <c r="K17" s="48" t="s">
        <v>35</v>
      </c>
      <c r="L17" s="47"/>
      <c r="M17" s="13"/>
      <c r="N17" s="148"/>
      <c r="O17" s="145"/>
      <c r="P17" s="149"/>
      <c r="Q17" s="48" t="s">
        <v>36</v>
      </c>
      <c r="R17" s="47"/>
      <c r="S17" s="13"/>
      <c r="T17" s="47"/>
      <c r="U17" s="13"/>
      <c r="V17" s="148"/>
      <c r="W17" s="145"/>
      <c r="X17" s="149"/>
      <c r="Y17" s="48" t="s">
        <v>35</v>
      </c>
      <c r="Z17" s="47"/>
      <c r="AA17" s="13"/>
      <c r="AB17" s="148"/>
      <c r="AC17" s="145"/>
      <c r="AD17" s="149"/>
      <c r="AE17" s="48" t="s">
        <v>36</v>
      </c>
      <c r="AF17" s="47"/>
      <c r="AG17" s="13"/>
      <c r="AH17" s="47"/>
      <c r="AI17" s="13"/>
      <c r="AJ17" s="47"/>
      <c r="AK17" s="48" t="s">
        <v>50</v>
      </c>
      <c r="AL17" s="199"/>
      <c r="AM17" s="31" t="s">
        <v>13</v>
      </c>
      <c r="AO17" s="3"/>
      <c r="AP17" s="145"/>
      <c r="AQ17" s="149"/>
      <c r="AR17" s="137"/>
      <c r="AS17" s="26"/>
      <c r="AT17" s="152"/>
      <c r="AU17" s="152"/>
      <c r="AV17" s="152"/>
      <c r="AW17" s="152"/>
      <c r="AX17" s="152"/>
      <c r="AY17" s="152"/>
      <c r="AZ17" s="152"/>
      <c r="BA17" s="153"/>
      <c r="BB17" s="226"/>
    </row>
    <row r="18" spans="1:54" ht="15.5" thickTop="1" thickBot="1" x14ac:dyDescent="0.4">
      <c r="A18" s="130"/>
      <c r="B18" s="137"/>
      <c r="C18" s="164"/>
      <c r="D18" s="165"/>
      <c r="E18" s="196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8"/>
      <c r="AK18" s="13"/>
      <c r="AL18" s="199"/>
      <c r="AM18" s="177"/>
      <c r="AN18" s="132"/>
      <c r="AO18" s="132"/>
      <c r="AP18" s="152"/>
      <c r="AQ18" s="133"/>
      <c r="AR18" s="137"/>
      <c r="AS18" s="26"/>
      <c r="AT18" s="152"/>
      <c r="AU18" s="152"/>
      <c r="AV18" s="152"/>
      <c r="AW18" s="152"/>
      <c r="AX18" s="152"/>
      <c r="AY18" s="152"/>
      <c r="AZ18" s="152"/>
      <c r="BA18" s="153"/>
      <c r="BB18" s="226"/>
    </row>
    <row r="19" spans="1:54" ht="15.5" thickTop="1" thickBot="1" x14ac:dyDescent="0.4">
      <c r="A19" s="130"/>
      <c r="B19" s="137"/>
      <c r="C19" s="164"/>
      <c r="D19" s="165"/>
      <c r="E19" s="49" t="s">
        <v>37</v>
      </c>
      <c r="F19" s="134"/>
      <c r="G19" s="50" t="s">
        <v>38</v>
      </c>
      <c r="H19" s="134"/>
      <c r="I19" s="50" t="s">
        <v>39</v>
      </c>
      <c r="J19" s="178"/>
      <c r="K19" s="152"/>
      <c r="L19" s="153"/>
      <c r="M19" s="50" t="s">
        <v>40</v>
      </c>
      <c r="N19" s="134"/>
      <c r="O19" s="50" t="s">
        <v>41</v>
      </c>
      <c r="P19" s="178"/>
      <c r="Q19" s="152"/>
      <c r="R19" s="153"/>
      <c r="S19" s="50" t="s">
        <v>42</v>
      </c>
      <c r="T19" s="134"/>
      <c r="U19" s="50" t="s">
        <v>43</v>
      </c>
      <c r="V19" s="134"/>
      <c r="W19" s="50" t="s">
        <v>44</v>
      </c>
      <c r="X19" s="134"/>
      <c r="Y19" s="50" t="s">
        <v>45</v>
      </c>
      <c r="Z19" s="178"/>
      <c r="AA19" s="152"/>
      <c r="AB19" s="153"/>
      <c r="AC19" s="50" t="s">
        <v>46</v>
      </c>
      <c r="AD19" s="134"/>
      <c r="AE19" s="50" t="s">
        <v>47</v>
      </c>
      <c r="AF19" s="178"/>
      <c r="AG19" s="152"/>
      <c r="AH19" s="153"/>
      <c r="AI19" s="50" t="s">
        <v>48</v>
      </c>
      <c r="AJ19" s="134"/>
      <c r="AK19" s="50" t="s">
        <v>49</v>
      </c>
      <c r="AL19" s="199"/>
      <c r="AM19" s="186" t="s">
        <v>70</v>
      </c>
      <c r="AN19" s="140"/>
      <c r="AO19" s="141"/>
      <c r="AP19" s="152"/>
      <c r="AQ19" s="6"/>
      <c r="AR19" s="137"/>
      <c r="AS19" s="26"/>
      <c r="AT19" s="152"/>
      <c r="AU19" s="152"/>
      <c r="AV19" s="152"/>
      <c r="AW19" s="152"/>
      <c r="AX19" s="152"/>
      <c r="AY19" s="152"/>
      <c r="AZ19" s="152"/>
      <c r="BA19" s="153"/>
      <c r="BB19" s="226"/>
    </row>
    <row r="20" spans="1:54" ht="15.5" customHeight="1" thickTop="1" thickBot="1" x14ac:dyDescent="0.4">
      <c r="A20" s="130"/>
      <c r="B20" s="137"/>
      <c r="C20" s="164"/>
      <c r="D20" s="165"/>
      <c r="E20" s="51" t="s">
        <v>19</v>
      </c>
      <c r="F20" s="138"/>
      <c r="G20" s="15"/>
      <c r="H20" s="138"/>
      <c r="I20" s="15"/>
      <c r="J20" s="177"/>
      <c r="K20" s="132"/>
      <c r="L20" s="133"/>
      <c r="M20" s="15"/>
      <c r="N20" s="138"/>
      <c r="O20" s="15"/>
      <c r="P20" s="177"/>
      <c r="Q20" s="132"/>
      <c r="R20" s="133"/>
      <c r="S20" s="15"/>
      <c r="T20" s="138"/>
      <c r="U20" s="15"/>
      <c r="V20" s="138"/>
      <c r="W20" s="4"/>
      <c r="X20" s="138"/>
      <c r="Y20" s="4"/>
      <c r="Z20" s="177"/>
      <c r="AA20" s="132"/>
      <c r="AB20" s="133"/>
      <c r="AC20" s="4"/>
      <c r="AD20" s="138"/>
      <c r="AE20" s="4"/>
      <c r="AF20" s="177"/>
      <c r="AG20" s="132"/>
      <c r="AH20" s="133"/>
      <c r="AI20" s="4"/>
      <c r="AJ20" s="138"/>
      <c r="AK20" s="4"/>
      <c r="AL20" s="199"/>
      <c r="AM20" s="188"/>
      <c r="AN20" s="145"/>
      <c r="AO20" s="145"/>
      <c r="AP20" s="152"/>
      <c r="AQ20" s="6"/>
      <c r="AR20" s="137"/>
      <c r="AS20" s="26"/>
      <c r="AT20" s="152"/>
      <c r="AU20" s="152"/>
      <c r="AV20" s="152"/>
      <c r="AW20" s="152"/>
      <c r="AX20" s="152"/>
      <c r="AY20" s="152"/>
      <c r="AZ20" s="152"/>
      <c r="BA20" s="153"/>
      <c r="BB20" s="226"/>
    </row>
    <row r="21" spans="1:54" ht="15.5" customHeight="1" thickTop="1" thickBot="1" x14ac:dyDescent="0.4">
      <c r="A21" s="130"/>
      <c r="B21" s="137"/>
      <c r="C21" s="164"/>
      <c r="D21" s="165"/>
      <c r="E21" s="194" t="s">
        <v>51</v>
      </c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47"/>
      <c r="W21" s="194" t="s">
        <v>52</v>
      </c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5"/>
      <c r="AL21" s="199"/>
      <c r="AM21" s="35" t="s">
        <v>53</v>
      </c>
      <c r="AN21" s="152"/>
      <c r="AO21" s="5"/>
      <c r="AP21" s="152"/>
      <c r="AQ21" s="6"/>
      <c r="AR21" s="137"/>
      <c r="AS21" s="26"/>
      <c r="AT21" s="152"/>
      <c r="AU21" s="152"/>
      <c r="AV21" s="152"/>
      <c r="AW21" s="152"/>
      <c r="AX21" s="152"/>
      <c r="AY21" s="152"/>
      <c r="AZ21" s="152"/>
      <c r="BA21" s="153"/>
      <c r="BB21" s="226"/>
    </row>
    <row r="22" spans="1:54" ht="15.5" customHeight="1" thickTop="1" thickBot="1" x14ac:dyDescent="0.4">
      <c r="A22" s="130"/>
      <c r="B22" s="137"/>
      <c r="C22" s="164"/>
      <c r="D22" s="165"/>
      <c r="E22" s="53" t="s">
        <v>107</v>
      </c>
      <c r="F22" s="191"/>
      <c r="G22" s="49" t="s">
        <v>108</v>
      </c>
      <c r="H22" s="145"/>
      <c r="I22" s="50" t="s">
        <v>55</v>
      </c>
      <c r="J22" s="145"/>
      <c r="K22" s="50" t="s">
        <v>56</v>
      </c>
      <c r="L22" s="145"/>
      <c r="M22" s="54" t="s">
        <v>57</v>
      </c>
      <c r="N22" s="170"/>
      <c r="O22" s="49" t="s">
        <v>61</v>
      </c>
      <c r="P22" s="145"/>
      <c r="Q22" s="50" t="s">
        <v>60</v>
      </c>
      <c r="R22" s="145"/>
      <c r="S22" s="50" t="s">
        <v>59</v>
      </c>
      <c r="T22" s="145"/>
      <c r="U22" s="54" t="s">
        <v>58</v>
      </c>
      <c r="V22" s="137"/>
      <c r="W22" s="49" t="s">
        <v>62</v>
      </c>
      <c r="X22" s="145"/>
      <c r="Y22" s="50" t="s">
        <v>63</v>
      </c>
      <c r="Z22" s="145"/>
      <c r="AA22" s="50" t="s">
        <v>64</v>
      </c>
      <c r="AB22" s="145"/>
      <c r="AC22" s="54" t="s">
        <v>65</v>
      </c>
      <c r="AD22" s="170"/>
      <c r="AE22" s="49" t="s">
        <v>66</v>
      </c>
      <c r="AF22" s="145"/>
      <c r="AG22" s="50" t="s">
        <v>67</v>
      </c>
      <c r="AH22" s="145"/>
      <c r="AI22" s="50" t="s">
        <v>68</v>
      </c>
      <c r="AJ22" s="145"/>
      <c r="AK22" s="50" t="s">
        <v>69</v>
      </c>
      <c r="AL22" s="199"/>
      <c r="AM22" s="188"/>
      <c r="AN22" s="152"/>
      <c r="AO22" s="5"/>
      <c r="AP22" s="152"/>
      <c r="AQ22" s="6"/>
      <c r="AR22" s="137"/>
      <c r="AS22" s="26"/>
      <c r="AT22" s="152"/>
      <c r="AU22" s="152"/>
      <c r="AV22" s="152"/>
      <c r="AW22" s="152"/>
      <c r="AX22" s="152"/>
      <c r="AY22" s="152"/>
      <c r="AZ22" s="152"/>
      <c r="BA22" s="153"/>
      <c r="BB22" s="226"/>
    </row>
    <row r="23" spans="1:54" ht="15.5" customHeight="1" thickTop="1" thickBot="1" x14ac:dyDescent="0.4">
      <c r="A23" s="130"/>
      <c r="B23" s="137"/>
      <c r="C23" s="164"/>
      <c r="D23" s="165"/>
      <c r="E23" s="32"/>
      <c r="F23" s="192"/>
      <c r="G23" s="32"/>
      <c r="H23" s="152"/>
      <c r="I23" s="210"/>
      <c r="J23" s="152"/>
      <c r="K23" s="210"/>
      <c r="L23" s="152"/>
      <c r="M23" s="210"/>
      <c r="N23" s="137"/>
      <c r="O23" s="32"/>
      <c r="P23" s="152"/>
      <c r="Q23" s="210"/>
      <c r="R23" s="152"/>
      <c r="S23" s="210"/>
      <c r="T23" s="152"/>
      <c r="U23" s="210"/>
      <c r="V23" s="137"/>
      <c r="X23" s="152"/>
      <c r="Y23" s="145"/>
      <c r="Z23" s="152"/>
      <c r="AA23" s="145"/>
      <c r="AB23" s="152"/>
      <c r="AC23" s="145"/>
      <c r="AD23" s="137"/>
      <c r="AF23" s="152"/>
      <c r="AG23" s="145"/>
      <c r="AH23" s="152"/>
      <c r="AI23" s="145"/>
      <c r="AJ23" s="152"/>
      <c r="AK23" s="149"/>
      <c r="AL23" s="199"/>
      <c r="AM23" s="151"/>
      <c r="AN23" s="152"/>
      <c r="AO23" s="5"/>
      <c r="AP23" s="152"/>
      <c r="AQ23" s="6"/>
      <c r="AR23" s="137"/>
      <c r="AS23" s="26"/>
      <c r="AT23" s="152"/>
      <c r="AU23" s="152"/>
      <c r="AV23" s="152"/>
      <c r="AW23" s="152"/>
      <c r="AX23" s="152"/>
      <c r="AY23" s="152"/>
      <c r="AZ23" s="152"/>
      <c r="BA23" s="153"/>
      <c r="BB23" s="226"/>
    </row>
    <row r="24" spans="1:54" ht="15.5" thickTop="1" thickBot="1" x14ac:dyDescent="0.4">
      <c r="A24" s="130"/>
      <c r="B24" s="137"/>
      <c r="C24" s="164"/>
      <c r="D24" s="165"/>
      <c r="E24" s="57" t="s">
        <v>13</v>
      </c>
      <c r="F24" s="192"/>
      <c r="G24" s="16"/>
      <c r="H24" s="152"/>
      <c r="I24" s="199"/>
      <c r="J24" s="152"/>
      <c r="K24" s="199"/>
      <c r="L24" s="152"/>
      <c r="M24" s="199"/>
      <c r="N24" s="137"/>
      <c r="O24" s="16"/>
      <c r="P24" s="152"/>
      <c r="Q24" s="199"/>
      <c r="R24" s="152"/>
      <c r="S24" s="199"/>
      <c r="T24" s="152"/>
      <c r="U24" s="199"/>
      <c r="V24" s="137"/>
      <c r="W24" s="16"/>
      <c r="X24" s="152"/>
      <c r="Y24" s="152"/>
      <c r="Z24" s="152"/>
      <c r="AA24" s="152"/>
      <c r="AB24" s="152"/>
      <c r="AC24" s="152"/>
      <c r="AD24" s="137"/>
      <c r="AE24" s="16"/>
      <c r="AF24" s="152"/>
      <c r="AG24" s="152"/>
      <c r="AH24" s="152"/>
      <c r="AI24" s="152"/>
      <c r="AJ24" s="152"/>
      <c r="AK24" s="153"/>
      <c r="AL24" s="199"/>
      <c r="AM24" s="151"/>
      <c r="AN24" s="152"/>
      <c r="AO24" s="145"/>
      <c r="AP24" s="152"/>
      <c r="AQ24" s="6"/>
      <c r="AR24" s="137"/>
      <c r="AS24" s="26"/>
      <c r="AT24" s="152"/>
      <c r="AU24" s="152"/>
      <c r="AV24" s="152"/>
      <c r="AW24" s="152"/>
      <c r="AX24" s="152"/>
      <c r="AY24" s="152"/>
      <c r="AZ24" s="152"/>
      <c r="BA24" s="153"/>
      <c r="BB24" s="226"/>
    </row>
    <row r="25" spans="1:54" ht="15.5" thickTop="1" thickBot="1" x14ac:dyDescent="0.4">
      <c r="A25" s="130"/>
      <c r="B25" s="137"/>
      <c r="C25" s="164"/>
      <c r="D25" s="165"/>
      <c r="F25" s="192"/>
      <c r="H25" s="152"/>
      <c r="I25" s="200"/>
      <c r="J25" s="152"/>
      <c r="K25" s="200"/>
      <c r="L25" s="152"/>
      <c r="M25" s="200"/>
      <c r="N25" s="137"/>
      <c r="P25" s="152"/>
      <c r="Q25" s="200"/>
      <c r="R25" s="152"/>
      <c r="S25" s="200"/>
      <c r="T25" s="152"/>
      <c r="U25" s="200"/>
      <c r="V25" s="137"/>
      <c r="X25" s="152"/>
      <c r="Y25" s="132"/>
      <c r="Z25" s="152"/>
      <c r="AA25" s="132"/>
      <c r="AB25" s="152"/>
      <c r="AC25" s="132"/>
      <c r="AD25" s="137"/>
      <c r="AF25" s="152"/>
      <c r="AG25" s="132"/>
      <c r="AH25" s="152"/>
      <c r="AI25" s="132"/>
      <c r="AJ25" s="152"/>
      <c r="AK25" s="133"/>
      <c r="AL25" s="199"/>
      <c r="AM25" s="151"/>
      <c r="AN25" s="152"/>
      <c r="AO25" s="152"/>
      <c r="AP25" s="152"/>
      <c r="AQ25" s="6"/>
      <c r="AR25" s="137"/>
      <c r="AS25" s="26"/>
      <c r="AT25" s="152"/>
      <c r="AU25" s="152"/>
      <c r="AV25" s="152"/>
      <c r="AW25" s="152"/>
      <c r="AX25" s="152"/>
      <c r="AY25" s="152"/>
      <c r="AZ25" s="152"/>
      <c r="BA25" s="153"/>
      <c r="BB25" s="226"/>
    </row>
    <row r="26" spans="1:54" ht="15.5" thickTop="1" thickBot="1" x14ac:dyDescent="0.4">
      <c r="A26" s="130"/>
      <c r="B26" s="137"/>
      <c r="C26" s="164"/>
      <c r="D26" s="165"/>
      <c r="E26" s="58" t="s">
        <v>17</v>
      </c>
      <c r="F26" s="192"/>
      <c r="G26" s="97"/>
      <c r="H26" s="152"/>
      <c r="I26" s="10"/>
      <c r="J26" s="152"/>
      <c r="K26" s="10"/>
      <c r="L26" s="152"/>
      <c r="M26" s="98"/>
      <c r="N26" s="137"/>
      <c r="O26" s="97"/>
      <c r="P26" s="152"/>
      <c r="Q26" s="10"/>
      <c r="R26" s="152"/>
      <c r="S26" s="10"/>
      <c r="T26" s="152"/>
      <c r="U26" s="98"/>
      <c r="V26" s="137"/>
      <c r="W26" s="97"/>
      <c r="X26" s="152"/>
      <c r="Y26" s="10"/>
      <c r="Z26" s="152"/>
      <c r="AA26" s="10"/>
      <c r="AB26" s="152"/>
      <c r="AC26" s="98"/>
      <c r="AD26" s="137"/>
      <c r="AE26" s="97"/>
      <c r="AF26" s="152"/>
      <c r="AG26" s="10"/>
      <c r="AH26" s="152"/>
      <c r="AI26" s="10"/>
      <c r="AJ26" s="152"/>
      <c r="AK26" s="10"/>
      <c r="AL26" s="199"/>
      <c r="AM26" s="151"/>
      <c r="AN26" s="152"/>
      <c r="AO26" s="152"/>
      <c r="AP26" s="152"/>
      <c r="AQ26" s="6"/>
      <c r="AR26" s="137"/>
      <c r="AS26" s="26"/>
      <c r="AT26" s="152"/>
      <c r="AU26" s="152"/>
      <c r="AV26" s="152"/>
      <c r="AW26" s="152"/>
      <c r="AX26" s="152"/>
      <c r="AY26" s="152"/>
      <c r="AZ26" s="152"/>
      <c r="BA26" s="153"/>
      <c r="BB26" s="226"/>
    </row>
    <row r="27" spans="1:54" ht="15.5" thickTop="1" thickBot="1" x14ac:dyDescent="0.4">
      <c r="A27" s="130"/>
      <c r="B27" s="137"/>
      <c r="C27" s="164"/>
      <c r="D27" s="165"/>
      <c r="E27" s="145"/>
      <c r="F27" s="192"/>
      <c r="G27" s="97"/>
      <c r="H27" s="152"/>
      <c r="I27" s="10"/>
      <c r="J27" s="152"/>
      <c r="K27" s="10"/>
      <c r="L27" s="152"/>
      <c r="M27" s="98"/>
      <c r="N27" s="137"/>
      <c r="O27" s="97"/>
      <c r="P27" s="152"/>
      <c r="Q27" s="10"/>
      <c r="R27" s="152"/>
      <c r="S27" s="10"/>
      <c r="T27" s="152"/>
      <c r="U27" s="98"/>
      <c r="V27" s="137"/>
      <c r="W27" s="97"/>
      <c r="X27" s="152"/>
      <c r="Y27" s="10"/>
      <c r="Z27" s="152"/>
      <c r="AA27" s="10"/>
      <c r="AB27" s="152"/>
      <c r="AC27" s="98"/>
      <c r="AD27" s="137"/>
      <c r="AE27" s="97"/>
      <c r="AF27" s="152"/>
      <c r="AG27" s="10"/>
      <c r="AH27" s="152"/>
      <c r="AI27" s="10"/>
      <c r="AJ27" s="152"/>
      <c r="AK27" s="10"/>
      <c r="AL27" s="199"/>
      <c r="AM27" s="151"/>
      <c r="AN27" s="152"/>
      <c r="AO27" s="152"/>
      <c r="AP27" s="152"/>
      <c r="AQ27" s="6"/>
      <c r="AR27" s="137"/>
      <c r="AS27" s="26"/>
      <c r="AT27" s="152"/>
      <c r="AU27" s="152"/>
      <c r="AV27" s="152"/>
      <c r="AW27" s="152"/>
      <c r="AX27" s="152"/>
      <c r="AY27" s="152"/>
      <c r="AZ27" s="152"/>
      <c r="BA27" s="153"/>
      <c r="BB27" s="226"/>
    </row>
    <row r="28" spans="1:54" ht="15.5" thickTop="1" thickBot="1" x14ac:dyDescent="0.4">
      <c r="A28" s="130"/>
      <c r="B28" s="137"/>
      <c r="C28" s="164"/>
      <c r="D28" s="165"/>
      <c r="E28" s="152"/>
      <c r="F28" s="192"/>
      <c r="G28" s="97"/>
      <c r="H28" s="152"/>
      <c r="I28" s="10"/>
      <c r="J28" s="152"/>
      <c r="K28" s="10"/>
      <c r="L28" s="152"/>
      <c r="M28" s="98"/>
      <c r="N28" s="137"/>
      <c r="O28" s="97"/>
      <c r="P28" s="152"/>
      <c r="Q28" s="10"/>
      <c r="R28" s="152"/>
      <c r="S28" s="10"/>
      <c r="T28" s="152"/>
      <c r="U28" s="98"/>
      <c r="V28" s="137"/>
      <c r="W28" s="97"/>
      <c r="X28" s="152"/>
      <c r="Y28" s="10"/>
      <c r="Z28" s="152"/>
      <c r="AA28" s="10"/>
      <c r="AB28" s="152"/>
      <c r="AC28" s="98"/>
      <c r="AD28" s="137"/>
      <c r="AE28" s="97"/>
      <c r="AF28" s="152"/>
      <c r="AG28" s="10"/>
      <c r="AH28" s="152"/>
      <c r="AI28" s="10"/>
      <c r="AJ28" s="152"/>
      <c r="AK28" s="10"/>
      <c r="AL28" s="199"/>
      <c r="AM28" s="177"/>
      <c r="AN28" s="132"/>
      <c r="AO28" s="132"/>
      <c r="AP28" s="152"/>
      <c r="AQ28" s="41"/>
      <c r="AR28" s="137"/>
      <c r="AS28" s="26"/>
      <c r="AT28" s="152"/>
      <c r="AU28" s="152"/>
      <c r="AV28" s="152"/>
      <c r="AW28" s="152"/>
      <c r="AX28" s="152"/>
      <c r="AY28" s="152"/>
      <c r="AZ28" s="152"/>
      <c r="BA28" s="153"/>
      <c r="BB28" s="226"/>
    </row>
    <row r="29" spans="1:54" ht="15.5" thickTop="1" thickBot="1" x14ac:dyDescent="0.4">
      <c r="A29" s="130"/>
      <c r="B29" s="137"/>
      <c r="C29" s="164"/>
      <c r="D29" s="165"/>
      <c r="E29" s="132"/>
      <c r="F29" s="192"/>
      <c r="H29" s="152"/>
      <c r="J29" s="152"/>
      <c r="L29" s="152"/>
      <c r="N29" s="137"/>
      <c r="P29" s="152"/>
      <c r="R29" s="152"/>
      <c r="T29" s="152"/>
      <c r="V29" s="137"/>
      <c r="X29" s="152"/>
      <c r="Z29" s="152"/>
      <c r="AB29" s="152"/>
      <c r="AD29" s="137"/>
      <c r="AF29" s="152"/>
      <c r="AH29" s="152"/>
      <c r="AJ29" s="152"/>
      <c r="AK29" s="28"/>
      <c r="AL29" s="199"/>
      <c r="AM29" s="187" t="s">
        <v>31</v>
      </c>
      <c r="AN29" s="140"/>
      <c r="AO29" s="141"/>
      <c r="AP29" s="152"/>
      <c r="AQ29" s="43" t="s">
        <v>17</v>
      </c>
      <c r="AR29" s="137"/>
      <c r="AS29" s="26"/>
      <c r="AT29" s="152"/>
      <c r="AU29" s="152"/>
      <c r="AV29" s="152"/>
      <c r="AW29" s="152"/>
      <c r="AX29" s="152"/>
      <c r="AY29" s="152"/>
      <c r="AZ29" s="152"/>
      <c r="BA29" s="153"/>
      <c r="BB29" s="226"/>
    </row>
    <row r="30" spans="1:54" ht="15.5" thickTop="1" thickBot="1" x14ac:dyDescent="0.4">
      <c r="A30" s="130"/>
      <c r="B30" s="137"/>
      <c r="C30" s="164"/>
      <c r="D30" s="165"/>
      <c r="E30" s="59" t="s">
        <v>31</v>
      </c>
      <c r="F30" s="192"/>
      <c r="G30" s="18"/>
      <c r="H30" s="152"/>
      <c r="I30" s="9"/>
      <c r="J30" s="152"/>
      <c r="K30" s="9"/>
      <c r="L30" s="152"/>
      <c r="M30" s="17"/>
      <c r="N30" s="137"/>
      <c r="O30" s="18"/>
      <c r="P30" s="152"/>
      <c r="Q30" s="9"/>
      <c r="R30" s="152"/>
      <c r="S30" s="9"/>
      <c r="T30" s="152"/>
      <c r="U30" s="17"/>
      <c r="V30" s="137"/>
      <c r="W30" s="18"/>
      <c r="X30" s="152"/>
      <c r="Y30" s="9"/>
      <c r="Z30" s="152"/>
      <c r="AA30" s="9"/>
      <c r="AB30" s="152"/>
      <c r="AC30" s="17"/>
      <c r="AD30" s="137"/>
      <c r="AE30" s="18"/>
      <c r="AF30" s="152"/>
      <c r="AG30" s="9"/>
      <c r="AH30" s="152"/>
      <c r="AI30" s="9"/>
      <c r="AJ30" s="152"/>
      <c r="AK30" s="9"/>
      <c r="AL30" s="199"/>
      <c r="AM30" s="180"/>
      <c r="AN30" s="181"/>
      <c r="AO30" s="182"/>
      <c r="AP30" s="152"/>
      <c r="AQ30" s="10"/>
      <c r="AR30" s="137"/>
      <c r="AS30" s="26"/>
      <c r="AT30" s="152"/>
      <c r="AU30" s="152"/>
      <c r="AV30" s="152"/>
      <c r="AW30" s="152"/>
      <c r="AX30" s="152"/>
      <c r="AY30" s="152"/>
      <c r="AZ30" s="152"/>
      <c r="BA30" s="153"/>
      <c r="BB30" s="226"/>
    </row>
    <row r="31" spans="1:54" ht="15.5" thickTop="1" thickBot="1" x14ac:dyDescent="0.4">
      <c r="A31" s="130"/>
      <c r="B31" s="137"/>
      <c r="C31" s="164"/>
      <c r="D31" s="165"/>
      <c r="E31" s="145"/>
      <c r="F31" s="192"/>
      <c r="G31" s="18"/>
      <c r="H31" s="152"/>
      <c r="I31" s="9"/>
      <c r="J31" s="152"/>
      <c r="K31" s="9"/>
      <c r="L31" s="152"/>
      <c r="M31" s="17"/>
      <c r="N31" s="137"/>
      <c r="O31" s="18"/>
      <c r="P31" s="152"/>
      <c r="Q31" s="9"/>
      <c r="R31" s="152"/>
      <c r="S31" s="9"/>
      <c r="T31" s="152"/>
      <c r="U31" s="17"/>
      <c r="V31" s="137"/>
      <c r="W31" s="18"/>
      <c r="X31" s="152"/>
      <c r="Y31" s="9"/>
      <c r="Z31" s="152"/>
      <c r="AA31" s="9"/>
      <c r="AB31" s="152"/>
      <c r="AC31" s="17"/>
      <c r="AD31" s="137"/>
      <c r="AE31" s="18"/>
      <c r="AF31" s="152"/>
      <c r="AG31" s="9"/>
      <c r="AH31" s="152"/>
      <c r="AI31" s="9"/>
      <c r="AJ31" s="152"/>
      <c r="AK31" s="9"/>
      <c r="AL31" s="199"/>
      <c r="AM31" s="180"/>
      <c r="AN31" s="181"/>
      <c r="AO31" s="182"/>
      <c r="AP31" s="152"/>
      <c r="AQ31" s="10"/>
      <c r="AR31" s="137"/>
      <c r="AS31" s="26"/>
      <c r="AT31" s="152"/>
      <c r="AU31" s="152"/>
      <c r="AV31" s="152"/>
      <c r="AW31" s="152"/>
      <c r="AX31" s="152"/>
      <c r="AY31" s="152"/>
      <c r="AZ31" s="152"/>
      <c r="BA31" s="153"/>
      <c r="BB31" s="226"/>
    </row>
    <row r="32" spans="1:54" ht="15.5" thickTop="1" thickBot="1" x14ac:dyDescent="0.4">
      <c r="A32" s="130"/>
      <c r="B32" s="137"/>
      <c r="C32" s="164"/>
      <c r="D32" s="165"/>
      <c r="E32" s="152"/>
      <c r="F32" s="192"/>
      <c r="G32" s="18"/>
      <c r="H32" s="152"/>
      <c r="I32" s="9"/>
      <c r="J32" s="152"/>
      <c r="K32" s="9"/>
      <c r="L32" s="152"/>
      <c r="M32" s="17"/>
      <c r="N32" s="137"/>
      <c r="O32" s="18"/>
      <c r="P32" s="152"/>
      <c r="Q32" s="9"/>
      <c r="R32" s="152"/>
      <c r="S32" s="9"/>
      <c r="T32" s="152"/>
      <c r="U32" s="17"/>
      <c r="V32" s="137"/>
      <c r="W32" s="18"/>
      <c r="X32" s="152"/>
      <c r="Y32" s="9"/>
      <c r="Z32" s="152"/>
      <c r="AA32" s="9"/>
      <c r="AB32" s="152"/>
      <c r="AC32" s="17"/>
      <c r="AD32" s="137"/>
      <c r="AE32" s="18"/>
      <c r="AF32" s="152"/>
      <c r="AG32" s="9"/>
      <c r="AH32" s="152"/>
      <c r="AI32" s="9"/>
      <c r="AJ32" s="152"/>
      <c r="AK32" s="9"/>
      <c r="AL32" s="199"/>
      <c r="AM32" s="180"/>
      <c r="AN32" s="181"/>
      <c r="AO32" s="182"/>
      <c r="AP32" s="152"/>
      <c r="AQ32" s="10"/>
      <c r="AR32" s="137"/>
      <c r="AS32" s="26"/>
      <c r="AT32" s="152"/>
      <c r="AU32" s="152"/>
      <c r="AV32" s="152"/>
      <c r="AW32" s="152"/>
      <c r="AX32" s="152"/>
      <c r="AY32" s="152"/>
      <c r="AZ32" s="152"/>
      <c r="BA32" s="153"/>
      <c r="BB32" s="226"/>
    </row>
    <row r="33" spans="1:54" ht="15.5" thickTop="1" thickBot="1" x14ac:dyDescent="0.4">
      <c r="A33" s="130"/>
      <c r="B33" s="137"/>
      <c r="C33" s="164"/>
      <c r="D33" s="165"/>
      <c r="E33" s="132"/>
      <c r="F33" s="192"/>
      <c r="H33" s="152"/>
      <c r="J33" s="152"/>
      <c r="L33" s="152"/>
      <c r="N33" s="137"/>
      <c r="P33" s="152"/>
      <c r="R33" s="152"/>
      <c r="T33" s="152"/>
      <c r="V33" s="137"/>
      <c r="X33" s="152"/>
      <c r="Z33" s="152"/>
      <c r="AB33" s="152"/>
      <c r="AD33" s="137"/>
      <c r="AF33" s="152"/>
      <c r="AH33" s="152"/>
      <c r="AJ33" s="152"/>
      <c r="AK33" s="28"/>
      <c r="AL33" s="199"/>
      <c r="AM33" s="180"/>
      <c r="AN33" s="181"/>
      <c r="AO33" s="182"/>
      <c r="AP33" s="152"/>
      <c r="AQ33" s="10"/>
      <c r="AR33" s="137"/>
      <c r="AS33" s="26"/>
      <c r="AT33" s="152"/>
      <c r="AU33" s="152"/>
      <c r="AV33" s="152"/>
      <c r="AW33" s="152"/>
      <c r="AX33" s="152"/>
      <c r="AY33" s="152"/>
      <c r="AZ33" s="152"/>
      <c r="BA33" s="153"/>
      <c r="BB33" s="226"/>
    </row>
    <row r="34" spans="1:54" ht="15.5" thickTop="1" thickBot="1" x14ac:dyDescent="0.4">
      <c r="A34" s="130"/>
      <c r="B34" s="137"/>
      <c r="C34" s="164"/>
      <c r="D34" s="165"/>
      <c r="E34" s="60" t="s">
        <v>54</v>
      </c>
      <c r="F34" s="192"/>
      <c r="G34" s="127"/>
      <c r="H34" s="152"/>
      <c r="I34" s="6"/>
      <c r="J34" s="152"/>
      <c r="K34" s="6"/>
      <c r="L34" s="152"/>
      <c r="M34" s="128"/>
      <c r="N34" s="137"/>
      <c r="O34" s="127"/>
      <c r="P34" s="152"/>
      <c r="Q34" s="6"/>
      <c r="R34" s="152"/>
      <c r="S34" s="6"/>
      <c r="T34" s="152"/>
      <c r="U34" s="128"/>
      <c r="V34" s="137"/>
      <c r="W34" s="6"/>
      <c r="X34" s="152"/>
      <c r="Y34" s="6"/>
      <c r="Z34" s="152"/>
      <c r="AA34" s="6"/>
      <c r="AB34" s="152"/>
      <c r="AC34" s="6"/>
      <c r="AD34" s="153"/>
      <c r="AE34" s="6"/>
      <c r="AF34" s="152"/>
      <c r="AG34" s="6"/>
      <c r="AH34" s="152"/>
      <c r="AI34" s="6"/>
      <c r="AJ34" s="152"/>
      <c r="AK34" s="6"/>
      <c r="AL34" s="199"/>
      <c r="AM34" s="180"/>
      <c r="AN34" s="181"/>
      <c r="AO34" s="182"/>
      <c r="AP34" s="152"/>
      <c r="AQ34" s="10"/>
      <c r="AR34" s="137"/>
      <c r="AS34" s="26"/>
      <c r="AT34" s="152"/>
      <c r="AU34" s="152"/>
      <c r="AV34" s="152"/>
      <c r="AW34" s="152"/>
      <c r="AX34" s="152"/>
      <c r="AY34" s="152"/>
      <c r="AZ34" s="152"/>
      <c r="BA34" s="153"/>
      <c r="BB34" s="226"/>
    </row>
    <row r="35" spans="1:54" ht="15.5" thickTop="1" thickBot="1" x14ac:dyDescent="0.4">
      <c r="A35" s="130"/>
      <c r="B35" s="137"/>
      <c r="C35" s="164"/>
      <c r="D35" s="165"/>
      <c r="F35" s="192"/>
      <c r="H35" s="152"/>
      <c r="J35" s="152"/>
      <c r="L35" s="152"/>
      <c r="N35" s="137"/>
      <c r="P35" s="152"/>
      <c r="R35" s="152"/>
      <c r="T35" s="152"/>
      <c r="V35" s="137"/>
      <c r="X35" s="152"/>
      <c r="Z35" s="152"/>
      <c r="AB35" s="152"/>
      <c r="AD35" s="137"/>
      <c r="AF35" s="152"/>
      <c r="AH35" s="152"/>
      <c r="AJ35" s="152"/>
      <c r="AK35" s="28"/>
      <c r="AL35" s="199"/>
      <c r="AM35" s="180"/>
      <c r="AN35" s="181"/>
      <c r="AO35" s="182"/>
      <c r="AP35" s="152"/>
      <c r="AQ35" s="10"/>
      <c r="AR35" s="137"/>
      <c r="AS35" s="26"/>
      <c r="AT35" s="152"/>
      <c r="AU35" s="152"/>
      <c r="AV35" s="152"/>
      <c r="AW35" s="152"/>
      <c r="AX35" s="152"/>
      <c r="AY35" s="152"/>
      <c r="AZ35" s="152"/>
      <c r="BA35" s="153"/>
      <c r="BB35" s="226"/>
    </row>
    <row r="36" spans="1:54" ht="15.5" thickTop="1" thickBot="1" x14ac:dyDescent="0.4">
      <c r="A36" s="130"/>
      <c r="B36" s="137"/>
      <c r="C36" s="164"/>
      <c r="D36" s="165"/>
      <c r="E36" s="61" t="s">
        <v>53</v>
      </c>
      <c r="F36" s="193"/>
      <c r="G36" s="20"/>
      <c r="H36" s="152"/>
      <c r="I36" s="5"/>
      <c r="J36" s="152"/>
      <c r="K36" s="5"/>
      <c r="L36" s="152"/>
      <c r="M36" s="19"/>
      <c r="N36" s="138"/>
      <c r="O36" s="20"/>
      <c r="P36" s="152"/>
      <c r="Q36" s="5"/>
      <c r="R36" s="152"/>
      <c r="S36" s="5"/>
      <c r="T36" s="152"/>
      <c r="U36" s="19"/>
      <c r="V36" s="138"/>
      <c r="W36" s="20"/>
      <c r="X36" s="152"/>
      <c r="Y36" s="5"/>
      <c r="Z36" s="152"/>
      <c r="AA36" s="5"/>
      <c r="AB36" s="152"/>
      <c r="AC36" s="19"/>
      <c r="AD36" s="138"/>
      <c r="AE36" s="20"/>
      <c r="AF36" s="152"/>
      <c r="AG36" s="5"/>
      <c r="AH36" s="152"/>
      <c r="AI36" s="5"/>
      <c r="AJ36" s="152"/>
      <c r="AK36" s="5"/>
      <c r="AL36" s="199"/>
      <c r="AM36" s="180"/>
      <c r="AN36" s="181"/>
      <c r="AO36" s="182"/>
      <c r="AP36" s="152"/>
      <c r="AQ36" s="10"/>
      <c r="AR36" s="137"/>
      <c r="AS36" s="26"/>
      <c r="AT36" s="152"/>
      <c r="AU36" s="152"/>
      <c r="AV36" s="152"/>
      <c r="AW36" s="152"/>
      <c r="AX36" s="152"/>
      <c r="AY36" s="152"/>
      <c r="AZ36" s="152"/>
      <c r="BA36" s="153"/>
      <c r="BB36" s="226"/>
    </row>
    <row r="37" spans="1:54" ht="15.5" thickTop="1" thickBot="1" x14ac:dyDescent="0.4">
      <c r="A37" s="130"/>
      <c r="B37" s="137"/>
      <c r="C37" s="164"/>
      <c r="D37" s="165"/>
      <c r="E37" s="201"/>
      <c r="F37" s="201"/>
      <c r="G37" s="201"/>
      <c r="H37" s="201"/>
      <c r="I37" s="201"/>
      <c r="J37" s="201"/>
      <c r="K37" s="201"/>
      <c r="L37" s="201"/>
      <c r="M37" s="201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2"/>
      <c r="AL37" s="199"/>
      <c r="AM37" s="180"/>
      <c r="AN37" s="181"/>
      <c r="AO37" s="182"/>
      <c r="AP37" s="152"/>
      <c r="AQ37" s="10"/>
      <c r="AR37" s="137"/>
      <c r="AS37" s="26"/>
      <c r="AT37" s="152"/>
      <c r="AU37" s="152"/>
      <c r="AV37" s="152"/>
      <c r="AW37" s="152"/>
      <c r="AX37" s="152"/>
      <c r="AY37" s="152"/>
      <c r="AZ37" s="152"/>
      <c r="BA37" s="153"/>
      <c r="BB37" s="226"/>
    </row>
    <row r="38" spans="1:54" ht="15.5" thickTop="1" thickBot="1" x14ac:dyDescent="0.4">
      <c r="A38" s="130"/>
      <c r="B38" s="137"/>
      <c r="C38" s="164"/>
      <c r="D38" s="165"/>
      <c r="E38" s="49" t="s">
        <v>37</v>
      </c>
      <c r="F38" s="135"/>
      <c r="G38" s="50" t="s">
        <v>71</v>
      </c>
      <c r="H38" s="135"/>
      <c r="I38" s="50" t="s">
        <v>72</v>
      </c>
      <c r="J38" s="135"/>
      <c r="K38" s="50" t="s">
        <v>73</v>
      </c>
      <c r="L38" s="135"/>
      <c r="M38" s="50" t="s">
        <v>74</v>
      </c>
      <c r="N38" s="135"/>
      <c r="O38" s="50" t="s">
        <v>75</v>
      </c>
      <c r="P38" s="135"/>
      <c r="Q38" s="50" t="s">
        <v>76</v>
      </c>
      <c r="R38" s="135"/>
      <c r="S38" s="50" t="s">
        <v>77</v>
      </c>
      <c r="T38" s="135"/>
      <c r="U38" s="50" t="s">
        <v>78</v>
      </c>
      <c r="V38" s="135"/>
      <c r="W38" s="50" t="s">
        <v>79</v>
      </c>
      <c r="X38" s="135"/>
      <c r="Y38" s="50" t="s">
        <v>80</v>
      </c>
      <c r="Z38" s="148"/>
      <c r="AA38" s="145"/>
      <c r="AB38" s="149"/>
      <c r="AC38" s="50" t="s">
        <v>81</v>
      </c>
      <c r="AD38" s="135"/>
      <c r="AE38" s="50" t="s">
        <v>82</v>
      </c>
      <c r="AF38" s="148"/>
      <c r="AG38" s="145"/>
      <c r="AH38" s="149"/>
      <c r="AI38" s="50" t="s">
        <v>83</v>
      </c>
      <c r="AJ38" s="135"/>
      <c r="AK38" s="50" t="s">
        <v>84</v>
      </c>
      <c r="AL38" s="199"/>
      <c r="AM38" s="180"/>
      <c r="AN38" s="181"/>
      <c r="AO38" s="182"/>
      <c r="AP38" s="152"/>
      <c r="AQ38" s="10"/>
      <c r="AR38" s="137"/>
      <c r="AS38" s="26"/>
      <c r="AT38" s="152"/>
      <c r="AU38" s="152"/>
      <c r="AV38" s="152"/>
      <c r="AW38" s="152"/>
      <c r="AX38" s="152"/>
      <c r="AY38" s="152"/>
      <c r="AZ38" s="152"/>
      <c r="BA38" s="153"/>
      <c r="BB38" s="226"/>
    </row>
    <row r="39" spans="1:54" ht="15.5" thickTop="1" thickBot="1" x14ac:dyDescent="0.4">
      <c r="A39" s="130"/>
      <c r="B39" s="137"/>
      <c r="C39" s="164"/>
      <c r="D39" s="165"/>
      <c r="E39" s="63" t="s">
        <v>19</v>
      </c>
      <c r="F39" s="134"/>
      <c r="G39" s="4"/>
      <c r="H39" s="134"/>
      <c r="I39" s="4"/>
      <c r="J39" s="134"/>
      <c r="K39" s="4"/>
      <c r="L39" s="134"/>
      <c r="M39" s="4"/>
      <c r="N39" s="134"/>
      <c r="O39" s="4"/>
      <c r="P39" s="134"/>
      <c r="Q39" s="4"/>
      <c r="R39" s="134"/>
      <c r="S39" s="4"/>
      <c r="T39" s="134"/>
      <c r="U39" s="4"/>
      <c r="V39" s="134"/>
      <c r="W39" s="4"/>
      <c r="X39" s="134"/>
      <c r="Y39" s="4"/>
      <c r="Z39" s="178"/>
      <c r="AA39" s="152"/>
      <c r="AB39" s="153"/>
      <c r="AC39" s="4"/>
      <c r="AD39" s="134"/>
      <c r="AE39" s="4"/>
      <c r="AF39" s="178"/>
      <c r="AG39" s="152"/>
      <c r="AH39" s="153"/>
      <c r="AI39" s="4"/>
      <c r="AJ39" s="134"/>
      <c r="AK39" s="4"/>
      <c r="AL39" s="199"/>
      <c r="AM39" s="180"/>
      <c r="AN39" s="181"/>
      <c r="AO39" s="182"/>
      <c r="AP39" s="132"/>
      <c r="AQ39" s="10"/>
      <c r="AR39" s="137"/>
      <c r="AS39" s="14"/>
      <c r="AT39" s="152"/>
      <c r="AU39" s="152"/>
      <c r="AV39" s="152"/>
      <c r="AW39" s="152"/>
      <c r="AX39" s="152"/>
      <c r="AY39" s="152"/>
      <c r="AZ39" s="152"/>
      <c r="BA39" s="153"/>
      <c r="BB39" s="226"/>
    </row>
    <row r="40" spans="1:54" ht="15.5" thickTop="1" thickBot="1" x14ac:dyDescent="0.4">
      <c r="A40" s="130"/>
      <c r="B40" s="137"/>
      <c r="C40" s="164"/>
      <c r="D40" s="16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3"/>
      <c r="AL40" s="199"/>
      <c r="AM40" s="132"/>
      <c r="AN40" s="132"/>
      <c r="AO40" s="132"/>
      <c r="AP40" s="132"/>
      <c r="AQ40" s="132"/>
      <c r="AR40" s="132"/>
      <c r="AS40" s="132"/>
      <c r="AT40" s="152"/>
      <c r="AU40" s="152"/>
      <c r="AV40" s="152"/>
      <c r="AW40" s="152"/>
      <c r="AX40" s="152"/>
      <c r="AY40" s="152"/>
      <c r="AZ40" s="152"/>
      <c r="BA40" s="153"/>
      <c r="BB40" s="226"/>
    </row>
    <row r="41" spans="1:54" ht="15.5" thickTop="1" thickBot="1" x14ac:dyDescent="0.4">
      <c r="A41" s="130"/>
      <c r="B41" s="137"/>
      <c r="C41" s="164"/>
      <c r="D41" s="165"/>
      <c r="E41" s="49" t="s">
        <v>37</v>
      </c>
      <c r="F41" s="134"/>
      <c r="G41" s="50" t="s">
        <v>85</v>
      </c>
      <c r="H41" s="134"/>
      <c r="I41" s="50" t="s">
        <v>86</v>
      </c>
      <c r="J41" s="134"/>
      <c r="K41" s="50" t="s">
        <v>87</v>
      </c>
      <c r="L41" s="134"/>
      <c r="M41" s="50" t="s">
        <v>88</v>
      </c>
      <c r="N41" s="134"/>
      <c r="O41" s="50" t="s">
        <v>89</v>
      </c>
      <c r="P41" s="134"/>
      <c r="Q41" s="50" t="s">
        <v>90</v>
      </c>
      <c r="R41" s="134"/>
      <c r="S41" s="50" t="s">
        <v>91</v>
      </c>
      <c r="T41" s="134"/>
      <c r="U41" s="50" t="s">
        <v>92</v>
      </c>
      <c r="V41" s="178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3"/>
      <c r="AL41" s="199"/>
      <c r="AM41" s="142" t="s">
        <v>94</v>
      </c>
      <c r="AN41" s="139"/>
      <c r="AO41" s="139"/>
      <c r="AP41" s="139"/>
      <c r="AQ41" s="139"/>
      <c r="AR41" s="139"/>
      <c r="AS41" s="189"/>
      <c r="AT41" s="152"/>
      <c r="AU41" s="152"/>
      <c r="AV41" s="152"/>
      <c r="AW41" s="152"/>
      <c r="AX41" s="152"/>
      <c r="AY41" s="152"/>
      <c r="AZ41" s="152"/>
      <c r="BA41" s="153"/>
      <c r="BB41" s="226"/>
    </row>
    <row r="42" spans="1:54" ht="15.5" thickTop="1" thickBot="1" x14ac:dyDescent="0.4">
      <c r="A42" s="130"/>
      <c r="B42" s="137"/>
      <c r="C42" s="164"/>
      <c r="D42" s="165"/>
      <c r="E42" s="63" t="s">
        <v>19</v>
      </c>
      <c r="F42" s="134"/>
      <c r="G42" s="4"/>
      <c r="H42" s="134"/>
      <c r="I42" s="4"/>
      <c r="J42" s="134"/>
      <c r="K42" s="4"/>
      <c r="L42" s="134"/>
      <c r="M42" s="4"/>
      <c r="N42" s="134"/>
      <c r="O42" s="4"/>
      <c r="P42" s="134"/>
      <c r="Q42" s="4"/>
      <c r="R42" s="134"/>
      <c r="S42" s="4"/>
      <c r="T42" s="134"/>
      <c r="U42" s="4"/>
      <c r="V42" s="178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3"/>
      <c r="AL42" s="199"/>
      <c r="AM42" s="64" t="s">
        <v>195</v>
      </c>
      <c r="AN42" s="136"/>
      <c r="AO42" s="21"/>
      <c r="AP42" s="136"/>
      <c r="AQ42" s="21"/>
      <c r="AR42" s="136"/>
      <c r="AS42" s="21"/>
      <c r="AT42" s="152"/>
      <c r="AU42" s="152"/>
      <c r="AV42" s="152"/>
      <c r="AW42" s="152"/>
      <c r="AX42" s="152"/>
      <c r="AY42" s="152"/>
      <c r="AZ42" s="152"/>
      <c r="BA42" s="153"/>
      <c r="BB42" s="226"/>
    </row>
    <row r="43" spans="1:54" ht="15.5" thickTop="1" thickBot="1" x14ac:dyDescent="0.4">
      <c r="A43" s="130"/>
      <c r="B43" s="137"/>
      <c r="C43" s="164"/>
      <c r="D43" s="165"/>
      <c r="E43" s="179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3"/>
      <c r="AL43" s="199"/>
      <c r="AM43" s="35" t="s">
        <v>195</v>
      </c>
      <c r="AN43" s="137"/>
      <c r="AO43" s="5"/>
      <c r="AP43" s="137"/>
      <c r="AQ43" s="5"/>
      <c r="AR43" s="137"/>
      <c r="AS43" s="5"/>
      <c r="AT43" s="152"/>
      <c r="AU43" s="152"/>
      <c r="AV43" s="152"/>
      <c r="AW43" s="152"/>
      <c r="AX43" s="152"/>
      <c r="AY43" s="152"/>
      <c r="AZ43" s="152"/>
      <c r="BA43" s="153"/>
      <c r="BB43" s="226"/>
    </row>
    <row r="44" spans="1:54" ht="15.5" thickTop="1" thickBot="1" x14ac:dyDescent="0.4">
      <c r="A44" s="130"/>
      <c r="B44" s="137"/>
      <c r="C44" s="164"/>
      <c r="D44" s="165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48" t="s">
        <v>93</v>
      </c>
      <c r="AL44" s="199"/>
      <c r="AM44" s="64" t="s">
        <v>195</v>
      </c>
      <c r="AN44" s="137"/>
      <c r="AO44" s="21"/>
      <c r="AP44" s="137"/>
      <c r="AQ44" s="21"/>
      <c r="AR44" s="137"/>
      <c r="AS44" s="21"/>
      <c r="AT44" s="152"/>
      <c r="AU44" s="152"/>
      <c r="AV44" s="152"/>
      <c r="AW44" s="152"/>
      <c r="AX44" s="152"/>
      <c r="AY44" s="152"/>
      <c r="AZ44" s="152"/>
      <c r="BA44" s="153"/>
      <c r="BB44" s="226"/>
    </row>
    <row r="45" spans="1:54" ht="15.5" thickTop="1" thickBot="1" x14ac:dyDescent="0.4">
      <c r="A45" s="130"/>
      <c r="B45" s="137"/>
      <c r="C45" s="164"/>
      <c r="D45" s="165"/>
      <c r="E45" s="190"/>
      <c r="F45" s="190"/>
      <c r="G45" s="190"/>
      <c r="H45" s="190"/>
      <c r="I45" s="48" t="s">
        <v>35</v>
      </c>
      <c r="J45" s="47"/>
      <c r="K45" s="13"/>
      <c r="L45" s="131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48" t="s">
        <v>35</v>
      </c>
      <c r="Z45" s="47"/>
      <c r="AA45" s="13"/>
      <c r="AB45" s="131"/>
      <c r="AC45" s="132"/>
      <c r="AD45" s="133"/>
      <c r="AE45" s="48" t="s">
        <v>36</v>
      </c>
      <c r="AF45" s="47"/>
      <c r="AG45" s="13"/>
      <c r="AH45" s="47"/>
      <c r="AI45" s="13"/>
      <c r="AJ45" s="47"/>
      <c r="AK45" s="13"/>
      <c r="AL45" s="199"/>
      <c r="AM45" s="35" t="s">
        <v>195</v>
      </c>
      <c r="AN45" s="137"/>
      <c r="AO45" s="5"/>
      <c r="AP45" s="137"/>
      <c r="AQ45" s="5"/>
      <c r="AR45" s="137"/>
      <c r="AS45" s="5"/>
      <c r="AT45" s="152"/>
      <c r="AU45" s="152"/>
      <c r="AV45" s="152"/>
      <c r="AW45" s="152"/>
      <c r="AX45" s="152"/>
      <c r="AY45" s="152"/>
      <c r="AZ45" s="152"/>
      <c r="BA45" s="153"/>
      <c r="BB45" s="226"/>
    </row>
    <row r="46" spans="1:54" ht="15.5" thickTop="1" thickBot="1" x14ac:dyDescent="0.4">
      <c r="A46" s="130"/>
      <c r="B46" s="137"/>
      <c r="C46" s="164"/>
      <c r="D46" s="165"/>
      <c r="E46" s="184" t="s">
        <v>95</v>
      </c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5"/>
      <c r="AL46" s="199"/>
      <c r="AM46" s="64" t="s">
        <v>137</v>
      </c>
      <c r="AN46" s="138"/>
      <c r="AO46" s="21"/>
      <c r="AP46" s="138"/>
      <c r="AQ46" s="21"/>
      <c r="AR46" s="138"/>
      <c r="AS46" s="21"/>
      <c r="AT46" s="152"/>
      <c r="AU46" s="152"/>
      <c r="AV46" s="152"/>
      <c r="AW46" s="152"/>
      <c r="AX46" s="152"/>
      <c r="AY46" s="152"/>
      <c r="AZ46" s="152"/>
      <c r="BA46" s="153"/>
      <c r="BB46" s="226"/>
    </row>
    <row r="47" spans="1:54" ht="5" customHeight="1" thickTop="1" thickBot="1" x14ac:dyDescent="0.4">
      <c r="A47" s="130"/>
      <c r="B47" s="137"/>
      <c r="C47" s="164"/>
      <c r="D47" s="166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200"/>
      <c r="AM47" s="146"/>
      <c r="AN47" s="146"/>
      <c r="AO47" s="146"/>
      <c r="AP47" s="146"/>
      <c r="AQ47" s="146"/>
      <c r="AR47" s="146"/>
      <c r="AS47" s="146"/>
      <c r="AT47" s="152"/>
      <c r="AU47" s="152"/>
      <c r="AV47" s="152"/>
      <c r="AW47" s="152"/>
      <c r="AX47" s="152"/>
      <c r="AY47" s="152"/>
      <c r="AZ47" s="152"/>
      <c r="BA47" s="153"/>
      <c r="BB47" s="226"/>
    </row>
    <row r="48" spans="1:54" ht="15.5" thickTop="1" thickBot="1" x14ac:dyDescent="0.4">
      <c r="A48" s="130"/>
      <c r="B48" s="137"/>
      <c r="C48" s="164"/>
      <c r="D48" s="165"/>
      <c r="E48" s="139" t="s">
        <v>96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183"/>
      <c r="Q48" s="142" t="s">
        <v>99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4"/>
      <c r="AT48" s="152"/>
      <c r="AU48" s="152"/>
      <c r="AV48" s="152"/>
      <c r="AW48" s="152"/>
      <c r="AX48" s="152"/>
      <c r="AY48" s="152"/>
      <c r="AZ48" s="152"/>
      <c r="BA48" s="153"/>
      <c r="BB48" s="226"/>
    </row>
    <row r="49" spans="1:81" ht="15.5" thickTop="1" thickBot="1" x14ac:dyDescent="0.4">
      <c r="A49" s="130"/>
      <c r="B49" s="137"/>
      <c r="C49" s="164"/>
      <c r="D49" s="165"/>
      <c r="E49" s="27" t="s">
        <v>98</v>
      </c>
      <c r="F49" s="136"/>
      <c r="G49" s="21"/>
      <c r="H49" s="136"/>
      <c r="I49" s="21"/>
      <c r="J49" s="136"/>
      <c r="K49" s="21"/>
      <c r="L49" s="147"/>
      <c r="M49" s="66" t="s">
        <v>97</v>
      </c>
      <c r="N49" s="136"/>
      <c r="O49" s="21"/>
      <c r="P49" s="137"/>
      <c r="Q49" s="67" t="s">
        <v>100</v>
      </c>
      <c r="R49" s="136"/>
      <c r="S49" s="21"/>
      <c r="T49" s="136"/>
      <c r="U49" s="22"/>
      <c r="V49" s="147"/>
      <c r="W49" s="67" t="s">
        <v>101</v>
      </c>
      <c r="X49" s="69"/>
      <c r="Y49" s="22"/>
      <c r="Z49" s="136"/>
      <c r="AA49" s="22"/>
      <c r="AB49" s="65"/>
      <c r="AC49" s="67" t="s">
        <v>102</v>
      </c>
      <c r="AD49" s="136"/>
      <c r="AE49" s="21"/>
      <c r="AF49" s="136"/>
      <c r="AG49" s="22"/>
      <c r="AH49" s="65"/>
      <c r="AI49" s="67" t="s">
        <v>103</v>
      </c>
      <c r="AJ49" s="136"/>
      <c r="AK49" s="22"/>
      <c r="AL49" s="136"/>
      <c r="AM49" s="22"/>
      <c r="AN49" s="147"/>
      <c r="AO49" s="67" t="s">
        <v>104</v>
      </c>
      <c r="AP49" s="136"/>
      <c r="AQ49" s="22"/>
      <c r="AR49" s="136"/>
      <c r="AS49" s="22"/>
      <c r="AT49" s="152"/>
      <c r="AU49" s="152"/>
      <c r="AV49" s="152"/>
      <c r="AW49" s="152"/>
      <c r="AX49" s="152"/>
      <c r="AY49" s="152"/>
      <c r="AZ49" s="152"/>
      <c r="BA49" s="153"/>
      <c r="BB49" s="226"/>
    </row>
    <row r="50" spans="1:81" ht="15.5" thickTop="1" thickBot="1" x14ac:dyDescent="0.4">
      <c r="A50" s="130"/>
      <c r="B50" s="137"/>
      <c r="C50" s="164"/>
      <c r="D50" s="165"/>
      <c r="E50" s="23"/>
      <c r="F50" s="137"/>
      <c r="G50" s="21"/>
      <c r="H50" s="137"/>
      <c r="I50" s="21"/>
      <c r="J50" s="137"/>
      <c r="K50" s="21"/>
      <c r="L50" s="137"/>
      <c r="M50" s="21"/>
      <c r="N50" s="137"/>
      <c r="O50" s="21"/>
      <c r="P50" s="137"/>
      <c r="Q50" s="21"/>
      <c r="R50" s="137"/>
      <c r="S50" s="21"/>
      <c r="T50" s="137"/>
      <c r="U50" s="22"/>
      <c r="V50" s="137"/>
      <c r="W50" s="21"/>
      <c r="X50" s="69"/>
      <c r="Y50" s="22"/>
      <c r="Z50" s="137"/>
      <c r="AA50" s="22"/>
      <c r="AB50" s="65"/>
      <c r="AC50" s="21"/>
      <c r="AD50" s="137"/>
      <c r="AE50" s="21"/>
      <c r="AF50" s="137"/>
      <c r="AG50" s="22"/>
      <c r="AH50" s="65"/>
      <c r="AI50" s="21"/>
      <c r="AJ50" s="137"/>
      <c r="AK50" s="22"/>
      <c r="AL50" s="137"/>
      <c r="AM50" s="22"/>
      <c r="AN50" s="137"/>
      <c r="AO50" s="21"/>
      <c r="AP50" s="137"/>
      <c r="AQ50" s="22"/>
      <c r="AR50" s="137"/>
      <c r="AS50" s="22"/>
      <c r="AT50" s="152"/>
      <c r="AU50" s="152"/>
      <c r="AV50" s="152"/>
      <c r="AW50" s="152"/>
      <c r="AX50" s="152"/>
      <c r="AY50" s="152"/>
      <c r="AZ50" s="152"/>
      <c r="BA50" s="153"/>
      <c r="BB50" s="226"/>
    </row>
    <row r="51" spans="1:81" ht="15.5" thickTop="1" thickBot="1" x14ac:dyDescent="0.4">
      <c r="A51" s="130"/>
      <c r="B51" s="137"/>
      <c r="C51" s="209"/>
      <c r="D51" s="165"/>
      <c r="E51" s="23"/>
      <c r="F51" s="138"/>
      <c r="G51" s="21"/>
      <c r="H51" s="138"/>
      <c r="I51" s="21"/>
      <c r="J51" s="138"/>
      <c r="K51" s="21"/>
      <c r="L51" s="138"/>
      <c r="M51" s="21"/>
      <c r="N51" s="138"/>
      <c r="O51" s="21"/>
      <c r="P51" s="137"/>
      <c r="Q51" s="21"/>
      <c r="R51" s="138"/>
      <c r="S51" s="21"/>
      <c r="T51" s="138"/>
      <c r="U51" s="22"/>
      <c r="V51" s="138"/>
      <c r="W51" s="21"/>
      <c r="X51" s="68"/>
      <c r="Y51" s="22"/>
      <c r="Z51" s="138"/>
      <c r="AA51" s="22"/>
      <c r="AB51" s="52"/>
      <c r="AC51" s="21"/>
      <c r="AD51" s="138"/>
      <c r="AE51" s="21"/>
      <c r="AF51" s="138"/>
      <c r="AG51" s="22"/>
      <c r="AH51" s="52"/>
      <c r="AI51" s="21"/>
      <c r="AJ51" s="138"/>
      <c r="AK51" s="22"/>
      <c r="AL51" s="138"/>
      <c r="AM51" s="22"/>
      <c r="AN51" s="138"/>
      <c r="AO51" s="21"/>
      <c r="AP51" s="138"/>
      <c r="AQ51" s="22"/>
      <c r="AR51" s="138"/>
      <c r="AS51" s="22"/>
      <c r="AT51" s="152"/>
      <c r="AU51" s="152"/>
      <c r="AV51" s="152"/>
      <c r="AW51" s="152"/>
      <c r="AX51" s="152"/>
      <c r="AY51" s="152"/>
      <c r="AZ51" s="152"/>
      <c r="BA51" s="153"/>
      <c r="BB51" s="226"/>
      <c r="CB51" s="24"/>
    </row>
    <row r="52" spans="1:81" ht="15" customHeight="1" thickTop="1" x14ac:dyDescent="0.35">
      <c r="A52" s="13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7"/>
      <c r="BB52" s="226"/>
      <c r="CC52" s="1"/>
    </row>
    <row r="53" spans="1:81" ht="15" customHeight="1" x14ac:dyDescent="0.35">
      <c r="A53" s="130"/>
      <c r="B53" s="155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7"/>
      <c r="BB53" s="226"/>
      <c r="CC53" s="1"/>
    </row>
    <row r="54" spans="1:81" ht="15" customHeight="1" thickBot="1" x14ac:dyDescent="0.4">
      <c r="A54" s="130"/>
      <c r="B54" s="15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60"/>
      <c r="BB54" s="226"/>
      <c r="CC54" s="1"/>
    </row>
    <row r="55" spans="1:81" ht="30" customHeight="1" thickTop="1" x14ac:dyDescent="0.35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CC55" s="1"/>
    </row>
    <row r="56" spans="1:81" x14ac:dyDescent="0.35">
      <c r="CC56" s="1"/>
    </row>
    <row r="57" spans="1:81" x14ac:dyDescent="0.35">
      <c r="CC57" s="1"/>
    </row>
    <row r="58" spans="1:81" x14ac:dyDescent="0.35">
      <c r="CC58" s="1"/>
    </row>
    <row r="59" spans="1:81" x14ac:dyDescent="0.35">
      <c r="CC59" s="1"/>
    </row>
    <row r="60" spans="1:81" x14ac:dyDescent="0.35">
      <c r="CC60" s="1"/>
    </row>
    <row r="61" spans="1:81" x14ac:dyDescent="0.35">
      <c r="CC61" s="1"/>
    </row>
    <row r="62" spans="1:81" x14ac:dyDescent="0.35">
      <c r="CC62" s="1"/>
    </row>
    <row r="63" spans="1:81" x14ac:dyDescent="0.35">
      <c r="CC63" s="1"/>
    </row>
    <row r="64" spans="1:81" x14ac:dyDescent="0.35">
      <c r="CC64" s="1"/>
    </row>
    <row r="65" spans="48:79" x14ac:dyDescent="0.35"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48:79" x14ac:dyDescent="0.35"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</sheetData>
  <sheetProtection sheet="1" objects="1" scenarios="1" selectLockedCells="1"/>
  <mergeCells count="186">
    <mergeCell ref="A1:BB1"/>
    <mergeCell ref="BB2:BB54"/>
    <mergeCell ref="A55:BB55"/>
    <mergeCell ref="AT5:AU51"/>
    <mergeCell ref="BA5:BA51"/>
    <mergeCell ref="AV12:AZ12"/>
    <mergeCell ref="AV13:AZ51"/>
    <mergeCell ref="F6:F14"/>
    <mergeCell ref="H6:H14"/>
    <mergeCell ref="J6:J14"/>
    <mergeCell ref="L6:L14"/>
    <mergeCell ref="M7:M13"/>
    <mergeCell ref="W10:W11"/>
    <mergeCell ref="AA10:AA11"/>
    <mergeCell ref="AF6:AF14"/>
    <mergeCell ref="AE7:AE9"/>
    <mergeCell ref="AG7:AG9"/>
    <mergeCell ref="AM5:AS5"/>
    <mergeCell ref="AN6:AN14"/>
    <mergeCell ref="AP6:AP14"/>
    <mergeCell ref="AR6:AR14"/>
    <mergeCell ref="AM9:AM14"/>
    <mergeCell ref="AQ9:AQ14"/>
    <mergeCell ref="AM16:AQ16"/>
    <mergeCell ref="AP17:AP39"/>
    <mergeCell ref="AM35:AO35"/>
    <mergeCell ref="AM36:AO36"/>
    <mergeCell ref="AM15:AS15"/>
    <mergeCell ref="AR16:AR39"/>
    <mergeCell ref="AQ17:AQ18"/>
    <mergeCell ref="AP49:AP51"/>
    <mergeCell ref="AR49:AR51"/>
    <mergeCell ref="AM18:AO18"/>
    <mergeCell ref="AM30:AO30"/>
    <mergeCell ref="AM31:AO31"/>
    <mergeCell ref="AN21:AN28"/>
    <mergeCell ref="AM22:AM28"/>
    <mergeCell ref="AM40:AS40"/>
    <mergeCell ref="AB17:AD17"/>
    <mergeCell ref="AD19:AD20"/>
    <mergeCell ref="L22:L36"/>
    <mergeCell ref="I23:I25"/>
    <mergeCell ref="K23:K25"/>
    <mergeCell ref="M23:M25"/>
    <mergeCell ref="U23:U25"/>
    <mergeCell ref="Y23:Y25"/>
    <mergeCell ref="AA23:AA25"/>
    <mergeCell ref="T22:T36"/>
    <mergeCell ref="Q23:Q25"/>
    <mergeCell ref="S23:S25"/>
    <mergeCell ref="V19:V20"/>
    <mergeCell ref="V17:X17"/>
    <mergeCell ref="X19:X20"/>
    <mergeCell ref="AJ6:AJ14"/>
    <mergeCell ref="O9:O11"/>
    <mergeCell ref="O13:O14"/>
    <mergeCell ref="C5:C51"/>
    <mergeCell ref="AI11:AI12"/>
    <mergeCell ref="X6:X14"/>
    <mergeCell ref="Z6:Z14"/>
    <mergeCell ref="AB6:AB14"/>
    <mergeCell ref="W5:AC5"/>
    <mergeCell ref="W7:W8"/>
    <mergeCell ref="AA7:AA8"/>
    <mergeCell ref="P6:P14"/>
    <mergeCell ref="R6:R14"/>
    <mergeCell ref="T6:T14"/>
    <mergeCell ref="AE5:AK5"/>
    <mergeCell ref="E5:M5"/>
    <mergeCell ref="O5:U5"/>
    <mergeCell ref="F19:F20"/>
    <mergeCell ref="H19:H20"/>
    <mergeCell ref="J19:L20"/>
    <mergeCell ref="N19:N20"/>
    <mergeCell ref="P19:R20"/>
    <mergeCell ref="AJ22:AJ36"/>
    <mergeCell ref="T19:T20"/>
    <mergeCell ref="E16:AK16"/>
    <mergeCell ref="E21:U21"/>
    <mergeCell ref="W21:AK21"/>
    <mergeCell ref="AO24:AO28"/>
    <mergeCell ref="X22:X36"/>
    <mergeCell ref="Z22:Z36"/>
    <mergeCell ref="AB22:AB36"/>
    <mergeCell ref="AF22:AF36"/>
    <mergeCell ref="AH22:AH36"/>
    <mergeCell ref="E18:AJ18"/>
    <mergeCell ref="AM32:AO32"/>
    <mergeCell ref="AM33:AO33"/>
    <mergeCell ref="AM34:AO34"/>
    <mergeCell ref="E27:E29"/>
    <mergeCell ref="E31:E33"/>
    <mergeCell ref="P22:P36"/>
    <mergeCell ref="AL5:AL47"/>
    <mergeCell ref="H22:H36"/>
    <mergeCell ref="J22:J36"/>
    <mergeCell ref="E37:AK37"/>
    <mergeCell ref="AE11:AE12"/>
    <mergeCell ref="AH6:AH14"/>
    <mergeCell ref="Z19:AB20"/>
    <mergeCell ref="N41:N42"/>
    <mergeCell ref="T49:T51"/>
    <mergeCell ref="L49:L51"/>
    <mergeCell ref="P48:P51"/>
    <mergeCell ref="E46:AK46"/>
    <mergeCell ref="AM19:AO19"/>
    <mergeCell ref="AM29:AO29"/>
    <mergeCell ref="AM37:AO37"/>
    <mergeCell ref="AM20:AO20"/>
    <mergeCell ref="X38:X39"/>
    <mergeCell ref="AD38:AD39"/>
    <mergeCell ref="Z38:AB39"/>
    <mergeCell ref="AF38:AH39"/>
    <mergeCell ref="AJ38:AJ39"/>
    <mergeCell ref="AI23:AI25"/>
    <mergeCell ref="AK23:AK25"/>
    <mergeCell ref="AF19:AH20"/>
    <mergeCell ref="AJ19:AJ20"/>
    <mergeCell ref="AM41:AS41"/>
    <mergeCell ref="E43:AK43"/>
    <mergeCell ref="E44:AJ44"/>
    <mergeCell ref="E45:H45"/>
    <mergeCell ref="R22:R36"/>
    <mergeCell ref="F22:F36"/>
    <mergeCell ref="P41:P42"/>
    <mergeCell ref="V41:AK42"/>
    <mergeCell ref="R41:R42"/>
    <mergeCell ref="T41:T42"/>
    <mergeCell ref="E40:AK40"/>
    <mergeCell ref="AM38:AO38"/>
    <mergeCell ref="AM39:AO39"/>
    <mergeCell ref="AC23:AC25"/>
    <mergeCell ref="AG23:AG25"/>
    <mergeCell ref="N38:N39"/>
    <mergeCell ref="P38:P39"/>
    <mergeCell ref="R38:R39"/>
    <mergeCell ref="T38:T39"/>
    <mergeCell ref="V38:V39"/>
    <mergeCell ref="B2:BA4"/>
    <mergeCell ref="B5:B51"/>
    <mergeCell ref="B52:BA54"/>
    <mergeCell ref="AV8:AZ8"/>
    <mergeCell ref="V49:V51"/>
    <mergeCell ref="Z49:Z51"/>
    <mergeCell ref="F49:F51"/>
    <mergeCell ref="AD49:AD51"/>
    <mergeCell ref="AJ49:AJ51"/>
    <mergeCell ref="AL49:AL51"/>
    <mergeCell ref="AV5:AV7"/>
    <mergeCell ref="D5:D51"/>
    <mergeCell ref="AV9:AV11"/>
    <mergeCell ref="N17:P17"/>
    <mergeCell ref="E15:AK15"/>
    <mergeCell ref="N5:N14"/>
    <mergeCell ref="V5:V14"/>
    <mergeCell ref="AD5:AD14"/>
    <mergeCell ref="N22:N36"/>
    <mergeCell ref="V21:V36"/>
    <mergeCell ref="AD22:AD36"/>
    <mergeCell ref="AW5:AZ7"/>
    <mergeCell ref="AW9:AZ11"/>
    <mergeCell ref="L41:L42"/>
    <mergeCell ref="A2:A54"/>
    <mergeCell ref="L45:X45"/>
    <mergeCell ref="AB45:AD45"/>
    <mergeCell ref="F41:F42"/>
    <mergeCell ref="F38:F39"/>
    <mergeCell ref="H38:H39"/>
    <mergeCell ref="J38:J39"/>
    <mergeCell ref="L38:L39"/>
    <mergeCell ref="H41:H42"/>
    <mergeCell ref="H49:H51"/>
    <mergeCell ref="J49:J51"/>
    <mergeCell ref="N49:N51"/>
    <mergeCell ref="R49:R51"/>
    <mergeCell ref="E48:O48"/>
    <mergeCell ref="Q48:AS48"/>
    <mergeCell ref="E47:AK47"/>
    <mergeCell ref="AM47:AS47"/>
    <mergeCell ref="AF49:AF51"/>
    <mergeCell ref="AR42:AR46"/>
    <mergeCell ref="AP42:AP46"/>
    <mergeCell ref="AN42:AN46"/>
    <mergeCell ref="J41:J42"/>
    <mergeCell ref="AN49:AN51"/>
    <mergeCell ref="H17:J17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79EA-6A15-40D9-8E46-79E4731DE9E8}">
  <dimension ref="A1:AA38"/>
  <sheetViews>
    <sheetView showGridLines="0" zoomScale="90" zoomScaleNormal="90" workbookViewId="0">
      <selection activeCell="F8" sqref="F8"/>
    </sheetView>
  </sheetViews>
  <sheetFormatPr defaultRowHeight="14.5" x14ac:dyDescent="0.35"/>
  <cols>
    <col min="1" max="1" width="3.6328125" customWidth="1"/>
    <col min="2" max="2" width="4" customWidth="1"/>
    <col min="5" max="6" width="10.6328125" customWidth="1"/>
    <col min="7" max="7" width="0.81640625" customWidth="1"/>
    <col min="8" max="9" width="10.6328125" customWidth="1"/>
    <col min="10" max="10" width="0.81640625" customWidth="1"/>
    <col min="11" max="12" width="10.6328125" customWidth="1"/>
    <col min="13" max="13" width="0.81640625" customWidth="1"/>
    <col min="14" max="15" width="10.6328125" customWidth="1"/>
    <col min="16" max="16" width="0.81640625" customWidth="1"/>
    <col min="17" max="18" width="10.6328125" customWidth="1"/>
    <col min="19" max="19" width="0.81640625" customWidth="1"/>
    <col min="20" max="21" width="10.6328125" customWidth="1"/>
    <col min="22" max="22" width="2.1796875" customWidth="1"/>
    <col min="23" max="24" width="10.6328125" customWidth="1"/>
    <col min="25" max="26" width="2.26953125" customWidth="1"/>
    <col min="27" max="27" width="3.6328125" customWidth="1"/>
  </cols>
  <sheetData>
    <row r="1" spans="1:27" ht="13" customHeight="1" thickBot="1" x14ac:dyDescent="0.4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2" spans="1:27" ht="13" customHeight="1" thickTop="1" thickBot="1" x14ac:dyDescent="0.4">
      <c r="A2" s="157"/>
      <c r="B2" s="246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8"/>
      <c r="AA2" s="155"/>
    </row>
    <row r="3" spans="1:27" ht="18" thickTop="1" thickBot="1" x14ac:dyDescent="0.4">
      <c r="A3" s="157"/>
      <c r="B3" s="249"/>
      <c r="C3" s="258" t="s">
        <v>201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60"/>
      <c r="V3" s="250"/>
      <c r="W3" s="237" t="s">
        <v>106</v>
      </c>
      <c r="X3" s="238"/>
      <c r="Y3" s="240"/>
      <c r="Z3" s="153"/>
      <c r="AA3" s="155"/>
    </row>
    <row r="4" spans="1:27" ht="15.5" thickTop="1" thickBot="1" x14ac:dyDescent="0.4">
      <c r="A4" s="157"/>
      <c r="B4" s="249"/>
      <c r="C4" s="261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3"/>
      <c r="V4" s="250"/>
      <c r="W4" s="14"/>
      <c r="X4" s="14"/>
      <c r="Y4" s="240"/>
      <c r="Z4" s="153"/>
      <c r="AA4" s="155"/>
    </row>
    <row r="5" spans="1:27" ht="15.5" thickTop="1" thickBot="1" x14ac:dyDescent="0.4">
      <c r="A5" s="157"/>
      <c r="B5" s="249"/>
      <c r="C5" s="264" t="s">
        <v>142</v>
      </c>
      <c r="D5" s="265"/>
      <c r="E5" s="80" t="s">
        <v>144</v>
      </c>
      <c r="F5" s="80" t="s">
        <v>145</v>
      </c>
      <c r="G5" s="252"/>
      <c r="H5" s="80" t="s">
        <v>144</v>
      </c>
      <c r="I5" s="80" t="s">
        <v>145</v>
      </c>
      <c r="J5" s="252"/>
      <c r="K5" s="80" t="s">
        <v>144</v>
      </c>
      <c r="L5" s="80" t="s">
        <v>145</v>
      </c>
      <c r="M5" s="252"/>
      <c r="N5" s="80" t="s">
        <v>144</v>
      </c>
      <c r="O5" s="80" t="s">
        <v>145</v>
      </c>
      <c r="P5" s="252"/>
      <c r="Q5" s="80" t="s">
        <v>144</v>
      </c>
      <c r="R5" s="80" t="s">
        <v>145</v>
      </c>
      <c r="S5" s="252"/>
      <c r="T5" s="80" t="s">
        <v>144</v>
      </c>
      <c r="U5" s="80" t="s">
        <v>145</v>
      </c>
      <c r="V5" s="250"/>
      <c r="W5" s="129"/>
      <c r="X5" s="129"/>
      <c r="Y5" s="240"/>
      <c r="Z5" s="153"/>
      <c r="AA5" s="155"/>
    </row>
    <row r="6" spans="1:27" ht="15.5" thickTop="1" thickBot="1" x14ac:dyDescent="0.4">
      <c r="A6" s="157"/>
      <c r="B6" s="249"/>
      <c r="C6" s="243" t="s">
        <v>8</v>
      </c>
      <c r="D6" s="244"/>
      <c r="E6" s="89"/>
      <c r="F6" s="90"/>
      <c r="G6" s="253"/>
      <c r="H6" s="90"/>
      <c r="I6" s="89"/>
      <c r="J6" s="253"/>
      <c r="K6" s="90"/>
      <c r="L6" s="89"/>
      <c r="M6" s="253"/>
      <c r="N6" s="90"/>
      <c r="O6" s="89"/>
      <c r="P6" s="253"/>
      <c r="Q6" s="90"/>
      <c r="R6" s="89"/>
      <c r="S6" s="253"/>
      <c r="T6" s="90"/>
      <c r="U6" s="89"/>
      <c r="V6" s="250"/>
      <c r="W6" s="14"/>
      <c r="X6" s="14"/>
      <c r="Y6" s="240"/>
      <c r="Z6" s="153"/>
      <c r="AA6" s="155"/>
    </row>
    <row r="7" spans="1:27" ht="15.5" thickTop="1" thickBot="1" x14ac:dyDescent="0.4">
      <c r="A7" s="157"/>
      <c r="B7" s="249"/>
      <c r="C7" s="241" t="s">
        <v>12</v>
      </c>
      <c r="D7" s="242"/>
      <c r="E7" s="91"/>
      <c r="F7" s="91"/>
      <c r="G7" s="253"/>
      <c r="H7" s="91"/>
      <c r="I7" s="91"/>
      <c r="J7" s="253"/>
      <c r="K7" s="91"/>
      <c r="L7" s="91"/>
      <c r="M7" s="253"/>
      <c r="N7" s="91"/>
      <c r="O7" s="91"/>
      <c r="P7" s="253"/>
      <c r="Q7" s="91"/>
      <c r="R7" s="91"/>
      <c r="S7" s="253"/>
      <c r="T7" s="91"/>
      <c r="U7" s="91"/>
      <c r="V7" s="250"/>
      <c r="W7" s="129"/>
      <c r="X7" s="129"/>
      <c r="Y7" s="240"/>
      <c r="Z7" s="153"/>
      <c r="AA7" s="155"/>
    </row>
    <row r="8" spans="1:27" ht="15.5" thickTop="1" thickBot="1" x14ac:dyDescent="0.4">
      <c r="A8" s="157"/>
      <c r="B8" s="249"/>
      <c r="C8" s="243" t="s">
        <v>139</v>
      </c>
      <c r="D8" s="244"/>
      <c r="E8" s="88"/>
      <c r="F8" s="88"/>
      <c r="G8" s="253"/>
      <c r="H8" s="88"/>
      <c r="I8" s="88"/>
      <c r="J8" s="253"/>
      <c r="K8" s="88"/>
      <c r="L8" s="88"/>
      <c r="M8" s="253"/>
      <c r="N8" s="88"/>
      <c r="O8" s="88"/>
      <c r="P8" s="253"/>
      <c r="Q8" s="88"/>
      <c r="R8" s="88"/>
      <c r="S8" s="253"/>
      <c r="T8" s="88"/>
      <c r="U8" s="88"/>
      <c r="V8" s="250"/>
      <c r="W8" s="14"/>
      <c r="X8" s="14"/>
      <c r="Y8" s="240"/>
      <c r="Z8" s="153"/>
      <c r="AA8" s="155"/>
    </row>
    <row r="9" spans="1:27" ht="15.5" thickTop="1" thickBot="1" x14ac:dyDescent="0.4">
      <c r="A9" s="157"/>
      <c r="B9" s="249"/>
      <c r="C9" s="241" t="s">
        <v>20</v>
      </c>
      <c r="D9" s="242"/>
      <c r="E9" s="91"/>
      <c r="F9" s="91"/>
      <c r="G9" s="253"/>
      <c r="H9" s="91"/>
      <c r="I9" s="91"/>
      <c r="J9" s="253"/>
      <c r="K9" s="91"/>
      <c r="L9" s="91"/>
      <c r="M9" s="253"/>
      <c r="N9" s="91"/>
      <c r="O9" s="91"/>
      <c r="P9" s="253"/>
      <c r="Q9" s="91"/>
      <c r="R9" s="91"/>
      <c r="S9" s="253"/>
      <c r="T9" s="91"/>
      <c r="U9" s="91"/>
      <c r="V9" s="250"/>
      <c r="W9" s="129"/>
      <c r="X9" s="129"/>
      <c r="Y9" s="240"/>
      <c r="Z9" s="153"/>
      <c r="AA9" s="155"/>
    </row>
    <row r="10" spans="1:27" ht="15.5" thickTop="1" thickBot="1" x14ac:dyDescent="0.4">
      <c r="A10" s="157"/>
      <c r="B10" s="249"/>
      <c r="C10" s="243" t="s">
        <v>29</v>
      </c>
      <c r="D10" s="244"/>
      <c r="E10" s="88"/>
      <c r="F10" s="88"/>
      <c r="G10" s="253"/>
      <c r="H10" s="88"/>
      <c r="I10" s="88"/>
      <c r="J10" s="253"/>
      <c r="K10" s="88"/>
      <c r="L10" s="88"/>
      <c r="M10" s="253"/>
      <c r="N10" s="88"/>
      <c r="O10" s="88"/>
      <c r="P10" s="253"/>
      <c r="Q10" s="88"/>
      <c r="R10" s="88"/>
      <c r="S10" s="253"/>
      <c r="T10" s="88"/>
      <c r="U10" s="88"/>
      <c r="V10" s="250"/>
      <c r="W10" s="14"/>
      <c r="X10" s="14"/>
      <c r="Y10" s="240"/>
      <c r="Z10" s="153"/>
      <c r="AA10" s="155"/>
    </row>
    <row r="11" spans="1:27" ht="15.5" thickTop="1" thickBot="1" x14ac:dyDescent="0.4">
      <c r="A11" s="157"/>
      <c r="B11" s="249"/>
      <c r="C11" s="241" t="s">
        <v>33</v>
      </c>
      <c r="D11" s="242"/>
      <c r="E11" s="91"/>
      <c r="F11" s="91"/>
      <c r="G11" s="253"/>
      <c r="H11" s="91"/>
      <c r="I11" s="91"/>
      <c r="J11" s="253"/>
      <c r="K11" s="91"/>
      <c r="L11" s="91"/>
      <c r="M11" s="253"/>
      <c r="N11" s="91"/>
      <c r="O11" s="91"/>
      <c r="P11" s="253"/>
      <c r="Q11" s="91"/>
      <c r="R11" s="91"/>
      <c r="S11" s="253"/>
      <c r="T11" s="91"/>
      <c r="U11" s="91"/>
      <c r="V11" s="250"/>
      <c r="W11" s="129"/>
      <c r="X11" s="129"/>
      <c r="Y11" s="240"/>
      <c r="Z11" s="153"/>
      <c r="AA11" s="155"/>
    </row>
    <row r="12" spans="1:27" ht="15.5" thickTop="1" thickBot="1" x14ac:dyDescent="0.4">
      <c r="A12" s="157"/>
      <c r="B12" s="249"/>
      <c r="C12" s="243" t="s">
        <v>205</v>
      </c>
      <c r="D12" s="244"/>
      <c r="E12" s="88"/>
      <c r="F12" s="88"/>
      <c r="G12" s="253"/>
      <c r="H12" s="88"/>
      <c r="I12" s="88"/>
      <c r="J12" s="253"/>
      <c r="K12" s="88"/>
      <c r="L12" s="88"/>
      <c r="M12" s="253"/>
      <c r="N12" s="88"/>
      <c r="O12" s="88"/>
      <c r="P12" s="253"/>
      <c r="Q12" s="88"/>
      <c r="R12" s="88"/>
      <c r="S12" s="253"/>
      <c r="T12" s="88"/>
      <c r="U12" s="88"/>
      <c r="V12" s="250"/>
      <c r="W12" s="14"/>
      <c r="X12" s="14"/>
      <c r="Y12" s="240"/>
      <c r="Z12" s="153"/>
      <c r="AA12" s="155"/>
    </row>
    <row r="13" spans="1:27" ht="15.5" thickTop="1" thickBot="1" x14ac:dyDescent="0.4">
      <c r="A13" s="157"/>
      <c r="B13" s="249"/>
      <c r="C13" s="241" t="s">
        <v>206</v>
      </c>
      <c r="D13" s="242"/>
      <c r="E13" s="91"/>
      <c r="F13" s="91"/>
      <c r="G13" s="253"/>
      <c r="H13" s="91"/>
      <c r="I13" s="91"/>
      <c r="J13" s="253"/>
      <c r="K13" s="91"/>
      <c r="L13" s="91"/>
      <c r="M13" s="253"/>
      <c r="N13" s="91"/>
      <c r="O13" s="91"/>
      <c r="P13" s="253"/>
      <c r="Q13" s="91"/>
      <c r="R13" s="91"/>
      <c r="S13" s="253"/>
      <c r="T13" s="91"/>
      <c r="U13" s="91"/>
      <c r="V13" s="250"/>
      <c r="W13" s="129"/>
      <c r="X13" s="129"/>
      <c r="Y13" s="240"/>
      <c r="Z13" s="153"/>
      <c r="AA13" s="155"/>
    </row>
    <row r="14" spans="1:27" ht="15.5" thickTop="1" thickBot="1" x14ac:dyDescent="0.4">
      <c r="A14" s="157"/>
      <c r="B14" s="249"/>
      <c r="C14" s="243" t="s">
        <v>207</v>
      </c>
      <c r="D14" s="244"/>
      <c r="E14" s="88"/>
      <c r="F14" s="88"/>
      <c r="G14" s="253"/>
      <c r="H14" s="88"/>
      <c r="I14" s="88"/>
      <c r="J14" s="253"/>
      <c r="K14" s="88"/>
      <c r="L14" s="88"/>
      <c r="M14" s="253"/>
      <c r="N14" s="88"/>
      <c r="O14" s="88"/>
      <c r="P14" s="253"/>
      <c r="Q14" s="88"/>
      <c r="R14" s="88"/>
      <c r="S14" s="253"/>
      <c r="T14" s="88"/>
      <c r="U14" s="88"/>
      <c r="V14" s="250"/>
      <c r="W14" s="14"/>
      <c r="X14" s="14"/>
      <c r="Y14" s="240"/>
      <c r="Z14" s="153"/>
      <c r="AA14" s="155"/>
    </row>
    <row r="15" spans="1:27" ht="15.5" thickTop="1" thickBot="1" x14ac:dyDescent="0.4">
      <c r="A15" s="157"/>
      <c r="B15" s="249"/>
      <c r="C15" s="241" t="s">
        <v>208</v>
      </c>
      <c r="D15" s="242"/>
      <c r="E15" s="91"/>
      <c r="F15" s="91"/>
      <c r="G15" s="253"/>
      <c r="H15" s="91"/>
      <c r="I15" s="91"/>
      <c r="J15" s="253"/>
      <c r="K15" s="91"/>
      <c r="L15" s="91"/>
      <c r="M15" s="253"/>
      <c r="N15" s="91"/>
      <c r="O15" s="91"/>
      <c r="P15" s="253"/>
      <c r="Q15" s="91"/>
      <c r="R15" s="91"/>
      <c r="S15" s="253"/>
      <c r="T15" s="91"/>
      <c r="U15" s="91"/>
      <c r="V15" s="250"/>
      <c r="W15" s="129"/>
      <c r="X15" s="129"/>
      <c r="Y15" s="240"/>
      <c r="Z15" s="153"/>
      <c r="AA15" s="155"/>
    </row>
    <row r="16" spans="1:27" ht="15.5" thickTop="1" thickBot="1" x14ac:dyDescent="0.4">
      <c r="A16" s="157"/>
      <c r="B16" s="249"/>
      <c r="C16" s="243" t="s">
        <v>95</v>
      </c>
      <c r="D16" s="244"/>
      <c r="E16" s="88"/>
      <c r="F16" s="88"/>
      <c r="G16" s="253"/>
      <c r="H16" s="88"/>
      <c r="I16" s="88"/>
      <c r="J16" s="253"/>
      <c r="K16" s="88"/>
      <c r="L16" s="88"/>
      <c r="M16" s="253"/>
      <c r="N16" s="88"/>
      <c r="O16" s="88"/>
      <c r="P16" s="253"/>
      <c r="Q16" s="88"/>
      <c r="R16" s="88"/>
      <c r="S16" s="253"/>
      <c r="T16" s="88"/>
      <c r="U16" s="88"/>
      <c r="V16" s="250"/>
      <c r="W16" s="14"/>
      <c r="X16" s="14"/>
      <c r="Y16" s="240"/>
      <c r="Z16" s="153"/>
      <c r="AA16" s="155"/>
    </row>
    <row r="17" spans="1:27" ht="15.5" thickTop="1" thickBot="1" x14ac:dyDescent="0.4">
      <c r="A17" s="157"/>
      <c r="B17" s="249"/>
      <c r="C17" s="241" t="s">
        <v>119</v>
      </c>
      <c r="D17" s="242"/>
      <c r="E17" s="91"/>
      <c r="F17" s="91"/>
      <c r="G17" s="253"/>
      <c r="H17" s="91"/>
      <c r="I17" s="91"/>
      <c r="J17" s="253"/>
      <c r="K17" s="91"/>
      <c r="L17" s="91"/>
      <c r="M17" s="253"/>
      <c r="N17" s="91"/>
      <c r="O17" s="91"/>
      <c r="P17" s="253"/>
      <c r="Q17" s="91"/>
      <c r="R17" s="91"/>
      <c r="S17" s="253"/>
      <c r="T17" s="91"/>
      <c r="U17" s="91"/>
      <c r="V17" s="250"/>
      <c r="W17" s="129"/>
      <c r="X17" s="129"/>
      <c r="Y17" s="240"/>
      <c r="Z17" s="153"/>
      <c r="AA17" s="155"/>
    </row>
    <row r="18" spans="1:27" ht="15.5" thickTop="1" thickBot="1" x14ac:dyDescent="0.4">
      <c r="A18" s="157"/>
      <c r="B18" s="249"/>
      <c r="C18" s="243" t="s">
        <v>140</v>
      </c>
      <c r="D18" s="244"/>
      <c r="E18" s="88"/>
      <c r="F18" s="88"/>
      <c r="G18" s="253"/>
      <c r="H18" s="88"/>
      <c r="I18" s="88"/>
      <c r="J18" s="253"/>
      <c r="K18" s="88"/>
      <c r="L18" s="88"/>
      <c r="M18" s="253"/>
      <c r="N18" s="88"/>
      <c r="O18" s="88"/>
      <c r="P18" s="253"/>
      <c r="Q18" s="88"/>
      <c r="R18" s="88"/>
      <c r="S18" s="253"/>
      <c r="T18" s="88"/>
      <c r="U18" s="88"/>
      <c r="V18" s="250"/>
      <c r="W18" s="14"/>
      <c r="X18" s="14"/>
      <c r="Y18" s="240"/>
      <c r="Z18" s="153"/>
      <c r="AA18" s="155"/>
    </row>
    <row r="19" spans="1:27" ht="15.5" thickTop="1" thickBot="1" x14ac:dyDescent="0.4">
      <c r="A19" s="157"/>
      <c r="B19" s="249"/>
      <c r="C19" s="241" t="s">
        <v>141</v>
      </c>
      <c r="D19" s="242"/>
      <c r="E19" s="91"/>
      <c r="F19" s="91"/>
      <c r="G19" s="253"/>
      <c r="H19" s="91"/>
      <c r="I19" s="91"/>
      <c r="J19" s="253"/>
      <c r="K19" s="91"/>
      <c r="L19" s="91"/>
      <c r="M19" s="253"/>
      <c r="N19" s="91"/>
      <c r="O19" s="91"/>
      <c r="P19" s="253"/>
      <c r="Q19" s="91"/>
      <c r="R19" s="91"/>
      <c r="S19" s="253"/>
      <c r="T19" s="91"/>
      <c r="U19" s="91"/>
      <c r="V19" s="250"/>
      <c r="W19" s="129"/>
      <c r="X19" s="129"/>
      <c r="Y19" s="240"/>
      <c r="Z19" s="153"/>
      <c r="AA19" s="155"/>
    </row>
    <row r="20" spans="1:27" ht="15.5" thickTop="1" thickBot="1" x14ac:dyDescent="0.4">
      <c r="A20" s="157"/>
      <c r="B20" s="249"/>
      <c r="C20" s="243" t="s">
        <v>99</v>
      </c>
      <c r="D20" s="244"/>
      <c r="E20" s="92"/>
      <c r="F20" s="92"/>
      <c r="G20" s="254"/>
      <c r="H20" s="107"/>
      <c r="I20" s="92"/>
      <c r="J20" s="254"/>
      <c r="K20" s="107"/>
      <c r="L20" s="92"/>
      <c r="M20" s="254"/>
      <c r="N20" s="107"/>
      <c r="O20" s="92"/>
      <c r="P20" s="254"/>
      <c r="Q20" s="107"/>
      <c r="R20" s="92"/>
      <c r="S20" s="254"/>
      <c r="T20" s="107"/>
      <c r="U20" s="92"/>
      <c r="V20" s="250"/>
      <c r="W20" s="14"/>
      <c r="X20" s="14"/>
      <c r="Y20" s="240"/>
      <c r="Z20" s="153"/>
      <c r="AA20" s="155"/>
    </row>
    <row r="21" spans="1:27" ht="7" customHeight="1" thickTop="1" thickBot="1" x14ac:dyDescent="0.4">
      <c r="A21" s="157"/>
      <c r="B21" s="249"/>
      <c r="C21" s="255"/>
      <c r="D21" s="257"/>
      <c r="E21" s="140"/>
      <c r="F21" s="141"/>
      <c r="G21" s="255"/>
      <c r="H21" s="257"/>
      <c r="I21" s="141"/>
      <c r="J21" s="111"/>
      <c r="K21" s="255"/>
      <c r="L21" s="256"/>
      <c r="M21" s="110"/>
      <c r="N21" s="255"/>
      <c r="O21" s="140"/>
      <c r="P21" s="141"/>
      <c r="Q21" s="108"/>
      <c r="R21" s="109"/>
      <c r="S21" s="255"/>
      <c r="T21" s="257"/>
      <c r="U21" s="141"/>
      <c r="V21" s="250"/>
      <c r="W21" s="239"/>
      <c r="X21" s="146"/>
      <c r="Y21" s="152"/>
      <c r="Z21" s="153"/>
      <c r="AA21" s="155"/>
    </row>
    <row r="22" spans="1:27" ht="15.5" thickTop="1" thickBot="1" x14ac:dyDescent="0.4">
      <c r="A22" s="157"/>
      <c r="B22" s="249"/>
      <c r="C22" s="243" t="s">
        <v>8</v>
      </c>
      <c r="D22" s="244"/>
      <c r="E22" s="89"/>
      <c r="F22" s="90"/>
      <c r="G22" s="252"/>
      <c r="H22" s="89"/>
      <c r="I22" s="90"/>
      <c r="J22" s="252"/>
      <c r="K22" s="89"/>
      <c r="L22" s="90"/>
      <c r="M22" s="252"/>
      <c r="N22" s="89"/>
      <c r="O22" s="90"/>
      <c r="P22" s="252"/>
      <c r="Q22" s="89"/>
      <c r="R22" s="90"/>
      <c r="S22" s="252"/>
      <c r="T22" s="89"/>
      <c r="U22" s="90"/>
      <c r="V22" s="250"/>
      <c r="W22" s="14"/>
      <c r="X22" s="14"/>
      <c r="Y22" s="152"/>
      <c r="Z22" s="153"/>
      <c r="AA22" s="155"/>
    </row>
    <row r="23" spans="1:27" ht="15.5" thickTop="1" thickBot="1" x14ac:dyDescent="0.4">
      <c r="A23" s="157"/>
      <c r="B23" s="249"/>
      <c r="C23" s="241" t="s">
        <v>12</v>
      </c>
      <c r="D23" s="242"/>
      <c r="E23" s="91"/>
      <c r="F23" s="91"/>
      <c r="G23" s="253"/>
      <c r="H23" s="91"/>
      <c r="I23" s="91"/>
      <c r="J23" s="253"/>
      <c r="K23" s="91"/>
      <c r="L23" s="91"/>
      <c r="M23" s="253"/>
      <c r="N23" s="91"/>
      <c r="O23" s="91"/>
      <c r="P23" s="253"/>
      <c r="Q23" s="91"/>
      <c r="R23" s="91"/>
      <c r="S23" s="253"/>
      <c r="T23" s="91"/>
      <c r="U23" s="91"/>
      <c r="V23" s="250"/>
      <c r="W23" s="129"/>
      <c r="X23" s="129"/>
      <c r="Y23" s="152"/>
      <c r="Z23" s="153"/>
      <c r="AA23" s="155"/>
    </row>
    <row r="24" spans="1:27" ht="15.5" thickTop="1" thickBot="1" x14ac:dyDescent="0.4">
      <c r="A24" s="157"/>
      <c r="B24" s="249"/>
      <c r="C24" s="243" t="s">
        <v>139</v>
      </c>
      <c r="D24" s="244"/>
      <c r="E24" s="88"/>
      <c r="F24" s="88"/>
      <c r="G24" s="253"/>
      <c r="H24" s="88"/>
      <c r="I24" s="88"/>
      <c r="J24" s="253"/>
      <c r="K24" s="88"/>
      <c r="L24" s="88"/>
      <c r="M24" s="253"/>
      <c r="N24" s="88"/>
      <c r="O24" s="88"/>
      <c r="P24" s="253"/>
      <c r="Q24" s="88"/>
      <c r="R24" s="88"/>
      <c r="S24" s="253"/>
      <c r="T24" s="88"/>
      <c r="U24" s="88"/>
      <c r="V24" s="250"/>
      <c r="W24" s="14"/>
      <c r="X24" s="14"/>
      <c r="Y24" s="152"/>
      <c r="Z24" s="153"/>
      <c r="AA24" s="155"/>
    </row>
    <row r="25" spans="1:27" ht="15.5" thickTop="1" thickBot="1" x14ac:dyDescent="0.4">
      <c r="A25" s="157"/>
      <c r="B25" s="249"/>
      <c r="C25" s="241" t="s">
        <v>20</v>
      </c>
      <c r="D25" s="242"/>
      <c r="E25" s="91"/>
      <c r="F25" s="91"/>
      <c r="G25" s="253"/>
      <c r="H25" s="91"/>
      <c r="I25" s="91"/>
      <c r="J25" s="253"/>
      <c r="K25" s="91"/>
      <c r="L25" s="91"/>
      <c r="M25" s="253"/>
      <c r="N25" s="91"/>
      <c r="O25" s="91"/>
      <c r="P25" s="253"/>
      <c r="Q25" s="91"/>
      <c r="R25" s="91"/>
      <c r="S25" s="253"/>
      <c r="T25" s="91"/>
      <c r="U25" s="91"/>
      <c r="V25" s="250"/>
      <c r="W25" s="129"/>
      <c r="X25" s="129"/>
      <c r="Y25" s="152"/>
      <c r="Z25" s="153"/>
      <c r="AA25" s="155"/>
    </row>
    <row r="26" spans="1:27" ht="15.5" thickTop="1" thickBot="1" x14ac:dyDescent="0.4">
      <c r="A26" s="157"/>
      <c r="B26" s="249"/>
      <c r="C26" s="243" t="s">
        <v>29</v>
      </c>
      <c r="D26" s="244"/>
      <c r="E26" s="88"/>
      <c r="F26" s="88"/>
      <c r="G26" s="253"/>
      <c r="H26" s="88"/>
      <c r="I26" s="88"/>
      <c r="J26" s="253"/>
      <c r="K26" s="88"/>
      <c r="L26" s="88"/>
      <c r="M26" s="253"/>
      <c r="N26" s="88"/>
      <c r="O26" s="88"/>
      <c r="P26" s="253"/>
      <c r="Q26" s="88"/>
      <c r="R26" s="88"/>
      <c r="S26" s="253"/>
      <c r="T26" s="88"/>
      <c r="U26" s="88"/>
      <c r="V26" s="250"/>
      <c r="W26" s="14"/>
      <c r="X26" s="14"/>
      <c r="Y26" s="152"/>
      <c r="Z26" s="153"/>
      <c r="AA26" s="155"/>
    </row>
    <row r="27" spans="1:27" ht="15.5" thickTop="1" thickBot="1" x14ac:dyDescent="0.4">
      <c r="A27" s="157"/>
      <c r="B27" s="249"/>
      <c r="C27" s="241" t="s">
        <v>33</v>
      </c>
      <c r="D27" s="242"/>
      <c r="E27" s="91"/>
      <c r="F27" s="91"/>
      <c r="G27" s="253"/>
      <c r="H27" s="91"/>
      <c r="I27" s="91"/>
      <c r="J27" s="253"/>
      <c r="K27" s="91"/>
      <c r="L27" s="91"/>
      <c r="M27" s="253"/>
      <c r="N27" s="91"/>
      <c r="O27" s="91"/>
      <c r="P27" s="253"/>
      <c r="Q27" s="91"/>
      <c r="R27" s="91"/>
      <c r="S27" s="253"/>
      <c r="T27" s="91"/>
      <c r="U27" s="91"/>
      <c r="V27" s="250"/>
      <c r="W27" s="129"/>
      <c r="X27" s="129"/>
      <c r="Y27" s="152"/>
      <c r="Z27" s="153"/>
      <c r="AA27" s="155"/>
    </row>
    <row r="28" spans="1:27" ht="15.5" thickTop="1" thickBot="1" x14ac:dyDescent="0.4">
      <c r="A28" s="157"/>
      <c r="B28" s="249"/>
      <c r="C28" s="243" t="s">
        <v>205</v>
      </c>
      <c r="D28" s="244"/>
      <c r="E28" s="88"/>
      <c r="F28" s="88"/>
      <c r="G28" s="253"/>
      <c r="H28" s="88"/>
      <c r="I28" s="88"/>
      <c r="J28" s="253"/>
      <c r="K28" s="88"/>
      <c r="L28" s="88"/>
      <c r="M28" s="253"/>
      <c r="N28" s="88"/>
      <c r="O28" s="88"/>
      <c r="P28" s="253"/>
      <c r="Q28" s="88"/>
      <c r="R28" s="88"/>
      <c r="S28" s="253"/>
      <c r="T28" s="88"/>
      <c r="U28" s="88"/>
      <c r="V28" s="250"/>
      <c r="W28" s="14"/>
      <c r="X28" s="14"/>
      <c r="Y28" s="152"/>
      <c r="Z28" s="153"/>
      <c r="AA28" s="155"/>
    </row>
    <row r="29" spans="1:27" ht="15.5" thickTop="1" thickBot="1" x14ac:dyDescent="0.4">
      <c r="A29" s="157"/>
      <c r="B29" s="249"/>
      <c r="C29" s="241" t="s">
        <v>206</v>
      </c>
      <c r="D29" s="242"/>
      <c r="E29" s="91"/>
      <c r="F29" s="91"/>
      <c r="G29" s="253"/>
      <c r="H29" s="91"/>
      <c r="I29" s="91"/>
      <c r="J29" s="253"/>
      <c r="K29" s="91"/>
      <c r="L29" s="91"/>
      <c r="M29" s="253"/>
      <c r="N29" s="91"/>
      <c r="O29" s="91"/>
      <c r="P29" s="253"/>
      <c r="Q29" s="91"/>
      <c r="R29" s="91"/>
      <c r="S29" s="253"/>
      <c r="T29" s="91"/>
      <c r="U29" s="91"/>
      <c r="V29" s="250"/>
      <c r="W29" s="129"/>
      <c r="X29" s="129"/>
      <c r="Y29" s="152"/>
      <c r="Z29" s="153"/>
      <c r="AA29" s="155"/>
    </row>
    <row r="30" spans="1:27" ht="15.5" thickTop="1" thickBot="1" x14ac:dyDescent="0.4">
      <c r="A30" s="157"/>
      <c r="B30" s="249"/>
      <c r="C30" s="243" t="s">
        <v>207</v>
      </c>
      <c r="D30" s="244"/>
      <c r="E30" s="88"/>
      <c r="F30" s="88"/>
      <c r="G30" s="253"/>
      <c r="H30" s="88"/>
      <c r="I30" s="88"/>
      <c r="J30" s="253"/>
      <c r="K30" s="88"/>
      <c r="L30" s="88"/>
      <c r="M30" s="253"/>
      <c r="N30" s="88"/>
      <c r="O30" s="88"/>
      <c r="P30" s="253"/>
      <c r="Q30" s="88"/>
      <c r="R30" s="88"/>
      <c r="S30" s="253"/>
      <c r="T30" s="88"/>
      <c r="U30" s="88"/>
      <c r="V30" s="250"/>
      <c r="W30" s="14"/>
      <c r="X30" s="14"/>
      <c r="Y30" s="152"/>
      <c r="Z30" s="153"/>
      <c r="AA30" s="155"/>
    </row>
    <row r="31" spans="1:27" ht="15.5" thickTop="1" thickBot="1" x14ac:dyDescent="0.4">
      <c r="A31" s="157"/>
      <c r="B31" s="249"/>
      <c r="C31" s="241" t="s">
        <v>208</v>
      </c>
      <c r="D31" s="242"/>
      <c r="E31" s="91"/>
      <c r="F31" s="91"/>
      <c r="G31" s="253"/>
      <c r="H31" s="91"/>
      <c r="I31" s="91"/>
      <c r="J31" s="253"/>
      <c r="K31" s="91"/>
      <c r="L31" s="91"/>
      <c r="M31" s="253"/>
      <c r="N31" s="91"/>
      <c r="O31" s="91"/>
      <c r="P31" s="253"/>
      <c r="Q31" s="91"/>
      <c r="R31" s="91"/>
      <c r="S31" s="253"/>
      <c r="T31" s="91"/>
      <c r="U31" s="91"/>
      <c r="V31" s="250"/>
      <c r="W31" s="129"/>
      <c r="X31" s="129"/>
      <c r="Y31" s="152"/>
      <c r="Z31" s="153"/>
      <c r="AA31" s="155"/>
    </row>
    <row r="32" spans="1:27" ht="15.5" thickTop="1" thickBot="1" x14ac:dyDescent="0.4">
      <c r="A32" s="157"/>
      <c r="B32" s="249"/>
      <c r="C32" s="243" t="s">
        <v>95</v>
      </c>
      <c r="D32" s="244"/>
      <c r="E32" s="88"/>
      <c r="F32" s="88"/>
      <c r="G32" s="253"/>
      <c r="H32" s="88"/>
      <c r="I32" s="88"/>
      <c r="J32" s="253"/>
      <c r="K32" s="88"/>
      <c r="L32" s="88"/>
      <c r="M32" s="253"/>
      <c r="N32" s="88"/>
      <c r="O32" s="88"/>
      <c r="P32" s="253"/>
      <c r="Q32" s="88"/>
      <c r="R32" s="88"/>
      <c r="S32" s="253"/>
      <c r="T32" s="88"/>
      <c r="U32" s="88"/>
      <c r="V32" s="250"/>
      <c r="W32" s="14"/>
      <c r="X32" s="14"/>
      <c r="Y32" s="152"/>
      <c r="Z32" s="153"/>
      <c r="AA32" s="155"/>
    </row>
    <row r="33" spans="1:27" ht="15.5" thickTop="1" thickBot="1" x14ac:dyDescent="0.4">
      <c r="A33" s="157"/>
      <c r="B33" s="249"/>
      <c r="C33" s="241" t="s">
        <v>119</v>
      </c>
      <c r="D33" s="242"/>
      <c r="E33" s="91"/>
      <c r="F33" s="91"/>
      <c r="G33" s="253"/>
      <c r="H33" s="91"/>
      <c r="I33" s="91"/>
      <c r="J33" s="253"/>
      <c r="K33" s="91"/>
      <c r="L33" s="91"/>
      <c r="M33" s="253"/>
      <c r="N33" s="91"/>
      <c r="O33" s="91"/>
      <c r="P33" s="253"/>
      <c r="Q33" s="91"/>
      <c r="R33" s="91"/>
      <c r="S33" s="253"/>
      <c r="T33" s="91"/>
      <c r="U33" s="91"/>
      <c r="V33" s="250"/>
      <c r="W33" s="129"/>
      <c r="X33" s="129"/>
      <c r="Y33" s="152"/>
      <c r="Z33" s="153"/>
      <c r="AA33" s="155"/>
    </row>
    <row r="34" spans="1:27" ht="15.5" thickTop="1" thickBot="1" x14ac:dyDescent="0.4">
      <c r="A34" s="157"/>
      <c r="B34" s="249"/>
      <c r="C34" s="243" t="s">
        <v>140</v>
      </c>
      <c r="D34" s="244"/>
      <c r="E34" s="88"/>
      <c r="F34" s="88"/>
      <c r="G34" s="253"/>
      <c r="H34" s="88"/>
      <c r="I34" s="88"/>
      <c r="J34" s="253"/>
      <c r="K34" s="88"/>
      <c r="L34" s="88"/>
      <c r="M34" s="253"/>
      <c r="N34" s="88"/>
      <c r="O34" s="88"/>
      <c r="P34" s="253"/>
      <c r="Q34" s="88"/>
      <c r="R34" s="88"/>
      <c r="S34" s="253"/>
      <c r="T34" s="88"/>
      <c r="U34" s="88"/>
      <c r="V34" s="250"/>
      <c r="W34" s="14"/>
      <c r="X34" s="14"/>
      <c r="Y34" s="152"/>
      <c r="Z34" s="153"/>
      <c r="AA34" s="155"/>
    </row>
    <row r="35" spans="1:27" ht="15.5" thickTop="1" thickBot="1" x14ac:dyDescent="0.4">
      <c r="A35" s="157"/>
      <c r="B35" s="249"/>
      <c r="C35" s="241" t="s">
        <v>141</v>
      </c>
      <c r="D35" s="242"/>
      <c r="E35" s="91"/>
      <c r="F35" s="91"/>
      <c r="G35" s="253"/>
      <c r="H35" s="91"/>
      <c r="I35" s="91"/>
      <c r="J35" s="253"/>
      <c r="K35" s="91"/>
      <c r="L35" s="91"/>
      <c r="M35" s="253"/>
      <c r="N35" s="91"/>
      <c r="O35" s="91"/>
      <c r="P35" s="253"/>
      <c r="Q35" s="91"/>
      <c r="R35" s="91"/>
      <c r="S35" s="253"/>
      <c r="T35" s="91"/>
      <c r="U35" s="91"/>
      <c r="V35" s="250"/>
      <c r="W35" s="129"/>
      <c r="X35" s="129"/>
      <c r="Y35" s="152"/>
      <c r="Z35" s="153"/>
      <c r="AA35" s="155"/>
    </row>
    <row r="36" spans="1:27" ht="15.5" thickTop="1" thickBot="1" x14ac:dyDescent="0.4">
      <c r="A36" s="157"/>
      <c r="B36" s="249"/>
      <c r="C36" s="243" t="s">
        <v>99</v>
      </c>
      <c r="D36" s="244"/>
      <c r="E36" s="92"/>
      <c r="F36" s="92"/>
      <c r="G36" s="254"/>
      <c r="H36" s="92"/>
      <c r="I36" s="92"/>
      <c r="J36" s="254"/>
      <c r="K36" s="92"/>
      <c r="L36" s="92"/>
      <c r="M36" s="254"/>
      <c r="N36" s="92"/>
      <c r="O36" s="92"/>
      <c r="P36" s="254"/>
      <c r="Q36" s="92"/>
      <c r="R36" s="92"/>
      <c r="S36" s="254"/>
      <c r="T36" s="92"/>
      <c r="U36" s="92"/>
      <c r="V36" s="250"/>
      <c r="W36" s="14"/>
      <c r="X36" s="14"/>
      <c r="Y36" s="152"/>
      <c r="Z36" s="153"/>
      <c r="AA36" s="155"/>
    </row>
    <row r="37" spans="1:27" ht="13" customHeight="1" thickTop="1" thickBot="1" x14ac:dyDescent="0.4">
      <c r="A37" s="157"/>
      <c r="B37" s="25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51"/>
      <c r="AA37" s="155"/>
    </row>
    <row r="38" spans="1:27" ht="13" customHeight="1" thickTop="1" x14ac:dyDescent="0.35">
      <c r="A38" s="156"/>
      <c r="B38" s="245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156"/>
    </row>
  </sheetData>
  <sheetProtection sheet="1" objects="1" scenarios="1" selectLockedCells="1"/>
  <mergeCells count="58">
    <mergeCell ref="N21:P21"/>
    <mergeCell ref="S21:U21"/>
    <mergeCell ref="C29:D29"/>
    <mergeCell ref="C31:D31"/>
    <mergeCell ref="C3:U4"/>
    <mergeCell ref="C8:D8"/>
    <mergeCell ref="C9:D9"/>
    <mergeCell ref="C6:D6"/>
    <mergeCell ref="C7:D7"/>
    <mergeCell ref="C5:D5"/>
    <mergeCell ref="C18:D18"/>
    <mergeCell ref="C19:D19"/>
    <mergeCell ref="S5:S20"/>
    <mergeCell ref="C16:D16"/>
    <mergeCell ref="C17:D17"/>
    <mergeCell ref="C12:D12"/>
    <mergeCell ref="C14:D14"/>
    <mergeCell ref="C10:D10"/>
    <mergeCell ref="C11:D11"/>
    <mergeCell ref="C13:D13"/>
    <mergeCell ref="C15:D15"/>
    <mergeCell ref="C23:D23"/>
    <mergeCell ref="C20:D20"/>
    <mergeCell ref="K21:L21"/>
    <mergeCell ref="C21:F21"/>
    <mergeCell ref="G21:I21"/>
    <mergeCell ref="A38:AA38"/>
    <mergeCell ref="B2:Z2"/>
    <mergeCell ref="B3:B36"/>
    <mergeCell ref="B37:Z37"/>
    <mergeCell ref="V3:V36"/>
    <mergeCell ref="G22:G36"/>
    <mergeCell ref="J22:J36"/>
    <mergeCell ref="M22:M36"/>
    <mergeCell ref="P22:P36"/>
    <mergeCell ref="S22:S36"/>
    <mergeCell ref="C36:D36"/>
    <mergeCell ref="G5:G20"/>
    <mergeCell ref="J5:J20"/>
    <mergeCell ref="M5:M20"/>
    <mergeCell ref="P5:P20"/>
    <mergeCell ref="C34:D34"/>
    <mergeCell ref="W3:X3"/>
    <mergeCell ref="W21:X21"/>
    <mergeCell ref="Y3:Z36"/>
    <mergeCell ref="A1:AA1"/>
    <mergeCell ref="A2:A37"/>
    <mergeCell ref="AA2:AA37"/>
    <mergeCell ref="C35:D35"/>
    <mergeCell ref="C32:D32"/>
    <mergeCell ref="C33:D33"/>
    <mergeCell ref="C28:D28"/>
    <mergeCell ref="C30:D30"/>
    <mergeCell ref="C26:D26"/>
    <mergeCell ref="C27:D27"/>
    <mergeCell ref="C24:D24"/>
    <mergeCell ref="C25:D25"/>
    <mergeCell ref="C22:D2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5EC-B55B-4CBA-8982-73C9B3A9A8F0}">
  <dimension ref="A1:BZ95"/>
  <sheetViews>
    <sheetView showGridLines="0" zoomScale="60" zoomScaleNormal="60" workbookViewId="0">
      <selection activeCell="AW5" sqref="AW5:AX6"/>
    </sheetView>
  </sheetViews>
  <sheetFormatPr defaultRowHeight="14.5" x14ac:dyDescent="0.35"/>
  <cols>
    <col min="1" max="1" width="4.453125" customWidth="1"/>
    <col min="4" max="4" width="0.90625" customWidth="1"/>
    <col min="5" max="5" width="10.6328125" customWidth="1"/>
    <col min="6" max="6" width="0.81640625" customWidth="1"/>
    <col min="7" max="7" width="10.6328125" customWidth="1"/>
    <col min="8" max="8" width="0.81640625" customWidth="1"/>
    <col min="9" max="9" width="10.6328125" customWidth="1"/>
    <col min="10" max="10" width="0.81640625" customWidth="1"/>
    <col min="11" max="11" width="10.6328125" customWidth="1"/>
    <col min="12" max="12" width="0.81640625" customWidth="1"/>
    <col min="13" max="13" width="10.6328125" customWidth="1"/>
    <col min="14" max="14" width="0.81640625" customWidth="1"/>
    <col min="15" max="15" width="10.6328125" customWidth="1"/>
    <col min="16" max="16" width="0.81640625" customWidth="1"/>
    <col min="17" max="17" width="10.6328125" customWidth="1"/>
    <col min="18" max="18" width="0.81640625" customWidth="1"/>
    <col min="19" max="19" width="10.6328125" customWidth="1"/>
    <col min="20" max="20" width="0.81640625" customWidth="1"/>
    <col min="22" max="22" width="0.81640625" customWidth="1"/>
    <col min="24" max="24" width="0.81640625" customWidth="1"/>
    <col min="26" max="26" width="0.81640625" customWidth="1"/>
    <col min="28" max="28" width="0.81640625" customWidth="1"/>
    <col min="30" max="30" width="0.81640625" customWidth="1"/>
    <col min="32" max="32" width="0.81640625" customWidth="1"/>
    <col min="34" max="34" width="0.81640625" customWidth="1"/>
    <col min="36" max="36" width="0.81640625" customWidth="1"/>
    <col min="38" max="38" width="0.81640625" customWidth="1"/>
    <col min="40" max="40" width="0.81640625" customWidth="1"/>
    <col min="42" max="42" width="0.81640625" customWidth="1"/>
    <col min="44" max="44" width="0.81640625" customWidth="1"/>
    <col min="46" max="46" width="4.6328125" customWidth="1"/>
    <col min="47" max="55" width="11.36328125" customWidth="1"/>
    <col min="56" max="56" width="6.81640625" customWidth="1"/>
    <col min="57" max="57" width="4.453125" customWidth="1"/>
    <col min="79" max="81" width="11.36328125" customWidth="1"/>
    <col min="83" max="83" width="11.36328125" customWidth="1"/>
    <col min="85" max="85" width="11.36328125" customWidth="1"/>
    <col min="87" max="87" width="11.36328125" customWidth="1"/>
  </cols>
  <sheetData>
    <row r="1" spans="1:57" ht="15" customHeight="1" thickBot="1" x14ac:dyDescent="0.4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</row>
    <row r="2" spans="1:57" ht="15" thickTop="1" x14ac:dyDescent="0.35">
      <c r="A2" s="153"/>
      <c r="B2" s="246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9"/>
      <c r="BE2" s="151"/>
    </row>
    <row r="3" spans="1:57" ht="15" thickBot="1" x14ac:dyDescent="0.4">
      <c r="A3" s="153"/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3"/>
      <c r="BE3" s="151"/>
    </row>
    <row r="4" spans="1:57" ht="15.5" customHeight="1" thickTop="1" thickBot="1" x14ac:dyDescent="0.4">
      <c r="A4" s="153"/>
      <c r="B4" s="249"/>
      <c r="C4" s="302" t="str">
        <f ca="1" xml:space="preserve"> MainBoard!C5</f>
        <v>DAY SHIFT          Nov/17/2023 16:10</v>
      </c>
      <c r="D4" s="328"/>
      <c r="E4" s="331" t="s">
        <v>8</v>
      </c>
      <c r="F4" s="331"/>
      <c r="G4" s="331"/>
      <c r="H4" s="331"/>
      <c r="I4" s="331"/>
      <c r="J4" s="331"/>
      <c r="K4" s="331"/>
      <c r="L4" s="331"/>
      <c r="M4" s="332"/>
      <c r="N4" s="240"/>
      <c r="O4" s="333" t="s">
        <v>12</v>
      </c>
      <c r="P4" s="334"/>
      <c r="Q4" s="334"/>
      <c r="R4" s="334"/>
      <c r="S4" s="334"/>
      <c r="T4" s="152"/>
      <c r="U4" s="153"/>
      <c r="V4" s="240"/>
      <c r="W4" s="142" t="s">
        <v>105</v>
      </c>
      <c r="X4" s="139"/>
      <c r="Y4" s="139"/>
      <c r="Z4" s="139"/>
      <c r="AA4" s="139"/>
      <c r="AB4" s="139"/>
      <c r="AC4" s="189"/>
      <c r="AD4" s="306"/>
      <c r="AE4" s="295" t="s">
        <v>20</v>
      </c>
      <c r="AF4" s="139"/>
      <c r="AG4" s="296"/>
      <c r="AH4" s="139"/>
      <c r="AI4" s="296"/>
      <c r="AJ4" s="139"/>
      <c r="AK4" s="297"/>
      <c r="AL4" s="306"/>
      <c r="AM4" s="308" t="s">
        <v>29</v>
      </c>
      <c r="AN4" s="309"/>
      <c r="AO4" s="310"/>
      <c r="AP4" s="309"/>
      <c r="AQ4" s="310"/>
      <c r="AR4" s="309"/>
      <c r="AS4" s="311"/>
      <c r="AT4" s="240"/>
      <c r="AU4" s="280" t="s">
        <v>147</v>
      </c>
      <c r="AV4" s="281"/>
      <c r="AW4" s="281"/>
      <c r="AX4" s="282"/>
      <c r="AY4" s="280" t="s">
        <v>148</v>
      </c>
      <c r="AZ4" s="281"/>
      <c r="BA4" s="281"/>
      <c r="BB4" s="282"/>
      <c r="BC4" s="391"/>
      <c r="BD4" s="251"/>
      <c r="BE4" s="151"/>
    </row>
    <row r="5" spans="1:57" ht="15.5" customHeight="1" thickTop="1" thickBot="1" x14ac:dyDescent="0.4">
      <c r="A5" s="153"/>
      <c r="B5" s="137"/>
      <c r="C5" s="164"/>
      <c r="D5" s="329"/>
      <c r="E5" s="96" t="s">
        <v>0</v>
      </c>
      <c r="F5" s="145"/>
      <c r="G5" s="75">
        <f xml:space="preserve"> 4 - (COUNTBLANK(TextOutputFormulas!B4:B7))</f>
        <v>0</v>
      </c>
      <c r="H5" s="283">
        <f xml:space="preserve"> G5 + G7 + G9</f>
        <v>0</v>
      </c>
      <c r="I5" s="283"/>
      <c r="J5" s="283"/>
      <c r="K5" s="283"/>
      <c r="L5" s="283"/>
      <c r="M5" s="303"/>
      <c r="N5" s="240"/>
      <c r="O5" s="31" t="s">
        <v>109</v>
      </c>
      <c r="P5" s="323"/>
      <c r="Q5" s="31">
        <f xml:space="preserve"> 1 - (COUNTBLANK(TextOutputFormulas!B37))</f>
        <v>0</v>
      </c>
      <c r="R5" s="217"/>
      <c r="S5" s="76" t="s">
        <v>10</v>
      </c>
      <c r="T5" s="33"/>
      <c r="U5" s="76">
        <f xml:space="preserve"> 5- (COUNTBLANK(TextOutputFormulas!B46:B50))</f>
        <v>0</v>
      </c>
      <c r="V5" s="240"/>
      <c r="W5" s="31" t="s">
        <v>13</v>
      </c>
      <c r="X5" s="145"/>
      <c r="Y5" s="31">
        <f>2 - COUNTBLANK(TextOutputFormulas!B80:B81)</f>
        <v>0</v>
      </c>
      <c r="Z5" s="145"/>
      <c r="AA5" s="34" t="s">
        <v>19</v>
      </c>
      <c r="AB5" s="145"/>
      <c r="AC5" s="34">
        <f xml:space="preserve"> 2 - (COUNTBLANK(TextOutputFormulas!B83:B84))</f>
        <v>0</v>
      </c>
      <c r="AD5" s="306"/>
      <c r="AE5" s="31" t="s">
        <v>21</v>
      </c>
      <c r="AF5" s="145"/>
      <c r="AG5" s="31">
        <f>1-COUNTBLANK(TextOutputFormulas!B118)</f>
        <v>0</v>
      </c>
      <c r="AH5" s="145"/>
      <c r="AI5" s="31" t="s">
        <v>118</v>
      </c>
      <c r="AJ5" s="145"/>
      <c r="AK5" s="31">
        <f xml:space="preserve"> 4 - (COUNTBLANK(TextOutputFormulas!B120:B123))</f>
        <v>0</v>
      </c>
      <c r="AL5" s="306"/>
      <c r="AM5" s="35" t="s">
        <v>30</v>
      </c>
      <c r="AN5" s="145"/>
      <c r="AO5" s="35">
        <f xml:space="preserve"> 2 - (COUNTBLANK(TextOutputFormulas!B158:B159))</f>
        <v>0</v>
      </c>
      <c r="AP5" s="145"/>
      <c r="AQ5" s="36" t="s">
        <v>32</v>
      </c>
      <c r="AR5" s="145"/>
      <c r="AS5" s="77">
        <f xml:space="preserve"> 2 - (COUNTBLANK(TextOutputFormulas!B161:B162))</f>
        <v>0</v>
      </c>
      <c r="AT5" s="152"/>
      <c r="AU5" s="266" t="s">
        <v>115</v>
      </c>
      <c r="AV5" s="267"/>
      <c r="AW5" s="272"/>
      <c r="AX5" s="273"/>
      <c r="AY5" s="266" t="s">
        <v>115</v>
      </c>
      <c r="AZ5" s="267"/>
      <c r="BA5" s="272"/>
      <c r="BB5" s="273"/>
      <c r="BC5" s="392"/>
      <c r="BD5" s="153"/>
      <c r="BE5" s="151"/>
    </row>
    <row r="6" spans="1:57" ht="15.5" customHeight="1" thickTop="1" thickBot="1" x14ac:dyDescent="0.4">
      <c r="A6" s="153"/>
      <c r="B6" s="137"/>
      <c r="C6" s="164"/>
      <c r="D6" s="329"/>
      <c r="E6" s="32"/>
      <c r="F6" s="152"/>
      <c r="G6" s="32"/>
      <c r="H6" s="284"/>
      <c r="I6" s="284"/>
      <c r="J6" s="284"/>
      <c r="K6" s="284"/>
      <c r="L6" s="284"/>
      <c r="M6" s="304"/>
      <c r="N6" s="240"/>
      <c r="O6" s="37"/>
      <c r="P6" s="152"/>
      <c r="Q6" s="38"/>
      <c r="R6" s="152"/>
      <c r="S6" s="284">
        <f xml:space="preserve"> Q5 + Q7 + Q9 + Q11 + U5</f>
        <v>0</v>
      </c>
      <c r="T6" s="290"/>
      <c r="U6" s="291"/>
      <c r="V6" s="240"/>
      <c r="W6" s="72"/>
      <c r="X6" s="152"/>
      <c r="Y6" s="39"/>
      <c r="Z6" s="152"/>
      <c r="AA6" s="114"/>
      <c r="AB6" s="152"/>
      <c r="AC6" s="28"/>
      <c r="AD6" s="306"/>
      <c r="AE6" s="70"/>
      <c r="AF6" s="152"/>
      <c r="AG6" s="32"/>
      <c r="AH6" s="152"/>
      <c r="AI6" s="104"/>
      <c r="AJ6" s="152"/>
      <c r="AK6" s="28"/>
      <c r="AL6" s="306"/>
      <c r="AM6" s="37"/>
      <c r="AN6" s="152"/>
      <c r="AO6" s="53"/>
      <c r="AP6" s="152"/>
      <c r="AR6" s="152"/>
      <c r="AS6" s="71"/>
      <c r="AT6" s="152"/>
      <c r="AU6" s="268"/>
      <c r="AV6" s="269"/>
      <c r="AW6" s="274"/>
      <c r="AX6" s="275"/>
      <c r="AY6" s="268"/>
      <c r="AZ6" s="269"/>
      <c r="BA6" s="274"/>
      <c r="BB6" s="275"/>
      <c r="BC6" s="392"/>
      <c r="BD6" s="153"/>
      <c r="BE6" s="151"/>
    </row>
    <row r="7" spans="1:57" ht="15.5" customHeight="1" thickTop="1" thickBot="1" x14ac:dyDescent="0.4">
      <c r="A7" s="153"/>
      <c r="B7" s="137"/>
      <c r="C7" s="164"/>
      <c r="D7" s="329"/>
      <c r="E7" s="93" t="s">
        <v>116</v>
      </c>
      <c r="F7" s="152"/>
      <c r="G7" s="94">
        <f xml:space="preserve"> 9 - COUNTBLANK(TextOutputFormulas!B9:B17)</f>
        <v>0</v>
      </c>
      <c r="H7" s="284"/>
      <c r="I7" s="284"/>
      <c r="J7" s="284"/>
      <c r="K7" s="284"/>
      <c r="L7" s="284"/>
      <c r="M7" s="304"/>
      <c r="N7" s="240"/>
      <c r="O7" s="40" t="s">
        <v>9</v>
      </c>
      <c r="P7" s="152"/>
      <c r="Q7" s="40">
        <f xml:space="preserve"> 6 - COUNTBLANK(TextOutputFormulas!B39:B44)</f>
        <v>0</v>
      </c>
      <c r="R7" s="152"/>
      <c r="S7" s="290"/>
      <c r="T7" s="290"/>
      <c r="U7" s="291"/>
      <c r="V7" s="240"/>
      <c r="W7" s="40" t="s">
        <v>117</v>
      </c>
      <c r="X7" s="152"/>
      <c r="Y7" s="40">
        <f xml:space="preserve"> 10 - (COUNTBLANK(TextOutputFormulas!B86:B87) + COUNTBLANK(TextOutputFormulas!B89:B90) + COUNTBLANK(TextOutputFormulas!B92:B94) + COUNTBLANK(TextOutputFormulas!B96:B98))</f>
        <v>0</v>
      </c>
      <c r="Z7" s="152"/>
      <c r="AA7" s="115" t="s">
        <v>204</v>
      </c>
      <c r="AB7" s="152"/>
      <c r="AC7" s="115">
        <f xml:space="preserve"> 12 - (COUNTBLANK(TextOutputFormulas!C815:C826))</f>
        <v>0</v>
      </c>
      <c r="AD7" s="306"/>
      <c r="AE7" s="35" t="s">
        <v>198</v>
      </c>
      <c r="AF7" s="152"/>
      <c r="AG7" s="35">
        <f xml:space="preserve"> 3 - (COUNTBLANK(TextOutputFormulas!B131:B133))</f>
        <v>0</v>
      </c>
      <c r="AH7" s="152"/>
      <c r="AI7" s="40" t="s">
        <v>23</v>
      </c>
      <c r="AJ7" s="152"/>
      <c r="AK7" s="40">
        <f xml:space="preserve"> 5 - (COUNTBLANK(TextOutputFormulas!B125:B129))</f>
        <v>0</v>
      </c>
      <c r="AL7" s="306"/>
      <c r="AM7" s="42" t="s">
        <v>31</v>
      </c>
      <c r="AN7" s="152"/>
      <c r="AO7" s="78">
        <f xml:space="preserve"> 7 - (COUNTBLANK(TextOutputFormulas!B164:B170))</f>
        <v>0</v>
      </c>
      <c r="AP7" s="152"/>
      <c r="AQ7" s="43" t="s">
        <v>17</v>
      </c>
      <c r="AR7" s="152"/>
      <c r="AS7" s="43">
        <f xml:space="preserve"> 7 - (COUNTBLANK(MainBoard!AS8:AS14))</f>
        <v>0</v>
      </c>
      <c r="AT7" s="152"/>
      <c r="AU7" s="266" t="s">
        <v>114</v>
      </c>
      <c r="AV7" s="267"/>
      <c r="AW7" s="276"/>
      <c r="AX7" s="277"/>
      <c r="AY7" s="266" t="s">
        <v>114</v>
      </c>
      <c r="AZ7" s="267"/>
      <c r="BA7" s="276"/>
      <c r="BB7" s="277"/>
      <c r="BC7" s="392"/>
      <c r="BD7" s="153"/>
      <c r="BE7" s="151"/>
    </row>
    <row r="8" spans="1:57" ht="15.5" customHeight="1" thickTop="1" thickBot="1" x14ac:dyDescent="0.4">
      <c r="A8" s="153"/>
      <c r="B8" s="137"/>
      <c r="C8" s="164"/>
      <c r="D8" s="329"/>
      <c r="E8" s="112"/>
      <c r="F8" s="152"/>
      <c r="H8" s="284"/>
      <c r="I8" s="284"/>
      <c r="J8" s="284"/>
      <c r="K8" s="284"/>
      <c r="L8" s="284"/>
      <c r="M8" s="304"/>
      <c r="N8" s="240"/>
      <c r="O8" s="72"/>
      <c r="P8" s="152"/>
      <c r="Q8" s="79"/>
      <c r="R8" s="152"/>
      <c r="S8" s="290"/>
      <c r="T8" s="290"/>
      <c r="U8" s="291"/>
      <c r="V8" s="240"/>
      <c r="W8" s="298">
        <f xml:space="preserve"> Y5 + AC5 + Y7 + AC7</f>
        <v>0</v>
      </c>
      <c r="X8" s="284"/>
      <c r="Y8" s="284"/>
      <c r="Z8" s="284"/>
      <c r="AA8" s="284"/>
      <c r="AB8" s="284"/>
      <c r="AC8" s="304"/>
      <c r="AD8" s="306"/>
      <c r="AE8" s="102"/>
      <c r="AF8" s="152"/>
      <c r="AG8" s="103"/>
      <c r="AH8" s="103"/>
      <c r="AI8" s="33"/>
      <c r="AJ8" s="152"/>
      <c r="AK8" s="113"/>
      <c r="AL8" s="306"/>
      <c r="AM8" s="102"/>
      <c r="AN8" s="152"/>
      <c r="AO8" s="103"/>
      <c r="AP8" s="152"/>
      <c r="AQ8" s="284"/>
      <c r="AR8" s="217"/>
      <c r="AS8" s="299"/>
      <c r="AT8" s="152"/>
      <c r="AU8" s="268"/>
      <c r="AV8" s="269"/>
      <c r="AW8" s="278"/>
      <c r="AX8" s="279"/>
      <c r="AY8" s="268"/>
      <c r="AZ8" s="269"/>
      <c r="BA8" s="278"/>
      <c r="BB8" s="279"/>
      <c r="BC8" s="392"/>
      <c r="BD8" s="153"/>
      <c r="BE8" s="151"/>
    </row>
    <row r="9" spans="1:57" ht="15.5" customHeight="1" thickTop="1" thickBot="1" x14ac:dyDescent="0.4">
      <c r="A9" s="153"/>
      <c r="B9" s="137"/>
      <c r="C9" s="164"/>
      <c r="D9" s="330"/>
      <c r="E9" s="115" t="s">
        <v>204</v>
      </c>
      <c r="F9" s="152"/>
      <c r="G9" s="115">
        <f>12-(COUNTBLANK(TextOutputFormulas!C787:C798))</f>
        <v>0</v>
      </c>
      <c r="H9" s="284"/>
      <c r="I9" s="284"/>
      <c r="J9" s="284"/>
      <c r="K9" s="284"/>
      <c r="L9" s="284"/>
      <c r="M9" s="304"/>
      <c r="N9" s="240"/>
      <c r="O9" s="43" t="s">
        <v>11</v>
      </c>
      <c r="P9" s="152"/>
      <c r="Q9" s="43">
        <f xml:space="preserve"> 9 - (COUNTBLANK(TextOutputFormulas!B52:B60))</f>
        <v>0</v>
      </c>
      <c r="R9" s="152"/>
      <c r="S9" s="290"/>
      <c r="T9" s="290"/>
      <c r="U9" s="291"/>
      <c r="V9" s="240"/>
      <c r="W9" s="298"/>
      <c r="X9" s="284"/>
      <c r="Y9" s="284"/>
      <c r="Z9" s="284"/>
      <c r="AA9" s="284"/>
      <c r="AB9" s="284"/>
      <c r="AC9" s="304"/>
      <c r="AD9" s="306"/>
      <c r="AE9" s="106" t="s">
        <v>25</v>
      </c>
      <c r="AF9" s="152"/>
      <c r="AG9" s="106">
        <f xml:space="preserve"> 4 - (COUNTBLANK(TextOutputFormulas!B135:B138))</f>
        <v>0</v>
      </c>
      <c r="AH9" s="33"/>
      <c r="AI9" s="115" t="s">
        <v>204</v>
      </c>
      <c r="AJ9" s="152"/>
      <c r="AK9" s="115">
        <f xml:space="preserve"> 12 - (COUNTBLANK(TextOutputFormulas!C829:C840))</f>
        <v>0</v>
      </c>
      <c r="AL9" s="306"/>
      <c r="AM9" s="115" t="s">
        <v>204</v>
      </c>
      <c r="AN9" s="152"/>
      <c r="AO9" s="115">
        <f>12-(COUNTBLANK(TextOutputFormulas!C843:C854))</f>
        <v>0</v>
      </c>
      <c r="AP9" s="152"/>
      <c r="AQ9" s="217"/>
      <c r="AR9" s="217"/>
      <c r="AS9" s="299"/>
      <c r="AT9" s="152"/>
      <c r="AU9" s="280" t="s">
        <v>149</v>
      </c>
      <c r="AV9" s="281"/>
      <c r="AW9" s="281"/>
      <c r="AX9" s="282"/>
      <c r="AY9" s="280" t="s">
        <v>150</v>
      </c>
      <c r="AZ9" s="281"/>
      <c r="BA9" s="281"/>
      <c r="BB9" s="282"/>
      <c r="BC9" s="392"/>
      <c r="BD9" s="153"/>
      <c r="BE9" s="151"/>
    </row>
    <row r="10" spans="1:57" ht="15.5" customHeight="1" thickTop="1" thickBot="1" x14ac:dyDescent="0.4">
      <c r="A10" s="153"/>
      <c r="B10" s="137"/>
      <c r="C10" s="164"/>
      <c r="D10" s="329"/>
      <c r="E10" s="188"/>
      <c r="F10" s="152"/>
      <c r="G10" s="145"/>
      <c r="H10" s="284"/>
      <c r="I10" s="284"/>
      <c r="J10" s="284"/>
      <c r="K10" s="284"/>
      <c r="L10" s="284"/>
      <c r="M10" s="304"/>
      <c r="N10" s="240"/>
      <c r="O10" s="116"/>
      <c r="P10" s="152"/>
      <c r="R10" s="152"/>
      <c r="S10" s="290"/>
      <c r="T10" s="290"/>
      <c r="U10" s="291"/>
      <c r="V10" s="240"/>
      <c r="W10" s="298"/>
      <c r="X10" s="284"/>
      <c r="Y10" s="284"/>
      <c r="Z10" s="284"/>
      <c r="AA10" s="284"/>
      <c r="AB10" s="284"/>
      <c r="AC10" s="304"/>
      <c r="AD10" s="306"/>
      <c r="AE10" s="298">
        <f xml:space="preserve"> AG5 + AG7 + AG9 + AK5 + AK7 + AK9</f>
        <v>0</v>
      </c>
      <c r="AF10" s="217"/>
      <c r="AG10" s="217"/>
      <c r="AH10" s="217"/>
      <c r="AI10" s="217"/>
      <c r="AJ10" s="217"/>
      <c r="AK10" s="299"/>
      <c r="AL10" s="306"/>
      <c r="AM10" s="298">
        <f>AO5 + AO7 + AS5 + AS7 + AO9</f>
        <v>0</v>
      </c>
      <c r="AN10" s="217"/>
      <c r="AO10" s="217"/>
      <c r="AP10" s="217"/>
      <c r="AQ10" s="217"/>
      <c r="AR10" s="217"/>
      <c r="AS10" s="299"/>
      <c r="AT10" s="152"/>
      <c r="AU10" s="266" t="s">
        <v>115</v>
      </c>
      <c r="AV10" s="267"/>
      <c r="AW10" s="272"/>
      <c r="AX10" s="273"/>
      <c r="AY10" s="266" t="s">
        <v>115</v>
      </c>
      <c r="AZ10" s="267"/>
      <c r="BA10" s="272"/>
      <c r="BB10" s="273"/>
      <c r="BC10" s="392"/>
      <c r="BD10" s="153"/>
      <c r="BE10" s="151"/>
    </row>
    <row r="11" spans="1:57" ht="15.5" customHeight="1" thickTop="1" thickBot="1" x14ac:dyDescent="0.4">
      <c r="A11" s="153"/>
      <c r="B11" s="137"/>
      <c r="C11" s="164"/>
      <c r="D11" s="329"/>
      <c r="E11" s="151"/>
      <c r="F11" s="152"/>
      <c r="G11" s="152"/>
      <c r="H11" s="284"/>
      <c r="I11" s="284"/>
      <c r="J11" s="284"/>
      <c r="K11" s="284"/>
      <c r="L11" s="284"/>
      <c r="M11" s="304"/>
      <c r="N11" s="240"/>
      <c r="O11" s="115" t="s">
        <v>204</v>
      </c>
      <c r="P11" s="152"/>
      <c r="Q11" s="115">
        <f xml:space="preserve"> 12 - (COUNTBLANK(TextOutputFormulas!C801:C812))</f>
        <v>0</v>
      </c>
      <c r="R11" s="152"/>
      <c r="S11" s="290"/>
      <c r="T11" s="290"/>
      <c r="U11" s="291"/>
      <c r="V11" s="240"/>
      <c r="W11" s="298"/>
      <c r="X11" s="284"/>
      <c r="Y11" s="284"/>
      <c r="Z11" s="284"/>
      <c r="AA11" s="284"/>
      <c r="AB11" s="284"/>
      <c r="AC11" s="304"/>
      <c r="AD11" s="306"/>
      <c r="AE11" s="227"/>
      <c r="AF11" s="217"/>
      <c r="AG11" s="217"/>
      <c r="AH11" s="217"/>
      <c r="AI11" s="217"/>
      <c r="AJ11" s="217"/>
      <c r="AK11" s="299"/>
      <c r="AL11" s="306"/>
      <c r="AM11" s="227"/>
      <c r="AN11" s="217"/>
      <c r="AO11" s="217"/>
      <c r="AP11" s="217"/>
      <c r="AQ11" s="217"/>
      <c r="AR11" s="217"/>
      <c r="AS11" s="299"/>
      <c r="AT11" s="152"/>
      <c r="AU11" s="268"/>
      <c r="AV11" s="269"/>
      <c r="AW11" s="274"/>
      <c r="AX11" s="275"/>
      <c r="AY11" s="268"/>
      <c r="AZ11" s="269"/>
      <c r="BA11" s="274"/>
      <c r="BB11" s="275"/>
      <c r="BC11" s="392"/>
      <c r="BD11" s="153"/>
      <c r="BE11" s="151"/>
    </row>
    <row r="12" spans="1:57" ht="15.5" customHeight="1" thickTop="1" x14ac:dyDescent="0.35">
      <c r="A12" s="153"/>
      <c r="B12" s="137"/>
      <c r="C12" s="164"/>
      <c r="D12" s="329"/>
      <c r="E12" s="151"/>
      <c r="F12" s="152"/>
      <c r="G12" s="152"/>
      <c r="H12" s="284"/>
      <c r="I12" s="284"/>
      <c r="J12" s="284"/>
      <c r="K12" s="284"/>
      <c r="L12" s="284"/>
      <c r="M12" s="304"/>
      <c r="N12" s="240"/>
      <c r="O12" s="188"/>
      <c r="P12" s="152"/>
      <c r="Q12" s="145"/>
      <c r="R12" s="152"/>
      <c r="S12" s="290"/>
      <c r="T12" s="290"/>
      <c r="U12" s="291"/>
      <c r="V12" s="240"/>
      <c r="W12" s="298"/>
      <c r="X12" s="284"/>
      <c r="Y12" s="284"/>
      <c r="Z12" s="284"/>
      <c r="AA12" s="284"/>
      <c r="AB12" s="284"/>
      <c r="AC12" s="304"/>
      <c r="AD12" s="306"/>
      <c r="AE12" s="227"/>
      <c r="AF12" s="217"/>
      <c r="AG12" s="217"/>
      <c r="AH12" s="217"/>
      <c r="AI12" s="217"/>
      <c r="AJ12" s="217"/>
      <c r="AK12" s="299"/>
      <c r="AL12" s="306"/>
      <c r="AM12" s="227"/>
      <c r="AN12" s="217"/>
      <c r="AO12" s="217"/>
      <c r="AP12" s="217"/>
      <c r="AQ12" s="217"/>
      <c r="AR12" s="217"/>
      <c r="AS12" s="299"/>
      <c r="AT12" s="152"/>
      <c r="AU12" s="266" t="s">
        <v>114</v>
      </c>
      <c r="AV12" s="267"/>
      <c r="AW12" s="276"/>
      <c r="AX12" s="277"/>
      <c r="AY12" s="266" t="s">
        <v>114</v>
      </c>
      <c r="AZ12" s="267"/>
      <c r="BA12" s="276"/>
      <c r="BB12" s="277"/>
      <c r="BC12" s="392"/>
      <c r="BD12" s="153"/>
      <c r="BE12" s="151"/>
    </row>
    <row r="13" spans="1:57" ht="15.5" customHeight="1" thickBot="1" x14ac:dyDescent="0.4">
      <c r="A13" s="153"/>
      <c r="B13" s="137"/>
      <c r="C13" s="164"/>
      <c r="D13" s="329"/>
      <c r="E13" s="177"/>
      <c r="F13" s="132"/>
      <c r="G13" s="132"/>
      <c r="H13" s="285"/>
      <c r="I13" s="285"/>
      <c r="J13" s="285"/>
      <c r="K13" s="285"/>
      <c r="L13" s="285"/>
      <c r="M13" s="305"/>
      <c r="N13" s="240"/>
      <c r="O13" s="177"/>
      <c r="P13" s="132"/>
      <c r="Q13" s="132"/>
      <c r="R13" s="132"/>
      <c r="S13" s="292"/>
      <c r="T13" s="292"/>
      <c r="U13" s="293"/>
      <c r="V13" s="240"/>
      <c r="W13" s="324"/>
      <c r="X13" s="285"/>
      <c r="Y13" s="285"/>
      <c r="Z13" s="285"/>
      <c r="AA13" s="285"/>
      <c r="AB13" s="285"/>
      <c r="AC13" s="305"/>
      <c r="AD13" s="306"/>
      <c r="AE13" s="208"/>
      <c r="AF13" s="215"/>
      <c r="AG13" s="215"/>
      <c r="AH13" s="215"/>
      <c r="AI13" s="215"/>
      <c r="AJ13" s="215"/>
      <c r="AK13" s="300"/>
      <c r="AL13" s="306"/>
      <c r="AM13" s="208"/>
      <c r="AN13" s="215"/>
      <c r="AO13" s="215"/>
      <c r="AP13" s="215"/>
      <c r="AQ13" s="215"/>
      <c r="AR13" s="215"/>
      <c r="AS13" s="300"/>
      <c r="AT13" s="152"/>
      <c r="AU13" s="270"/>
      <c r="AV13" s="271"/>
      <c r="AW13" s="278"/>
      <c r="AX13" s="279"/>
      <c r="AY13" s="270"/>
      <c r="AZ13" s="271"/>
      <c r="BA13" s="278"/>
      <c r="BB13" s="279"/>
      <c r="BC13" s="392"/>
      <c r="BD13" s="153"/>
      <c r="BE13" s="151"/>
    </row>
    <row r="14" spans="1:57" ht="5" customHeight="1" thickTop="1" thickBot="1" x14ac:dyDescent="0.4">
      <c r="A14" s="153"/>
      <c r="B14" s="137"/>
      <c r="C14" s="164"/>
      <c r="D14" s="330"/>
      <c r="E14" s="288"/>
      <c r="F14" s="288"/>
      <c r="G14" s="288"/>
      <c r="H14" s="288"/>
      <c r="I14" s="288"/>
      <c r="J14" s="288"/>
      <c r="K14" s="288"/>
      <c r="L14" s="288"/>
      <c r="M14" s="288"/>
      <c r="N14" s="294"/>
      <c r="O14" s="321"/>
      <c r="P14" s="322"/>
      <c r="Q14" s="322"/>
      <c r="R14" s="322"/>
      <c r="S14" s="322"/>
      <c r="T14" s="322"/>
      <c r="U14" s="322"/>
      <c r="V14" s="294"/>
      <c r="W14" s="288"/>
      <c r="X14" s="288"/>
      <c r="Y14" s="288"/>
      <c r="Z14" s="288"/>
      <c r="AA14" s="288"/>
      <c r="AB14" s="288"/>
      <c r="AC14" s="288"/>
      <c r="AD14" s="307"/>
      <c r="AE14" s="288"/>
      <c r="AF14" s="288"/>
      <c r="AG14" s="288"/>
      <c r="AH14" s="288"/>
      <c r="AI14" s="288"/>
      <c r="AJ14" s="288"/>
      <c r="AK14" s="288"/>
      <c r="AL14" s="306"/>
      <c r="AM14" s="247"/>
      <c r="AN14" s="247"/>
      <c r="AO14" s="240"/>
      <c r="AP14" s="247"/>
      <c r="AQ14" s="247"/>
      <c r="AR14" s="247"/>
      <c r="AS14" s="247"/>
      <c r="AT14" s="152"/>
      <c r="AU14" s="240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</row>
    <row r="15" spans="1:57" ht="20.5" customHeight="1" thickTop="1" thickBot="1" x14ac:dyDescent="0.4">
      <c r="A15" s="153"/>
      <c r="B15" s="137"/>
      <c r="C15" s="164"/>
      <c r="D15" s="329"/>
      <c r="E15" s="184" t="s">
        <v>33</v>
      </c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5"/>
      <c r="AL15" s="306"/>
      <c r="AM15" s="236" t="s">
        <v>119</v>
      </c>
      <c r="AN15" s="140"/>
      <c r="AO15" s="140"/>
      <c r="AP15" s="140"/>
      <c r="AQ15" s="140"/>
      <c r="AR15" s="286"/>
      <c r="AS15" s="74" t="s">
        <v>106</v>
      </c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</row>
    <row r="16" spans="1:57" ht="15.5" customHeight="1" thickTop="1" thickBot="1" x14ac:dyDescent="0.4">
      <c r="A16" s="153"/>
      <c r="B16" s="137"/>
      <c r="C16" s="164"/>
      <c r="D16" s="330"/>
      <c r="E16" s="203"/>
      <c r="F16" s="210"/>
      <c r="G16" s="210"/>
      <c r="H16" s="210"/>
      <c r="I16" s="210"/>
      <c r="J16" s="210"/>
      <c r="K16" s="210"/>
      <c r="L16" s="210"/>
      <c r="M16" s="48" t="s">
        <v>120</v>
      </c>
      <c r="N16" s="145"/>
      <c r="O16" s="48">
        <f xml:space="preserve"> 8 - COUNTBLANK(TextOutputFormulas!B198:B205)</f>
        <v>0</v>
      </c>
      <c r="P16" s="145"/>
      <c r="Q16" s="283">
        <f xml:space="preserve"> O16 + O17 + O18</f>
        <v>0</v>
      </c>
      <c r="R16" s="283"/>
      <c r="S16" s="283"/>
      <c r="T16" s="283"/>
      <c r="U16" s="283"/>
      <c r="V16" s="283"/>
      <c r="W16" s="283"/>
      <c r="X16" s="145"/>
      <c r="Y16" s="289"/>
      <c r="Z16" s="145"/>
      <c r="AA16" s="289"/>
      <c r="AB16" s="145"/>
      <c r="AC16" s="145"/>
      <c r="AD16" s="145"/>
      <c r="AE16" s="289"/>
      <c r="AF16" s="145"/>
      <c r="AG16" s="289"/>
      <c r="AH16" s="145"/>
      <c r="AI16" s="289"/>
      <c r="AJ16" s="145"/>
      <c r="AK16" s="320"/>
      <c r="AL16" s="306"/>
      <c r="AM16" s="399" t="s">
        <v>13</v>
      </c>
      <c r="AN16" s="145"/>
      <c r="AO16" s="399">
        <f xml:space="preserve"> 1 - (COUNTBLANK(TextOutputFormulas!B509))</f>
        <v>0</v>
      </c>
      <c r="AP16" s="145"/>
      <c r="AQ16" s="149"/>
      <c r="AR16" s="249"/>
      <c r="AS16" s="397"/>
      <c r="AT16" s="152"/>
      <c r="AU16" s="132"/>
      <c r="AV16" s="132"/>
      <c r="AW16" s="132"/>
      <c r="AX16" s="132"/>
      <c r="AY16" s="132"/>
      <c r="AZ16" s="132"/>
      <c r="BA16" s="132"/>
      <c r="BB16" s="132"/>
      <c r="BC16" s="132"/>
      <c r="BD16" s="153"/>
      <c r="BE16" s="151"/>
    </row>
    <row r="17" spans="1:57" ht="15.5" customHeight="1" thickTop="1" thickBot="1" x14ac:dyDescent="0.4">
      <c r="A17" s="153"/>
      <c r="B17" s="137"/>
      <c r="C17" s="164"/>
      <c r="D17" s="329"/>
      <c r="E17" s="151"/>
      <c r="F17" s="152"/>
      <c r="G17" s="152"/>
      <c r="H17" s="152"/>
      <c r="I17" s="152"/>
      <c r="J17" s="152"/>
      <c r="K17" s="152"/>
      <c r="L17" s="152"/>
      <c r="M17" s="34" t="s">
        <v>19</v>
      </c>
      <c r="N17" s="152"/>
      <c r="O17" s="34">
        <f xml:space="preserve"> 12 - (COUNTBLANK(TextOutputFormulas!B207:B218))</f>
        <v>0</v>
      </c>
      <c r="P17" s="152"/>
      <c r="Q17" s="284"/>
      <c r="R17" s="284"/>
      <c r="S17" s="284"/>
      <c r="T17" s="284"/>
      <c r="U17" s="284"/>
      <c r="V17" s="284"/>
      <c r="W17" s="284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306"/>
      <c r="AM17" s="360"/>
      <c r="AN17" s="152"/>
      <c r="AO17" s="360"/>
      <c r="AP17" s="152"/>
      <c r="AQ17" s="153"/>
      <c r="AR17" s="249"/>
      <c r="AS17" s="137"/>
      <c r="AT17" s="152"/>
      <c r="AU17" s="340" t="s">
        <v>142</v>
      </c>
      <c r="AV17" s="349"/>
      <c r="AW17" s="341"/>
      <c r="AX17" s="340" t="s">
        <v>203</v>
      </c>
      <c r="AY17" s="349"/>
      <c r="AZ17" s="340" t="s">
        <v>151</v>
      </c>
      <c r="BA17" s="349"/>
      <c r="BB17" s="340" t="s">
        <v>143</v>
      </c>
      <c r="BC17" s="341"/>
      <c r="BD17" s="153"/>
      <c r="BE17" s="151"/>
    </row>
    <row r="18" spans="1:57" ht="15.5" customHeight="1" thickTop="1" thickBot="1" x14ac:dyDescent="0.4">
      <c r="A18" s="153"/>
      <c r="B18" s="137"/>
      <c r="C18" s="164"/>
      <c r="D18" s="329"/>
      <c r="E18" s="151"/>
      <c r="F18" s="152"/>
      <c r="G18" s="152"/>
      <c r="H18" s="152"/>
      <c r="I18" s="152"/>
      <c r="J18" s="152"/>
      <c r="K18" s="152"/>
      <c r="L18" s="152"/>
      <c r="M18" s="115" t="s">
        <v>204</v>
      </c>
      <c r="N18" s="152"/>
      <c r="O18" s="115">
        <f xml:space="preserve"> 12 - (COUNTBLANK(TextOutputFormulas!C857:C868))</f>
        <v>0</v>
      </c>
      <c r="P18" s="152"/>
      <c r="Q18" s="284"/>
      <c r="R18" s="284"/>
      <c r="S18" s="284"/>
      <c r="T18" s="284"/>
      <c r="U18" s="284"/>
      <c r="V18" s="284"/>
      <c r="W18" s="284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306"/>
      <c r="AM18" s="101"/>
      <c r="AN18" s="152"/>
      <c r="AP18" s="152"/>
      <c r="AQ18" s="153"/>
      <c r="AR18" s="249"/>
      <c r="AS18" s="138"/>
      <c r="AT18" s="152"/>
      <c r="AU18" s="342"/>
      <c r="AV18" s="350"/>
      <c r="AW18" s="343"/>
      <c r="AX18" s="342"/>
      <c r="AY18" s="350"/>
      <c r="AZ18" s="342"/>
      <c r="BA18" s="350"/>
      <c r="BB18" s="342"/>
      <c r="BC18" s="343"/>
      <c r="BD18" s="153"/>
      <c r="BE18" s="151"/>
    </row>
    <row r="19" spans="1:57" ht="31" customHeight="1" thickTop="1" thickBot="1" x14ac:dyDescent="0.4">
      <c r="A19" s="153"/>
      <c r="B19" s="137"/>
      <c r="C19" s="164"/>
      <c r="D19" s="329"/>
      <c r="E19" s="177"/>
      <c r="F19" s="132"/>
      <c r="G19" s="132"/>
      <c r="H19" s="132"/>
      <c r="I19" s="132"/>
      <c r="J19" s="132"/>
      <c r="K19" s="132"/>
      <c r="L19" s="132"/>
      <c r="M19" s="100"/>
      <c r="N19" s="132"/>
      <c r="O19" s="100"/>
      <c r="P19" s="132"/>
      <c r="Q19" s="285"/>
      <c r="R19" s="285"/>
      <c r="S19" s="285"/>
      <c r="T19" s="285"/>
      <c r="U19" s="285"/>
      <c r="V19" s="285"/>
      <c r="W19" s="285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3"/>
      <c r="AL19" s="306"/>
      <c r="AM19" s="77" t="s">
        <v>70</v>
      </c>
      <c r="AN19" s="152"/>
      <c r="AO19" s="77">
        <f xml:space="preserve"> 9 - (COUNTBLANK(TextOutputFormulas!B511:B519))</f>
        <v>0</v>
      </c>
      <c r="AP19" s="152"/>
      <c r="AQ19" s="153"/>
      <c r="AR19" s="249"/>
      <c r="AS19" s="106" t="s">
        <v>209</v>
      </c>
      <c r="AT19" s="152"/>
      <c r="AU19" s="325" t="s">
        <v>8</v>
      </c>
      <c r="AV19" s="326"/>
      <c r="AW19" s="327"/>
      <c r="AX19" s="344">
        <f xml:space="preserve"> G5 + G7</f>
        <v>0</v>
      </c>
      <c r="AY19" s="345"/>
      <c r="AZ19" s="344">
        <f xml:space="preserve"> G9</f>
        <v>0</v>
      </c>
      <c r="BA19" s="345"/>
      <c r="BB19" s="346">
        <f xml:space="preserve"> AX19 +AZ19</f>
        <v>0</v>
      </c>
      <c r="BC19" s="347"/>
      <c r="BD19" s="153"/>
      <c r="BE19" s="151"/>
    </row>
    <row r="20" spans="1:57" ht="31" customHeight="1" thickTop="1" thickBot="1" x14ac:dyDescent="0.4">
      <c r="A20" s="153"/>
      <c r="B20" s="137"/>
      <c r="C20" s="164"/>
      <c r="D20" s="329"/>
      <c r="E20" s="194" t="s">
        <v>51</v>
      </c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52"/>
      <c r="W20" s="194" t="s">
        <v>52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5"/>
      <c r="AL20" s="306"/>
      <c r="AM20" s="101"/>
      <c r="AN20" s="152"/>
      <c r="AP20" s="152"/>
      <c r="AQ20" s="153"/>
      <c r="AR20" s="249"/>
      <c r="AS20" s="106">
        <f xml:space="preserve"> 23 - (COUNTBLANK(TextOutputFormulas!B691:B713))</f>
        <v>0</v>
      </c>
      <c r="AT20" s="152"/>
      <c r="AU20" s="325" t="s">
        <v>12</v>
      </c>
      <c r="AV20" s="326"/>
      <c r="AW20" s="327"/>
      <c r="AX20" s="318">
        <f xml:space="preserve"> Q5 + Q7 + Q9 + U5</f>
        <v>0</v>
      </c>
      <c r="AY20" s="319"/>
      <c r="AZ20" s="318">
        <f xml:space="preserve"> Q11</f>
        <v>0</v>
      </c>
      <c r="BA20" s="319"/>
      <c r="BB20" s="337">
        <f t="shared" ref="BB20:BB22" si="0" xml:space="preserve"> AX20 +AZ20</f>
        <v>0</v>
      </c>
      <c r="BC20" s="348"/>
      <c r="BD20" s="153"/>
      <c r="BE20" s="151"/>
    </row>
    <row r="21" spans="1:57" ht="31" customHeight="1" thickTop="1" thickBot="1" x14ac:dyDescent="0.4">
      <c r="A21" s="153"/>
      <c r="B21" s="137"/>
      <c r="C21" s="164"/>
      <c r="D21" s="329"/>
      <c r="E21" s="53" t="s">
        <v>107</v>
      </c>
      <c r="F21" s="191"/>
      <c r="G21" s="49" t="s">
        <v>108</v>
      </c>
      <c r="H21" s="145"/>
      <c r="I21" s="50" t="s">
        <v>55</v>
      </c>
      <c r="J21" s="145"/>
      <c r="K21" s="50" t="s">
        <v>56</v>
      </c>
      <c r="L21" s="145"/>
      <c r="M21" s="54" t="s">
        <v>57</v>
      </c>
      <c r="N21" s="55"/>
      <c r="O21" s="49" t="s">
        <v>61</v>
      </c>
      <c r="P21" s="145"/>
      <c r="Q21" s="50" t="s">
        <v>60</v>
      </c>
      <c r="R21" s="145"/>
      <c r="S21" s="50" t="s">
        <v>59</v>
      </c>
      <c r="T21" s="145"/>
      <c r="U21" s="54" t="s">
        <v>58</v>
      </c>
      <c r="V21" s="55"/>
      <c r="W21" s="49" t="s">
        <v>62</v>
      </c>
      <c r="X21" s="145"/>
      <c r="Y21" s="50" t="s">
        <v>63</v>
      </c>
      <c r="Z21" s="145"/>
      <c r="AA21" s="50" t="s">
        <v>64</v>
      </c>
      <c r="AB21" s="145"/>
      <c r="AC21" s="54" t="s">
        <v>65</v>
      </c>
      <c r="AD21" s="55"/>
      <c r="AE21" s="49" t="s">
        <v>66</v>
      </c>
      <c r="AF21" s="145"/>
      <c r="AG21" s="50" t="s">
        <v>67</v>
      </c>
      <c r="AH21" s="145"/>
      <c r="AI21" s="50" t="s">
        <v>68</v>
      </c>
      <c r="AJ21" s="145"/>
      <c r="AK21" s="50" t="s">
        <v>69</v>
      </c>
      <c r="AL21" s="306"/>
      <c r="AM21" s="35" t="s">
        <v>53</v>
      </c>
      <c r="AN21" s="152"/>
      <c r="AO21" s="35">
        <f xml:space="preserve"> 3 - (COUNTBLANK(TextOutputFormulas!B521:B523))</f>
        <v>0</v>
      </c>
      <c r="AP21" s="152"/>
      <c r="AQ21" s="153"/>
      <c r="AR21" s="249"/>
      <c r="AS21" s="121"/>
      <c r="AT21" s="152"/>
      <c r="AU21" s="325" t="s">
        <v>139</v>
      </c>
      <c r="AV21" s="326"/>
      <c r="AW21" s="327"/>
      <c r="AX21" s="318">
        <f xml:space="preserve"> Y5 + Y7 + AC5</f>
        <v>0</v>
      </c>
      <c r="AY21" s="319"/>
      <c r="AZ21" s="318">
        <f xml:space="preserve"> AC7</f>
        <v>0</v>
      </c>
      <c r="BA21" s="319"/>
      <c r="BB21" s="337">
        <f t="shared" si="0"/>
        <v>0</v>
      </c>
      <c r="BC21" s="348"/>
      <c r="BD21" s="153"/>
      <c r="BE21" s="151"/>
    </row>
    <row r="22" spans="1:57" ht="31" customHeight="1" thickTop="1" thickBot="1" x14ac:dyDescent="0.4">
      <c r="A22" s="153"/>
      <c r="B22" s="137"/>
      <c r="C22" s="164"/>
      <c r="D22" s="329"/>
      <c r="E22" s="32"/>
      <c r="F22" s="192"/>
      <c r="G22" s="32"/>
      <c r="H22" s="152"/>
      <c r="I22" s="210"/>
      <c r="J22" s="152"/>
      <c r="K22" s="210"/>
      <c r="L22" s="152"/>
      <c r="M22" s="301"/>
      <c r="N22" s="56"/>
      <c r="O22" s="32"/>
      <c r="P22" s="152"/>
      <c r="Q22" s="210"/>
      <c r="R22" s="152"/>
      <c r="S22" s="210"/>
      <c r="T22" s="152"/>
      <c r="U22" s="301"/>
      <c r="V22" s="56"/>
      <c r="X22" s="152"/>
      <c r="Y22" s="145"/>
      <c r="Z22" s="152"/>
      <c r="AA22" s="145"/>
      <c r="AB22" s="152"/>
      <c r="AC22" s="149"/>
      <c r="AD22" s="56"/>
      <c r="AF22" s="152"/>
      <c r="AG22" s="145"/>
      <c r="AH22" s="152"/>
      <c r="AI22" s="145"/>
      <c r="AJ22" s="152"/>
      <c r="AK22" s="149"/>
      <c r="AL22" s="306"/>
      <c r="AM22" s="101"/>
      <c r="AN22" s="152"/>
      <c r="AP22" s="152"/>
      <c r="AQ22" s="153"/>
      <c r="AR22" s="249"/>
      <c r="AS22" s="120" t="s">
        <v>204</v>
      </c>
      <c r="AT22" s="152"/>
      <c r="AU22" s="325" t="s">
        <v>20</v>
      </c>
      <c r="AV22" s="326"/>
      <c r="AW22" s="327"/>
      <c r="AX22" s="318">
        <f xml:space="preserve"> AG5 + AG7 + AG9 + AK5 + AK7</f>
        <v>0</v>
      </c>
      <c r="AY22" s="319"/>
      <c r="AZ22" s="318">
        <f xml:space="preserve"> AK9</f>
        <v>0</v>
      </c>
      <c r="BA22" s="319"/>
      <c r="BB22" s="337">
        <f t="shared" si="0"/>
        <v>0</v>
      </c>
      <c r="BC22" s="348"/>
      <c r="BD22" s="153"/>
      <c r="BE22" s="151"/>
    </row>
    <row r="23" spans="1:57" ht="31" customHeight="1" thickTop="1" thickBot="1" x14ac:dyDescent="0.4">
      <c r="A23" s="153"/>
      <c r="B23" s="137"/>
      <c r="C23" s="164"/>
      <c r="D23" s="329"/>
      <c r="E23" s="57" t="s">
        <v>13</v>
      </c>
      <c r="F23" s="192"/>
      <c r="G23" s="81">
        <f xml:space="preserve"> 1 - (COUNTBLANK(TextOutputFormulas!B238))</f>
        <v>0</v>
      </c>
      <c r="H23" s="152"/>
      <c r="I23" s="152"/>
      <c r="J23" s="152"/>
      <c r="K23" s="152"/>
      <c r="L23" s="152"/>
      <c r="M23" s="153"/>
      <c r="N23" s="56"/>
      <c r="O23" s="81">
        <f xml:space="preserve"> 1 - (COUNTBLANK(TextOutputFormulas!B294))</f>
        <v>0</v>
      </c>
      <c r="P23" s="152"/>
      <c r="Q23" s="152"/>
      <c r="R23" s="152"/>
      <c r="S23" s="152"/>
      <c r="T23" s="152"/>
      <c r="U23" s="153"/>
      <c r="V23" s="56"/>
      <c r="W23" s="81">
        <f xml:space="preserve"> 1 - (COUNTBLANK(TextOutputFormulas!B350))</f>
        <v>0</v>
      </c>
      <c r="X23" s="152"/>
      <c r="Y23" s="152"/>
      <c r="Z23" s="152"/>
      <c r="AA23" s="152"/>
      <c r="AB23" s="152"/>
      <c r="AC23" s="153"/>
      <c r="AD23" s="56"/>
      <c r="AE23" s="81">
        <f xml:space="preserve"> 1 - (COUNTBLANK(TextOutputFormulas!B406))</f>
        <v>0</v>
      </c>
      <c r="AF23" s="152"/>
      <c r="AG23" s="152"/>
      <c r="AH23" s="152"/>
      <c r="AI23" s="152"/>
      <c r="AJ23" s="152"/>
      <c r="AK23" s="153"/>
      <c r="AL23" s="306"/>
      <c r="AM23" s="78" t="s">
        <v>31</v>
      </c>
      <c r="AN23" s="152"/>
      <c r="AO23" s="78">
        <f xml:space="preserve"> 10 - (COUNTBLANK(TextOutputFormulas!B525:B534))</f>
        <v>0</v>
      </c>
      <c r="AP23" s="152"/>
      <c r="AQ23" s="153"/>
      <c r="AR23" s="249"/>
      <c r="AS23" s="115">
        <f xml:space="preserve"> 64 - (COUNTBLANK(TextOutputFormulas!E997:E1013) + COUNTBLANK(TextOutputFormulas!E1015:E1029) + COUNTBLANK(TextOutputFormulas!E1031:E1047) + COUNTBLANK(TextOutputFormulas!E1049:E1063))</f>
        <v>0</v>
      </c>
      <c r="AT23" s="152"/>
      <c r="AU23" s="325" t="s">
        <v>29</v>
      </c>
      <c r="AV23" s="326"/>
      <c r="AW23" s="327"/>
      <c r="AX23" s="318">
        <f xml:space="preserve"> AO5 + AO7 + AS5 + AS7</f>
        <v>0</v>
      </c>
      <c r="AY23" s="319"/>
      <c r="AZ23" s="318">
        <f xml:space="preserve"> AO9</f>
        <v>0</v>
      </c>
      <c r="BA23" s="319"/>
      <c r="BB23" s="337">
        <f xml:space="preserve"> AX23+AZ23</f>
        <v>0</v>
      </c>
      <c r="BC23" s="348"/>
      <c r="BD23" s="153"/>
      <c r="BE23" s="151"/>
    </row>
    <row r="24" spans="1:57" ht="31" customHeight="1" thickTop="1" thickBot="1" x14ac:dyDescent="0.4">
      <c r="A24" s="153"/>
      <c r="B24" s="137"/>
      <c r="C24" s="164"/>
      <c r="D24" s="329"/>
      <c r="F24" s="192"/>
      <c r="H24" s="152"/>
      <c r="I24" s="284">
        <f xml:space="preserve"> G23 + G25 + G27 + G29 + G31 + G33</f>
        <v>0</v>
      </c>
      <c r="J24" s="284"/>
      <c r="K24" s="284"/>
      <c r="L24" s="152"/>
      <c r="M24" s="153"/>
      <c r="N24" s="56"/>
      <c r="P24" s="152"/>
      <c r="Q24" s="284">
        <f xml:space="preserve"> O23 + O25 + O27 + O29 + O31 + O33</f>
        <v>0</v>
      </c>
      <c r="R24" s="284"/>
      <c r="S24" s="284"/>
      <c r="T24" s="152"/>
      <c r="U24" s="153"/>
      <c r="V24" s="56"/>
      <c r="X24" s="152"/>
      <c r="Y24" s="284">
        <f xml:space="preserve"> W23 + W25 + W27 + W29 + W31 + W33</f>
        <v>0</v>
      </c>
      <c r="Z24" s="284"/>
      <c r="AA24" s="284"/>
      <c r="AB24" s="152"/>
      <c r="AC24" s="153"/>
      <c r="AD24" s="56"/>
      <c r="AF24" s="152"/>
      <c r="AG24" s="284">
        <f xml:space="preserve"> AE23 + AE25 + AE27 + AE29 + AE31 + AE33</f>
        <v>0</v>
      </c>
      <c r="AH24" s="284"/>
      <c r="AI24" s="284"/>
      <c r="AJ24" s="152"/>
      <c r="AK24" s="153"/>
      <c r="AL24" s="306"/>
      <c r="AM24" s="101"/>
      <c r="AN24" s="152"/>
      <c r="AP24" s="152"/>
      <c r="AQ24" s="153"/>
      <c r="AR24" s="249"/>
      <c r="AS24" s="119"/>
      <c r="AT24" s="152"/>
      <c r="AU24" s="325" t="s">
        <v>33</v>
      </c>
      <c r="AV24" s="326"/>
      <c r="AW24" s="327"/>
      <c r="AX24" s="318">
        <f xml:space="preserve"> O16 + O17</f>
        <v>0</v>
      </c>
      <c r="AY24" s="319"/>
      <c r="AZ24" s="318">
        <f xml:space="preserve"> O18</f>
        <v>0</v>
      </c>
      <c r="BA24" s="319"/>
      <c r="BB24" s="337">
        <f xml:space="preserve"> AX24 + AZ24</f>
        <v>0</v>
      </c>
      <c r="BC24" s="348"/>
      <c r="BD24" s="153"/>
      <c r="BE24" s="151"/>
    </row>
    <row r="25" spans="1:57" ht="15.5" customHeight="1" thickTop="1" thickBot="1" x14ac:dyDescent="0.4">
      <c r="A25" s="153"/>
      <c r="B25" s="137"/>
      <c r="C25" s="164"/>
      <c r="D25" s="329"/>
      <c r="E25" s="58" t="s">
        <v>17</v>
      </c>
      <c r="F25" s="192"/>
      <c r="G25" s="82">
        <f xml:space="preserve"> 12 - (COUNTBLANK(TextOutputFormulas!B240:B251))</f>
        <v>0</v>
      </c>
      <c r="H25" s="152"/>
      <c r="I25" s="284"/>
      <c r="J25" s="284"/>
      <c r="K25" s="284"/>
      <c r="L25" s="152"/>
      <c r="M25" s="153"/>
      <c r="N25" s="56"/>
      <c r="O25" s="82">
        <f xml:space="preserve"> 12 - (COUNTBLANK(TextOutputFormulas!B296:B307))</f>
        <v>0</v>
      </c>
      <c r="P25" s="152"/>
      <c r="Q25" s="284"/>
      <c r="R25" s="284"/>
      <c r="S25" s="284"/>
      <c r="T25" s="152"/>
      <c r="U25" s="153"/>
      <c r="V25" s="56"/>
      <c r="W25" s="82">
        <f xml:space="preserve"> 12 - (COUNTBLANK(TextOutputFormulas!B352:B363))</f>
        <v>0</v>
      </c>
      <c r="X25" s="152"/>
      <c r="Y25" s="284"/>
      <c r="Z25" s="284"/>
      <c r="AA25" s="284"/>
      <c r="AB25" s="152"/>
      <c r="AC25" s="153"/>
      <c r="AD25" s="56"/>
      <c r="AE25" s="82">
        <f xml:space="preserve"> 12 - (COUNTBLANK(TextOutputFormulas!B408:B419))</f>
        <v>0</v>
      </c>
      <c r="AF25" s="152"/>
      <c r="AG25" s="284"/>
      <c r="AH25" s="284"/>
      <c r="AI25" s="284"/>
      <c r="AJ25" s="152"/>
      <c r="AK25" s="153"/>
      <c r="AL25" s="306"/>
      <c r="AM25" s="359" t="s">
        <v>17</v>
      </c>
      <c r="AN25" s="152"/>
      <c r="AO25" s="359">
        <f xml:space="preserve"> 10 - (COUNTBLANK(TextOutputFormulas!B536:B545))</f>
        <v>0</v>
      </c>
      <c r="AP25" s="152"/>
      <c r="AQ25" s="153"/>
      <c r="AR25" s="250"/>
      <c r="AS25" s="398">
        <f xml:space="preserve"> AS20 + AS23</f>
        <v>0</v>
      </c>
      <c r="AT25" s="152"/>
      <c r="AU25" s="351" t="s">
        <v>205</v>
      </c>
      <c r="AV25" s="352"/>
      <c r="AW25" s="353"/>
      <c r="AX25" s="318">
        <f xml:space="preserve"> G23 + G25 + G27 + G29 + G31</f>
        <v>0</v>
      </c>
      <c r="AY25" s="319"/>
      <c r="AZ25" s="318">
        <f xml:space="preserve"> G33</f>
        <v>0</v>
      </c>
      <c r="BA25" s="319"/>
      <c r="BB25" s="337">
        <f xml:space="preserve"> AX25 + AZ25</f>
        <v>0</v>
      </c>
      <c r="BC25" s="348"/>
      <c r="BD25" s="153"/>
      <c r="BE25" s="151"/>
    </row>
    <row r="26" spans="1:57" ht="15.5" customHeight="1" thickTop="1" thickBot="1" x14ac:dyDescent="0.4">
      <c r="A26" s="153"/>
      <c r="B26" s="137"/>
      <c r="C26" s="164"/>
      <c r="D26" s="329"/>
      <c r="F26" s="192"/>
      <c r="G26" s="73"/>
      <c r="H26" s="152"/>
      <c r="I26" s="284"/>
      <c r="J26" s="284"/>
      <c r="K26" s="284"/>
      <c r="L26" s="152"/>
      <c r="M26" s="153"/>
      <c r="N26" s="56"/>
      <c r="O26" s="73"/>
      <c r="P26" s="152"/>
      <c r="Q26" s="284"/>
      <c r="R26" s="284"/>
      <c r="S26" s="284"/>
      <c r="T26" s="152"/>
      <c r="U26" s="153"/>
      <c r="V26" s="56"/>
      <c r="W26" s="73"/>
      <c r="X26" s="152"/>
      <c r="Y26" s="284"/>
      <c r="Z26" s="284"/>
      <c r="AA26" s="284"/>
      <c r="AB26" s="152"/>
      <c r="AC26" s="153"/>
      <c r="AD26" s="56"/>
      <c r="AE26" s="73"/>
      <c r="AF26" s="152"/>
      <c r="AG26" s="284"/>
      <c r="AH26" s="284"/>
      <c r="AI26" s="284"/>
      <c r="AJ26" s="152"/>
      <c r="AK26" s="153"/>
      <c r="AL26" s="306"/>
      <c r="AM26" s="360"/>
      <c r="AN26" s="152"/>
      <c r="AO26" s="360"/>
      <c r="AP26" s="152"/>
      <c r="AQ26" s="153"/>
      <c r="AR26" s="250"/>
      <c r="AS26" s="398"/>
      <c r="AT26" s="152"/>
      <c r="AU26" s="354"/>
      <c r="AV26" s="355"/>
      <c r="AW26" s="356"/>
      <c r="AX26" s="227"/>
      <c r="AY26" s="299"/>
      <c r="AZ26" s="227"/>
      <c r="BA26" s="299"/>
      <c r="BB26" s="357"/>
      <c r="BC26" s="358"/>
      <c r="BD26" s="153"/>
      <c r="BE26" s="151"/>
    </row>
    <row r="27" spans="1:57" ht="15.5" customHeight="1" thickTop="1" thickBot="1" x14ac:dyDescent="0.4">
      <c r="A27" s="153"/>
      <c r="B27" s="137"/>
      <c r="C27" s="164"/>
      <c r="D27" s="329"/>
      <c r="E27" s="59" t="s">
        <v>31</v>
      </c>
      <c r="F27" s="192"/>
      <c r="G27" s="83">
        <f xml:space="preserve"> 12 - (COUNTBLANK(TextOutputFormulas!B253:B264))</f>
        <v>0</v>
      </c>
      <c r="H27" s="152"/>
      <c r="I27" s="284"/>
      <c r="J27" s="284"/>
      <c r="K27" s="284"/>
      <c r="L27" s="152"/>
      <c r="M27" s="153"/>
      <c r="N27" s="56"/>
      <c r="O27" s="83">
        <f xml:space="preserve"> 12 - (COUNTBLANK(TextOutputFormulas!B309:B320))</f>
        <v>0</v>
      </c>
      <c r="P27" s="152"/>
      <c r="Q27" s="284"/>
      <c r="R27" s="284"/>
      <c r="S27" s="284"/>
      <c r="T27" s="152"/>
      <c r="U27" s="153"/>
      <c r="V27" s="56"/>
      <c r="W27" s="83">
        <f xml:space="preserve"> 12 - (COUNTBLANK(TextOutputFormulas!B365:B376))</f>
        <v>0</v>
      </c>
      <c r="X27" s="152"/>
      <c r="Y27" s="284"/>
      <c r="Z27" s="284"/>
      <c r="AA27" s="284"/>
      <c r="AB27" s="152"/>
      <c r="AC27" s="153"/>
      <c r="AD27" s="56"/>
      <c r="AE27" s="83">
        <f xml:space="preserve"> 12 - (COUNTBLANK(TextOutputFormulas!B421:B432))</f>
        <v>0</v>
      </c>
      <c r="AF27" s="152"/>
      <c r="AG27" s="284"/>
      <c r="AH27" s="284"/>
      <c r="AI27" s="284"/>
      <c r="AJ27" s="152"/>
      <c r="AK27" s="153"/>
      <c r="AL27" s="306"/>
      <c r="AM27" s="188"/>
      <c r="AN27" s="152"/>
      <c r="AO27" s="145"/>
      <c r="AP27" s="152"/>
      <c r="AQ27" s="153"/>
      <c r="AR27" s="250"/>
      <c r="AS27" s="398"/>
      <c r="AT27" s="152"/>
      <c r="AU27" s="351" t="s">
        <v>206</v>
      </c>
      <c r="AV27" s="352"/>
      <c r="AW27" s="353"/>
      <c r="AX27" s="318">
        <f xml:space="preserve"> O23 + O25 + O27 + O29 + O31</f>
        <v>0</v>
      </c>
      <c r="AY27" s="319"/>
      <c r="AZ27" s="318">
        <f xml:space="preserve"> O33</f>
        <v>0</v>
      </c>
      <c r="BA27" s="319"/>
      <c r="BB27" s="337">
        <f xml:space="preserve"> AX27 + AZ27</f>
        <v>0</v>
      </c>
      <c r="BC27" s="348"/>
      <c r="BD27" s="153"/>
      <c r="BE27" s="151"/>
    </row>
    <row r="28" spans="1:57" ht="15.5" customHeight="1" thickTop="1" thickBot="1" x14ac:dyDescent="0.4">
      <c r="A28" s="153"/>
      <c r="B28" s="137"/>
      <c r="C28" s="164"/>
      <c r="D28" s="329"/>
      <c r="F28" s="192"/>
      <c r="H28" s="152"/>
      <c r="I28" s="284"/>
      <c r="J28" s="284"/>
      <c r="K28" s="284"/>
      <c r="L28" s="152"/>
      <c r="M28" s="153"/>
      <c r="N28" s="56"/>
      <c r="P28" s="152"/>
      <c r="Q28" s="284"/>
      <c r="R28" s="284"/>
      <c r="S28" s="284"/>
      <c r="T28" s="152"/>
      <c r="U28" s="153"/>
      <c r="V28" s="56"/>
      <c r="X28" s="152"/>
      <c r="Y28" s="284"/>
      <c r="Z28" s="284"/>
      <c r="AA28" s="284"/>
      <c r="AB28" s="152"/>
      <c r="AC28" s="153"/>
      <c r="AD28" s="56"/>
      <c r="AF28" s="152"/>
      <c r="AG28" s="284"/>
      <c r="AH28" s="284"/>
      <c r="AI28" s="284"/>
      <c r="AJ28" s="152"/>
      <c r="AK28" s="153"/>
      <c r="AL28" s="306"/>
      <c r="AM28" s="177"/>
      <c r="AN28" s="152"/>
      <c r="AO28" s="132"/>
      <c r="AP28" s="152"/>
      <c r="AQ28" s="153"/>
      <c r="AR28" s="250"/>
      <c r="AS28" s="398"/>
      <c r="AT28" s="152"/>
      <c r="AU28" s="354"/>
      <c r="AV28" s="355"/>
      <c r="AW28" s="356"/>
      <c r="AX28" s="227"/>
      <c r="AY28" s="299"/>
      <c r="AZ28" s="227"/>
      <c r="BA28" s="299"/>
      <c r="BB28" s="357"/>
      <c r="BC28" s="358"/>
      <c r="BD28" s="153"/>
      <c r="BE28" s="151"/>
    </row>
    <row r="29" spans="1:57" ht="15.5" customHeight="1" thickTop="1" thickBot="1" x14ac:dyDescent="0.4">
      <c r="A29" s="153"/>
      <c r="B29" s="137"/>
      <c r="C29" s="164"/>
      <c r="D29" s="329"/>
      <c r="E29" s="60" t="s">
        <v>54</v>
      </c>
      <c r="F29" s="192"/>
      <c r="G29" s="84">
        <f xml:space="preserve"> 4 - (COUNTBLANK(TextOutputFormulas!B266:B269))</f>
        <v>0</v>
      </c>
      <c r="H29" s="152"/>
      <c r="I29" s="284"/>
      <c r="J29" s="284"/>
      <c r="K29" s="284"/>
      <c r="L29" s="152"/>
      <c r="M29" s="153"/>
      <c r="N29" s="56"/>
      <c r="O29" s="84">
        <f xml:space="preserve"> 4 - (COUNTBLANK(TextOutputFormulas!B322:B325))</f>
        <v>0</v>
      </c>
      <c r="P29" s="152"/>
      <c r="Q29" s="284"/>
      <c r="R29" s="284"/>
      <c r="S29" s="284"/>
      <c r="T29" s="152"/>
      <c r="U29" s="153"/>
      <c r="V29" s="56"/>
      <c r="W29" s="84">
        <f xml:space="preserve"> 4 - (COUNTBLANK(TextOutputFormulas!B378:B381))</f>
        <v>0</v>
      </c>
      <c r="X29" s="152"/>
      <c r="Y29" s="284"/>
      <c r="Z29" s="284"/>
      <c r="AA29" s="284"/>
      <c r="AB29" s="152"/>
      <c r="AC29" s="153"/>
      <c r="AD29" s="56"/>
      <c r="AE29" s="84">
        <f xml:space="preserve"> 4 - (COUNTBLANK(TextOutputFormulas!B434:B437))</f>
        <v>0</v>
      </c>
      <c r="AF29" s="152"/>
      <c r="AG29" s="284"/>
      <c r="AH29" s="284"/>
      <c r="AI29" s="284"/>
      <c r="AJ29" s="152"/>
      <c r="AK29" s="153"/>
      <c r="AL29" s="306"/>
      <c r="AM29" s="400" t="s">
        <v>204</v>
      </c>
      <c r="AN29" s="152"/>
      <c r="AO29" s="400">
        <f xml:space="preserve"> 12 - (COUNTBLANK(TextOutputFormulas!C941:C952))</f>
        <v>0</v>
      </c>
      <c r="AP29" s="152"/>
      <c r="AQ29" s="153"/>
      <c r="AR29" s="250"/>
      <c r="AS29" s="398"/>
      <c r="AT29" s="152"/>
      <c r="AU29" s="351" t="s">
        <v>207</v>
      </c>
      <c r="AV29" s="352"/>
      <c r="AW29" s="353"/>
      <c r="AX29" s="318">
        <f xml:space="preserve"> W23 + W25 + W27 + W29 + W31</f>
        <v>0</v>
      </c>
      <c r="AY29" s="335"/>
      <c r="AZ29" s="318">
        <f xml:space="preserve"> W33</f>
        <v>0</v>
      </c>
      <c r="BA29" s="335"/>
      <c r="BB29" s="337">
        <f xml:space="preserve"> AX29 + AZ29</f>
        <v>0</v>
      </c>
      <c r="BC29" s="338"/>
      <c r="BD29" s="153"/>
      <c r="BE29" s="151"/>
    </row>
    <row r="30" spans="1:57" ht="15.5" customHeight="1" thickTop="1" thickBot="1" x14ac:dyDescent="0.4">
      <c r="A30" s="153"/>
      <c r="B30" s="137"/>
      <c r="C30" s="164"/>
      <c r="D30" s="329"/>
      <c r="E30" s="30"/>
      <c r="F30" s="192"/>
      <c r="G30" s="73"/>
      <c r="H30" s="152"/>
      <c r="I30" s="284"/>
      <c r="J30" s="284"/>
      <c r="K30" s="284"/>
      <c r="L30" s="152"/>
      <c r="M30" s="153"/>
      <c r="N30" s="56"/>
      <c r="O30" s="73"/>
      <c r="P30" s="152"/>
      <c r="Q30" s="284"/>
      <c r="R30" s="284"/>
      <c r="S30" s="284"/>
      <c r="T30" s="152"/>
      <c r="U30" s="153"/>
      <c r="V30" s="56"/>
      <c r="W30" s="73"/>
      <c r="X30" s="152"/>
      <c r="Y30" s="284"/>
      <c r="Z30" s="284"/>
      <c r="AA30" s="284"/>
      <c r="AB30" s="152"/>
      <c r="AC30" s="153"/>
      <c r="AD30" s="56"/>
      <c r="AE30" s="73"/>
      <c r="AF30" s="152"/>
      <c r="AG30" s="284"/>
      <c r="AH30" s="284"/>
      <c r="AI30" s="284"/>
      <c r="AJ30" s="152"/>
      <c r="AK30" s="153"/>
      <c r="AL30" s="306"/>
      <c r="AM30" s="401"/>
      <c r="AN30" s="152"/>
      <c r="AO30" s="401"/>
      <c r="AP30" s="152"/>
      <c r="AQ30" s="153"/>
      <c r="AR30" s="250"/>
      <c r="AS30" s="398"/>
      <c r="AT30" s="152"/>
      <c r="AU30" s="354"/>
      <c r="AV30" s="355"/>
      <c r="AW30" s="356"/>
      <c r="AX30" s="336"/>
      <c r="AY30" s="335"/>
      <c r="AZ30" s="336"/>
      <c r="BA30" s="335"/>
      <c r="BB30" s="339"/>
      <c r="BC30" s="338"/>
      <c r="BD30" s="153"/>
      <c r="BE30" s="151"/>
    </row>
    <row r="31" spans="1:57" ht="15.5" customHeight="1" thickTop="1" thickBot="1" x14ac:dyDescent="0.4">
      <c r="A31" s="153"/>
      <c r="B31" s="137"/>
      <c r="C31" s="164"/>
      <c r="D31" s="329"/>
      <c r="E31" s="61" t="s">
        <v>53</v>
      </c>
      <c r="F31" s="192"/>
      <c r="G31" s="85">
        <f>4 - (COUNTBLANK(TextOutputFormulas!B271:B274))</f>
        <v>0</v>
      </c>
      <c r="H31" s="152"/>
      <c r="I31" s="284"/>
      <c r="J31" s="284"/>
      <c r="K31" s="284"/>
      <c r="L31" s="152"/>
      <c r="M31" s="153"/>
      <c r="N31" s="56"/>
      <c r="O31" s="85">
        <f xml:space="preserve"> 4 - (COUNTBLANK(TextOutputFormulas!B327:B330))</f>
        <v>0</v>
      </c>
      <c r="P31" s="152"/>
      <c r="Q31" s="284"/>
      <c r="R31" s="284"/>
      <c r="S31" s="284"/>
      <c r="T31" s="152"/>
      <c r="U31" s="153"/>
      <c r="V31" s="56"/>
      <c r="W31" s="85">
        <f xml:space="preserve"> 4 - (COUNTBLANK(TextOutputFormulas!B383:B386))</f>
        <v>0</v>
      </c>
      <c r="X31" s="152"/>
      <c r="Y31" s="284"/>
      <c r="Z31" s="284"/>
      <c r="AA31" s="284"/>
      <c r="AB31" s="152"/>
      <c r="AC31" s="153"/>
      <c r="AD31" s="56"/>
      <c r="AE31" s="85">
        <f xml:space="preserve"> 4 - COUNTBLANK(TextOutputFormulas!B439:B442)</f>
        <v>0</v>
      </c>
      <c r="AF31" s="152"/>
      <c r="AG31" s="284"/>
      <c r="AH31" s="284"/>
      <c r="AI31" s="284"/>
      <c r="AJ31" s="152"/>
      <c r="AK31" s="153"/>
      <c r="AL31" s="306"/>
      <c r="AM31" s="101"/>
      <c r="AN31" s="152"/>
      <c r="AP31" s="152"/>
      <c r="AQ31" s="153"/>
      <c r="AR31" s="249"/>
      <c r="AS31" s="137"/>
      <c r="AT31" s="152"/>
      <c r="AU31" s="351" t="s">
        <v>208</v>
      </c>
      <c r="AV31" s="352"/>
      <c r="AW31" s="353"/>
      <c r="AX31" s="318">
        <f xml:space="preserve"> AE23 + AE25 + AE27 + AE29 + AE31</f>
        <v>0</v>
      </c>
      <c r="AY31" s="335"/>
      <c r="AZ31" s="318">
        <f xml:space="preserve"> AE33</f>
        <v>0</v>
      </c>
      <c r="BA31" s="335"/>
      <c r="BB31" s="337">
        <f xml:space="preserve"> AX31 + AZ31</f>
        <v>0</v>
      </c>
      <c r="BC31" s="338"/>
      <c r="BD31" s="153"/>
      <c r="BE31" s="151"/>
    </row>
    <row r="32" spans="1:57" ht="15.5" customHeight="1" thickTop="1" thickBot="1" x14ac:dyDescent="0.4">
      <c r="A32" s="153"/>
      <c r="B32" s="137"/>
      <c r="C32" s="164"/>
      <c r="D32" s="329"/>
      <c r="E32" s="118"/>
      <c r="F32" s="192"/>
      <c r="G32" s="101"/>
      <c r="H32" s="152"/>
      <c r="I32" s="284"/>
      <c r="J32" s="284"/>
      <c r="K32" s="284"/>
      <c r="L32" s="152"/>
      <c r="M32" s="153"/>
      <c r="N32" s="56"/>
      <c r="O32" s="101"/>
      <c r="P32" s="152"/>
      <c r="Q32" s="284"/>
      <c r="R32" s="284"/>
      <c r="S32" s="284"/>
      <c r="T32" s="152"/>
      <c r="U32" s="153"/>
      <c r="V32" s="56"/>
      <c r="W32" s="101"/>
      <c r="X32" s="152"/>
      <c r="Y32" s="284"/>
      <c r="Z32" s="284"/>
      <c r="AA32" s="284"/>
      <c r="AB32" s="152"/>
      <c r="AC32" s="153"/>
      <c r="AD32" s="56"/>
      <c r="AE32" s="101"/>
      <c r="AF32" s="152"/>
      <c r="AG32" s="284"/>
      <c r="AH32" s="284"/>
      <c r="AI32" s="284"/>
      <c r="AJ32" s="152"/>
      <c r="AK32" s="153"/>
      <c r="AL32" s="306"/>
      <c r="AM32" s="298">
        <f xml:space="preserve"> AO16 + AO19 + AO21 + AO23 + AO25 + AO29</f>
        <v>0</v>
      </c>
      <c r="AN32" s="284"/>
      <c r="AO32" s="284"/>
      <c r="AP32" s="284"/>
      <c r="AQ32" s="304"/>
      <c r="AR32" s="249"/>
      <c r="AS32" s="137"/>
      <c r="AT32" s="152"/>
      <c r="AU32" s="354"/>
      <c r="AV32" s="355"/>
      <c r="AW32" s="356"/>
      <c r="AX32" s="336"/>
      <c r="AY32" s="335"/>
      <c r="AZ32" s="336"/>
      <c r="BA32" s="335"/>
      <c r="BB32" s="339"/>
      <c r="BC32" s="338"/>
      <c r="BD32" s="153"/>
      <c r="BE32" s="151"/>
    </row>
    <row r="33" spans="1:57" ht="15.5" customHeight="1" thickTop="1" thickBot="1" x14ac:dyDescent="0.4">
      <c r="A33" s="153"/>
      <c r="B33" s="137"/>
      <c r="C33" s="164"/>
      <c r="D33" s="329"/>
      <c r="E33" s="115" t="s">
        <v>204</v>
      </c>
      <c r="F33" s="192"/>
      <c r="G33" s="115">
        <f xml:space="preserve"> 12 - (COUNTBLANK(TextOutputFormulas!C871:C882))</f>
        <v>0</v>
      </c>
      <c r="H33" s="152"/>
      <c r="I33" s="284"/>
      <c r="J33" s="284"/>
      <c r="K33" s="284"/>
      <c r="L33" s="152"/>
      <c r="M33" s="153"/>
      <c r="N33" s="56"/>
      <c r="O33" s="115">
        <f xml:space="preserve"> 12 - (COUNTBLANK(TextOutputFormulas!C885:C896))</f>
        <v>0</v>
      </c>
      <c r="P33" s="152"/>
      <c r="Q33" s="284"/>
      <c r="R33" s="284"/>
      <c r="S33" s="284"/>
      <c r="T33" s="152"/>
      <c r="U33" s="153"/>
      <c r="V33" s="56"/>
      <c r="W33" s="115">
        <f xml:space="preserve"> 12 - (COUNTBLANK(TextOutputFormulas!C899:C910))</f>
        <v>0</v>
      </c>
      <c r="X33" s="152"/>
      <c r="Y33" s="284"/>
      <c r="Z33" s="284"/>
      <c r="AA33" s="284"/>
      <c r="AB33" s="152"/>
      <c r="AC33" s="153"/>
      <c r="AD33" s="56"/>
      <c r="AE33" s="115">
        <f xml:space="preserve"> 12 - (COUNTBLANK(TextOutputFormulas!C913:C924))</f>
        <v>0</v>
      </c>
      <c r="AF33" s="152"/>
      <c r="AG33" s="284"/>
      <c r="AH33" s="284"/>
      <c r="AI33" s="284"/>
      <c r="AJ33" s="152"/>
      <c r="AK33" s="153"/>
      <c r="AL33" s="306"/>
      <c r="AM33" s="298"/>
      <c r="AN33" s="284"/>
      <c r="AO33" s="284"/>
      <c r="AP33" s="284"/>
      <c r="AQ33" s="304"/>
      <c r="AR33" s="249"/>
      <c r="AS33" s="137"/>
      <c r="AT33" s="152"/>
      <c r="AU33" s="351" t="s">
        <v>95</v>
      </c>
      <c r="AV33" s="352"/>
      <c r="AW33" s="353"/>
      <c r="AX33" s="318">
        <f xml:space="preserve"> O42 + O43</f>
        <v>0</v>
      </c>
      <c r="AY33" s="319"/>
      <c r="AZ33" s="318">
        <f xml:space="preserve"> O44</f>
        <v>0</v>
      </c>
      <c r="BA33" s="335"/>
      <c r="BB33" s="337">
        <f xml:space="preserve"> AX33 + AZ33</f>
        <v>0</v>
      </c>
      <c r="BC33" s="338"/>
      <c r="BD33" s="153"/>
      <c r="BE33" s="151"/>
    </row>
    <row r="34" spans="1:57" ht="15.5" customHeight="1" thickTop="1" thickBot="1" x14ac:dyDescent="0.4">
      <c r="A34" s="153"/>
      <c r="B34" s="137"/>
      <c r="C34" s="164"/>
      <c r="D34" s="329"/>
      <c r="E34" s="119"/>
      <c r="F34" s="192"/>
      <c r="G34" s="116"/>
      <c r="H34" s="152"/>
      <c r="I34" s="152"/>
      <c r="J34" s="152"/>
      <c r="K34" s="152"/>
      <c r="L34" s="152"/>
      <c r="M34" s="153"/>
      <c r="N34" s="56"/>
      <c r="O34" s="116"/>
      <c r="P34" s="152"/>
      <c r="Q34" s="152"/>
      <c r="R34" s="152"/>
      <c r="S34" s="152"/>
      <c r="T34" s="152"/>
      <c r="U34" s="153"/>
      <c r="V34" s="56"/>
      <c r="W34" s="116"/>
      <c r="X34" s="152"/>
      <c r="Y34" s="152"/>
      <c r="Z34" s="152"/>
      <c r="AA34" s="152"/>
      <c r="AB34" s="152"/>
      <c r="AC34" s="153"/>
      <c r="AD34" s="56"/>
      <c r="AE34" s="116"/>
      <c r="AF34" s="152"/>
      <c r="AG34" s="152"/>
      <c r="AH34" s="152"/>
      <c r="AI34" s="152"/>
      <c r="AJ34" s="152"/>
      <c r="AK34" s="153"/>
      <c r="AL34" s="306"/>
      <c r="AM34" s="298"/>
      <c r="AN34" s="284"/>
      <c r="AO34" s="284"/>
      <c r="AP34" s="284"/>
      <c r="AQ34" s="304"/>
      <c r="AR34" s="249"/>
      <c r="AS34" s="137"/>
      <c r="AT34" s="152"/>
      <c r="AU34" s="354"/>
      <c r="AV34" s="355"/>
      <c r="AW34" s="356"/>
      <c r="AX34" s="318"/>
      <c r="AY34" s="319"/>
      <c r="AZ34" s="336"/>
      <c r="BA34" s="335"/>
      <c r="BB34" s="339"/>
      <c r="BC34" s="338"/>
      <c r="BD34" s="153"/>
      <c r="BE34" s="151"/>
    </row>
    <row r="35" spans="1:57" ht="15.5" customHeight="1" thickTop="1" thickBot="1" x14ac:dyDescent="0.4">
      <c r="A35" s="153"/>
      <c r="B35" s="137"/>
      <c r="C35" s="164"/>
      <c r="D35" s="329"/>
      <c r="E35" s="119"/>
      <c r="F35" s="193"/>
      <c r="G35" s="116"/>
      <c r="H35" s="152"/>
      <c r="I35" s="152"/>
      <c r="J35" s="152"/>
      <c r="K35" s="152"/>
      <c r="L35" s="152"/>
      <c r="M35" s="153"/>
      <c r="N35" s="62"/>
      <c r="O35" s="116"/>
      <c r="P35" s="152"/>
      <c r="Q35" s="152"/>
      <c r="R35" s="152"/>
      <c r="S35" s="152"/>
      <c r="T35" s="152"/>
      <c r="U35" s="153"/>
      <c r="V35" s="62"/>
      <c r="W35" s="116"/>
      <c r="X35" s="152"/>
      <c r="Y35" s="152"/>
      <c r="Z35" s="152"/>
      <c r="AA35" s="152"/>
      <c r="AB35" s="152"/>
      <c r="AC35" s="153"/>
      <c r="AD35" s="62"/>
      <c r="AE35" s="116"/>
      <c r="AF35" s="152"/>
      <c r="AG35" s="152"/>
      <c r="AH35" s="152"/>
      <c r="AI35" s="152"/>
      <c r="AJ35" s="152"/>
      <c r="AK35" s="153"/>
      <c r="AL35" s="306"/>
      <c r="AM35" s="298"/>
      <c r="AN35" s="284"/>
      <c r="AO35" s="284"/>
      <c r="AP35" s="284"/>
      <c r="AQ35" s="304"/>
      <c r="AR35" s="249"/>
      <c r="AS35" s="137"/>
      <c r="AT35" s="152"/>
      <c r="AU35" s="351" t="s">
        <v>119</v>
      </c>
      <c r="AV35" s="352"/>
      <c r="AW35" s="353"/>
      <c r="AX35" s="318">
        <f xml:space="preserve"> AO16 + AO19 + AO21 + AO23 + AO25</f>
        <v>0</v>
      </c>
      <c r="AY35" s="335"/>
      <c r="AZ35" s="318">
        <f xml:space="preserve"> AO29</f>
        <v>0</v>
      </c>
      <c r="BA35" s="335"/>
      <c r="BB35" s="337">
        <f xml:space="preserve"> AX35 + AZ35</f>
        <v>0</v>
      </c>
      <c r="BC35" s="338"/>
      <c r="BD35" s="153"/>
      <c r="BE35" s="151"/>
    </row>
    <row r="36" spans="1:57" ht="15.5" customHeight="1" thickTop="1" thickBot="1" x14ac:dyDescent="0.4">
      <c r="A36" s="153"/>
      <c r="B36" s="137"/>
      <c r="C36" s="164"/>
      <c r="D36" s="329"/>
      <c r="E36" s="201"/>
      <c r="F36" s="201"/>
      <c r="G36" s="201"/>
      <c r="H36" s="201"/>
      <c r="I36" s="201"/>
      <c r="J36" s="201"/>
      <c r="K36" s="201"/>
      <c r="L36" s="201"/>
      <c r="M36" s="201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2"/>
      <c r="AL36" s="306"/>
      <c r="AM36" s="298"/>
      <c r="AN36" s="284"/>
      <c r="AO36" s="284"/>
      <c r="AP36" s="284"/>
      <c r="AQ36" s="304"/>
      <c r="AR36" s="249"/>
      <c r="AS36" s="137"/>
      <c r="AT36" s="152"/>
      <c r="AU36" s="354"/>
      <c r="AV36" s="355"/>
      <c r="AW36" s="356"/>
      <c r="AX36" s="336"/>
      <c r="AY36" s="335"/>
      <c r="AZ36" s="336"/>
      <c r="BA36" s="335"/>
      <c r="BB36" s="339"/>
      <c r="BC36" s="338"/>
      <c r="BD36" s="153"/>
      <c r="BE36" s="151"/>
    </row>
    <row r="37" spans="1:57" ht="15.5" customHeight="1" thickTop="1" x14ac:dyDescent="0.35">
      <c r="A37" s="153"/>
      <c r="B37" s="137"/>
      <c r="C37" s="164"/>
      <c r="D37" s="329"/>
      <c r="E37" s="188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9"/>
      <c r="AL37" s="306"/>
      <c r="AM37" s="298"/>
      <c r="AN37" s="284"/>
      <c r="AO37" s="284"/>
      <c r="AP37" s="284"/>
      <c r="AQ37" s="304"/>
      <c r="AR37" s="249"/>
      <c r="AS37" s="137"/>
      <c r="AT37" s="152"/>
      <c r="AU37" s="351" t="s">
        <v>140</v>
      </c>
      <c r="AV37" s="352"/>
      <c r="AW37" s="353"/>
      <c r="AX37" s="318">
        <f xml:space="preserve"> AO41 + AO43</f>
        <v>0</v>
      </c>
      <c r="AY37" s="335"/>
      <c r="AZ37" s="318">
        <f xml:space="preserve"> AO45</f>
        <v>0</v>
      </c>
      <c r="BA37" s="335"/>
      <c r="BB37" s="337">
        <f xml:space="preserve"> AX37 + AZ37</f>
        <v>0</v>
      </c>
      <c r="BC37" s="338"/>
      <c r="BD37" s="153"/>
      <c r="BE37" s="151"/>
    </row>
    <row r="38" spans="1:57" ht="15.5" customHeight="1" thickBot="1" x14ac:dyDescent="0.4">
      <c r="A38" s="153"/>
      <c r="B38" s="137"/>
      <c r="C38" s="164"/>
      <c r="D38" s="329"/>
      <c r="E38" s="151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3"/>
      <c r="AL38" s="306"/>
      <c r="AM38" s="99"/>
      <c r="AN38" s="100"/>
      <c r="AO38" s="100"/>
      <c r="AP38" s="100"/>
      <c r="AQ38" s="117"/>
      <c r="AR38" s="249"/>
      <c r="AS38" s="138"/>
      <c r="AT38" s="152"/>
      <c r="AU38" s="354"/>
      <c r="AV38" s="355"/>
      <c r="AW38" s="356"/>
      <c r="AX38" s="336"/>
      <c r="AY38" s="335"/>
      <c r="AZ38" s="336"/>
      <c r="BA38" s="335"/>
      <c r="BB38" s="339"/>
      <c r="BC38" s="338"/>
      <c r="BD38" s="153"/>
      <c r="BE38" s="151"/>
    </row>
    <row r="39" spans="1:57" ht="15.5" customHeight="1" thickTop="1" thickBot="1" x14ac:dyDescent="0.4">
      <c r="A39" s="153"/>
      <c r="B39" s="137"/>
      <c r="C39" s="164"/>
      <c r="D39" s="329"/>
      <c r="E39" s="151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3"/>
      <c r="AL39" s="306"/>
      <c r="AM39" s="294"/>
      <c r="AN39" s="294"/>
      <c r="AO39" s="294"/>
      <c r="AP39" s="294"/>
      <c r="AQ39" s="294"/>
      <c r="AR39" s="294"/>
      <c r="AS39" s="294"/>
      <c r="AT39" s="152"/>
      <c r="AU39" s="351" t="s">
        <v>141</v>
      </c>
      <c r="AV39" s="382"/>
      <c r="AW39" s="383"/>
      <c r="AX39" s="318">
        <f xml:space="preserve"> G48 + K48</f>
        <v>0</v>
      </c>
      <c r="AY39" s="335"/>
      <c r="AZ39" s="318">
        <f xml:space="preserve"> G50</f>
        <v>0</v>
      </c>
      <c r="BA39" s="335"/>
      <c r="BB39" s="337">
        <f xml:space="preserve"> AX39 + AZ39</f>
        <v>0</v>
      </c>
      <c r="BC39" s="338"/>
      <c r="BD39" s="153"/>
      <c r="BE39" s="151"/>
    </row>
    <row r="40" spans="1:57" ht="15.5" customHeight="1" thickTop="1" thickBot="1" x14ac:dyDescent="0.4">
      <c r="A40" s="153"/>
      <c r="B40" s="137"/>
      <c r="C40" s="164"/>
      <c r="D40" s="329"/>
      <c r="E40" s="151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3"/>
      <c r="AL40" s="306"/>
      <c r="AM40" s="142" t="s">
        <v>94</v>
      </c>
      <c r="AN40" s="139"/>
      <c r="AO40" s="139"/>
      <c r="AP40" s="139"/>
      <c r="AQ40" s="139"/>
      <c r="AR40" s="139"/>
      <c r="AS40" s="189"/>
      <c r="AT40" s="152"/>
      <c r="AU40" s="384"/>
      <c r="AV40" s="385"/>
      <c r="AW40" s="386"/>
      <c r="AX40" s="336"/>
      <c r="AY40" s="335"/>
      <c r="AZ40" s="336"/>
      <c r="BA40" s="335"/>
      <c r="BB40" s="339"/>
      <c r="BC40" s="338"/>
      <c r="BD40" s="153"/>
      <c r="BE40" s="151"/>
    </row>
    <row r="41" spans="1:57" ht="15.5" customHeight="1" thickTop="1" thickBot="1" x14ac:dyDescent="0.4">
      <c r="A41" s="153"/>
      <c r="B41" s="137"/>
      <c r="C41" s="164"/>
      <c r="D41" s="329"/>
      <c r="E41" s="151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284">
        <f xml:space="preserve"> O42 + O43 + O44</f>
        <v>0</v>
      </c>
      <c r="Q41" s="284"/>
      <c r="R41" s="284"/>
      <c r="S41" s="284"/>
      <c r="T41" s="284"/>
      <c r="U41" s="284"/>
      <c r="V41" s="284"/>
      <c r="W41" s="284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3"/>
      <c r="AL41" s="306"/>
      <c r="AM41" s="67" t="s">
        <v>152</v>
      </c>
      <c r="AN41" s="145"/>
      <c r="AO41" s="64">
        <f xml:space="preserve"> 8 - (COUNTBLANK(TextOutputFormulas!B565:C568))</f>
        <v>0</v>
      </c>
      <c r="AP41" s="145"/>
      <c r="AQ41" s="312">
        <f xml:space="preserve"> AO41 + AO43 + AO45</f>
        <v>0</v>
      </c>
      <c r="AR41" s="312"/>
      <c r="AS41" s="313"/>
      <c r="AT41" s="152"/>
      <c r="AU41" s="351" t="s">
        <v>99</v>
      </c>
      <c r="AV41" s="352"/>
      <c r="AW41" s="353"/>
      <c r="AX41" s="318">
        <f xml:space="preserve"> S48 + W48 + AA48 + S50 + W50</f>
        <v>0</v>
      </c>
      <c r="AY41" s="335"/>
      <c r="AZ41" s="318">
        <f xml:space="preserve"> AA50</f>
        <v>0</v>
      </c>
      <c r="BA41" s="335"/>
      <c r="BB41" s="337">
        <f xml:space="preserve"> AX41 + AZ41</f>
        <v>0</v>
      </c>
      <c r="BC41" s="338"/>
      <c r="BD41" s="153"/>
      <c r="BE41" s="151"/>
    </row>
    <row r="42" spans="1:57" ht="15.5" customHeight="1" thickTop="1" thickBot="1" x14ac:dyDescent="0.4">
      <c r="A42" s="153"/>
      <c r="B42" s="137"/>
      <c r="C42" s="164"/>
      <c r="D42" s="329"/>
      <c r="E42" s="151"/>
      <c r="F42" s="152"/>
      <c r="G42" s="152"/>
      <c r="H42" s="152"/>
      <c r="I42" s="152"/>
      <c r="J42" s="152"/>
      <c r="K42" s="152"/>
      <c r="L42" s="152"/>
      <c r="M42" s="48" t="s">
        <v>120</v>
      </c>
      <c r="N42" s="137"/>
      <c r="O42" s="48">
        <f xml:space="preserve"> 5 - (COUNTBLANK(TextOutputFormulas!B462:B466))</f>
        <v>0</v>
      </c>
      <c r="P42" s="284"/>
      <c r="Q42" s="284"/>
      <c r="R42" s="284"/>
      <c r="S42" s="284"/>
      <c r="T42" s="284"/>
      <c r="U42" s="284"/>
      <c r="V42" s="284"/>
      <c r="W42" s="284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3"/>
      <c r="AL42" s="306"/>
      <c r="AM42" s="37"/>
      <c r="AN42" s="152"/>
      <c r="AP42" s="152"/>
      <c r="AQ42" s="314"/>
      <c r="AR42" s="314"/>
      <c r="AS42" s="315"/>
      <c r="AT42" s="152"/>
      <c r="AU42" s="354"/>
      <c r="AV42" s="355"/>
      <c r="AW42" s="356"/>
      <c r="AX42" s="387"/>
      <c r="AY42" s="388"/>
      <c r="AZ42" s="387"/>
      <c r="BA42" s="388"/>
      <c r="BB42" s="389"/>
      <c r="BC42" s="390"/>
      <c r="BD42" s="153"/>
      <c r="BE42" s="151"/>
    </row>
    <row r="43" spans="1:57" ht="15.5" customHeight="1" thickTop="1" thickBot="1" x14ac:dyDescent="0.4">
      <c r="A43" s="153"/>
      <c r="B43" s="137"/>
      <c r="C43" s="164"/>
      <c r="D43" s="329"/>
      <c r="E43" s="151"/>
      <c r="F43" s="152"/>
      <c r="G43" s="152"/>
      <c r="H43" s="152"/>
      <c r="I43" s="152"/>
      <c r="J43" s="152"/>
      <c r="K43" s="152"/>
      <c r="L43" s="152"/>
      <c r="M43" s="34" t="s">
        <v>19</v>
      </c>
      <c r="N43" s="137"/>
      <c r="O43" s="34">
        <f xml:space="preserve"> 22 - (COUNTBLANK(TextOutputFormulas!B468:B489))</f>
        <v>0</v>
      </c>
      <c r="P43" s="284"/>
      <c r="Q43" s="284"/>
      <c r="R43" s="284"/>
      <c r="S43" s="284"/>
      <c r="T43" s="284"/>
      <c r="U43" s="284"/>
      <c r="V43" s="284"/>
      <c r="W43" s="284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3"/>
      <c r="AL43" s="306"/>
      <c r="AM43" s="67" t="str">
        <f xml:space="preserve"> MainBoard!AM46</f>
        <v>EYT:</v>
      </c>
      <c r="AN43" s="152"/>
      <c r="AO43" s="64">
        <f xml:space="preserve"> 3 - (COUNTBLANK(TextOutputFormulas!B570:B572))</f>
        <v>0</v>
      </c>
      <c r="AP43" s="152"/>
      <c r="AQ43" s="314"/>
      <c r="AR43" s="314"/>
      <c r="AS43" s="315"/>
      <c r="AT43" s="152"/>
      <c r="AU43" s="395"/>
      <c r="AV43" s="396"/>
      <c r="AW43" s="396"/>
      <c r="AX43" s="396"/>
      <c r="AY43" s="396"/>
      <c r="AZ43" s="396"/>
      <c r="BA43" s="396"/>
      <c r="BB43" s="396"/>
      <c r="BC43" s="396"/>
      <c r="BD43" s="153"/>
      <c r="BE43" s="151"/>
    </row>
    <row r="44" spans="1:57" ht="15.5" customHeight="1" thickTop="1" thickBot="1" x14ac:dyDescent="0.4">
      <c r="A44" s="153"/>
      <c r="B44" s="137"/>
      <c r="C44" s="164"/>
      <c r="D44" s="329"/>
      <c r="E44" s="177"/>
      <c r="F44" s="132"/>
      <c r="G44" s="132"/>
      <c r="H44" s="132"/>
      <c r="I44" s="132"/>
      <c r="J44" s="132"/>
      <c r="K44" s="132"/>
      <c r="L44" s="132"/>
      <c r="M44" s="115" t="s">
        <v>204</v>
      </c>
      <c r="N44" s="138"/>
      <c r="O44" s="115">
        <f xml:space="preserve"> 12 - (COUNTBLANK(TextOutputFormulas!C927:C938))</f>
        <v>0</v>
      </c>
      <c r="P44" s="285"/>
      <c r="Q44" s="285"/>
      <c r="R44" s="285"/>
      <c r="S44" s="285"/>
      <c r="T44" s="285"/>
      <c r="U44" s="285"/>
      <c r="V44" s="285"/>
      <c r="W44" s="285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3"/>
      <c r="AL44" s="306"/>
      <c r="AM44" s="101"/>
      <c r="AN44" s="152"/>
      <c r="AO44" s="30"/>
      <c r="AP44" s="152"/>
      <c r="AQ44" s="314"/>
      <c r="AR44" s="314"/>
      <c r="AS44" s="315"/>
      <c r="AT44" s="152"/>
      <c r="AU44" s="227"/>
      <c r="AV44" s="217"/>
      <c r="AW44" s="217"/>
      <c r="AX44" s="217"/>
      <c r="AY44" s="217"/>
      <c r="AZ44" s="217"/>
      <c r="BA44" s="217"/>
      <c r="BB44" s="217"/>
      <c r="BC44" s="217"/>
      <c r="BD44" s="153"/>
      <c r="BE44" s="151"/>
    </row>
    <row r="45" spans="1:57" ht="20.5" customHeight="1" thickTop="1" thickBot="1" x14ac:dyDescent="0.4">
      <c r="A45" s="153"/>
      <c r="B45" s="137"/>
      <c r="C45" s="164"/>
      <c r="D45" s="329"/>
      <c r="E45" s="184" t="s">
        <v>95</v>
      </c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5"/>
      <c r="AL45" s="306"/>
      <c r="AM45" s="115" t="s">
        <v>204</v>
      </c>
      <c r="AN45" s="132"/>
      <c r="AO45" s="115">
        <f xml:space="preserve"> 12 - (COUNTBLANK(TextOutputFormulas!C955:C966))</f>
        <v>0</v>
      </c>
      <c r="AP45" s="132"/>
      <c r="AQ45" s="316"/>
      <c r="AR45" s="316"/>
      <c r="AS45" s="317"/>
      <c r="AT45" s="152"/>
      <c r="AU45" s="208"/>
      <c r="AV45" s="215"/>
      <c r="AW45" s="215"/>
      <c r="AX45" s="215"/>
      <c r="AY45" s="215"/>
      <c r="AZ45" s="215"/>
      <c r="BA45" s="215"/>
      <c r="BB45" s="215"/>
      <c r="BC45" s="215"/>
      <c r="BD45" s="153"/>
      <c r="BE45" s="151"/>
    </row>
    <row r="46" spans="1:57" ht="20.5" customHeight="1" thickTop="1" thickBot="1" x14ac:dyDescent="0.4">
      <c r="A46" s="153"/>
      <c r="B46" s="137"/>
      <c r="C46" s="164"/>
      <c r="D46" s="330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307"/>
      <c r="AM46" s="239"/>
      <c r="AN46" s="239"/>
      <c r="AO46" s="239"/>
      <c r="AP46" s="239"/>
      <c r="AQ46" s="239"/>
      <c r="AR46" s="239"/>
      <c r="AS46" s="239"/>
      <c r="AT46" s="152"/>
      <c r="AU46" s="361" t="s">
        <v>202</v>
      </c>
      <c r="AV46" s="362"/>
      <c r="AW46" s="363"/>
      <c r="AX46" s="370">
        <f xml:space="preserve"> SUM(AX19:AY42)</f>
        <v>0</v>
      </c>
      <c r="AY46" s="371"/>
      <c r="AZ46" s="370">
        <f xml:space="preserve"> SUM(AZ19:BA42)</f>
        <v>0</v>
      </c>
      <c r="BA46" s="371"/>
      <c r="BB46" s="376">
        <f xml:space="preserve"> AX46 + AZ46</f>
        <v>0</v>
      </c>
      <c r="BC46" s="377"/>
      <c r="BD46" s="153"/>
      <c r="BE46" s="151"/>
    </row>
    <row r="47" spans="1:57" ht="20.5" customHeight="1" thickTop="1" thickBot="1" x14ac:dyDescent="0.4">
      <c r="A47" s="153"/>
      <c r="B47" s="137"/>
      <c r="C47" s="164"/>
      <c r="D47" s="329"/>
      <c r="E47" s="139" t="s">
        <v>96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86"/>
      <c r="Q47" s="142" t="s">
        <v>99</v>
      </c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4"/>
      <c r="AT47" s="152"/>
      <c r="AU47" s="364"/>
      <c r="AV47" s="365"/>
      <c r="AW47" s="366"/>
      <c r="AX47" s="372"/>
      <c r="AY47" s="373"/>
      <c r="AZ47" s="372"/>
      <c r="BA47" s="373"/>
      <c r="BB47" s="378"/>
      <c r="BC47" s="379"/>
      <c r="BD47" s="153"/>
      <c r="BE47" s="151"/>
    </row>
    <row r="48" spans="1:57" ht="15.5" customHeight="1" thickTop="1" thickBot="1" x14ac:dyDescent="0.4">
      <c r="A48" s="153"/>
      <c r="B48" s="137"/>
      <c r="C48" s="164"/>
      <c r="D48" s="329"/>
      <c r="E48" s="27" t="s">
        <v>98</v>
      </c>
      <c r="F48" s="287"/>
      <c r="G48" s="64">
        <f xml:space="preserve"> 11 - COUNTBLANK(TextOutputFormulas!B592:B602)</f>
        <v>0</v>
      </c>
      <c r="H48" s="312">
        <f xml:space="preserve"> G48 + K48</f>
        <v>0</v>
      </c>
      <c r="I48" s="66" t="s">
        <v>97</v>
      </c>
      <c r="J48" s="312"/>
      <c r="K48" s="64">
        <f xml:space="preserve"> 5 - (COUNTBLANK(TextOutputFormulas!B604:B608))</f>
        <v>0</v>
      </c>
      <c r="L48" s="312"/>
      <c r="M48" s="283">
        <f xml:space="preserve"> G48 + K48 + G50</f>
        <v>0</v>
      </c>
      <c r="N48" s="283"/>
      <c r="O48" s="303"/>
      <c r="P48" s="249"/>
      <c r="Q48" s="67" t="s">
        <v>100</v>
      </c>
      <c r="R48" s="145"/>
      <c r="S48" s="64">
        <f xml:space="preserve"> 8 - (COUNTBLANK(TextOutputFormulas!B628:B635))</f>
        <v>0</v>
      </c>
      <c r="T48" s="245"/>
      <c r="U48" s="67" t="s">
        <v>102</v>
      </c>
      <c r="V48" s="145"/>
      <c r="W48" s="50">
        <f xml:space="preserve"> 8 - (COUNTBLANK(TextOutputFormulas!B646:B653))</f>
        <v>0</v>
      </c>
      <c r="X48" s="245"/>
      <c r="Y48" s="86" t="s">
        <v>104</v>
      </c>
      <c r="Z48" s="145"/>
      <c r="AA48" s="64">
        <f xml:space="preserve"> 8 - (COUNTBLANK(TextOutputFormulas!B664:B671))</f>
        <v>0</v>
      </c>
      <c r="AB48" s="283">
        <f xml:space="preserve"> S48 + S50 + W48 + W50 + AA48 + AA50</f>
        <v>0</v>
      </c>
      <c r="AC48" s="283"/>
      <c r="AD48" s="283"/>
      <c r="AE48" s="283"/>
      <c r="AF48" s="283"/>
      <c r="AG48" s="283"/>
      <c r="AH48" s="283"/>
      <c r="AI48" s="283"/>
      <c r="AJ48" s="145"/>
      <c r="AK48" s="145"/>
      <c r="AL48" s="145"/>
      <c r="AM48" s="145"/>
      <c r="AN48" s="145"/>
      <c r="AO48" s="145"/>
      <c r="AP48" s="145"/>
      <c r="AQ48" s="145"/>
      <c r="AR48" s="145"/>
      <c r="AS48" s="149"/>
      <c r="AT48" s="152"/>
      <c r="AU48" s="364"/>
      <c r="AV48" s="365"/>
      <c r="AW48" s="366"/>
      <c r="AX48" s="372"/>
      <c r="AY48" s="373"/>
      <c r="AZ48" s="372"/>
      <c r="BA48" s="373"/>
      <c r="BB48" s="378"/>
      <c r="BC48" s="379"/>
      <c r="BD48" s="153"/>
      <c r="BE48" s="151"/>
    </row>
    <row r="49" spans="1:57" ht="15.5" customHeight="1" thickTop="1" thickBot="1" x14ac:dyDescent="0.4">
      <c r="A49" s="153"/>
      <c r="B49" s="137"/>
      <c r="C49" s="164"/>
      <c r="D49" s="329"/>
      <c r="F49" s="152"/>
      <c r="H49" s="393"/>
      <c r="I49" s="114"/>
      <c r="J49" s="393"/>
      <c r="K49" s="114"/>
      <c r="L49" s="393"/>
      <c r="M49" s="284"/>
      <c r="N49" s="284"/>
      <c r="O49" s="304"/>
      <c r="P49" s="249"/>
      <c r="R49" s="152"/>
      <c r="T49" s="152"/>
      <c r="V49" s="152"/>
      <c r="X49" s="152"/>
      <c r="Y49" s="30"/>
      <c r="Z49" s="152"/>
      <c r="AA49" s="30"/>
      <c r="AB49" s="284"/>
      <c r="AC49" s="284"/>
      <c r="AD49" s="284"/>
      <c r="AE49" s="284"/>
      <c r="AF49" s="284"/>
      <c r="AG49" s="284"/>
      <c r="AH49" s="284"/>
      <c r="AI49" s="284"/>
      <c r="AJ49" s="152"/>
      <c r="AK49" s="152"/>
      <c r="AL49" s="152"/>
      <c r="AM49" s="152"/>
      <c r="AN49" s="152"/>
      <c r="AO49" s="152"/>
      <c r="AP49" s="152"/>
      <c r="AQ49" s="152"/>
      <c r="AR49" s="152"/>
      <c r="AS49" s="153"/>
      <c r="AT49" s="152"/>
      <c r="AU49" s="364"/>
      <c r="AV49" s="365"/>
      <c r="AW49" s="366"/>
      <c r="AX49" s="372"/>
      <c r="AY49" s="373"/>
      <c r="AZ49" s="372"/>
      <c r="BA49" s="373"/>
      <c r="BB49" s="378"/>
      <c r="BC49" s="379"/>
      <c r="BD49" s="153"/>
      <c r="BE49" s="151"/>
    </row>
    <row r="50" spans="1:57" ht="15.5" customHeight="1" thickTop="1" thickBot="1" x14ac:dyDescent="0.4">
      <c r="A50" s="153"/>
      <c r="B50" s="137"/>
      <c r="C50" s="209"/>
      <c r="D50" s="329"/>
      <c r="E50" s="115" t="s">
        <v>204</v>
      </c>
      <c r="F50" s="132"/>
      <c r="G50" s="115">
        <f xml:space="preserve"> 12 - (COUNTBLANK(TextOutputFormulas!C969:C980))</f>
        <v>0</v>
      </c>
      <c r="H50" s="394"/>
      <c r="I50" s="122"/>
      <c r="J50" s="394"/>
      <c r="K50" s="122"/>
      <c r="L50" s="394"/>
      <c r="M50" s="285"/>
      <c r="N50" s="285"/>
      <c r="O50" s="305"/>
      <c r="P50" s="249"/>
      <c r="Q50" s="67" t="s">
        <v>101</v>
      </c>
      <c r="R50" s="132"/>
      <c r="S50" s="64">
        <f xml:space="preserve"> 8 - (COUNTBLANK(TextOutputFormulas!B637:B644))</f>
        <v>0</v>
      </c>
      <c r="T50" s="132"/>
      <c r="U50" s="67" t="s">
        <v>103</v>
      </c>
      <c r="V50" s="132"/>
      <c r="W50" s="64">
        <f xml:space="preserve"> 8 - (COUNTBLANK(TextOutputFormulas!B655:B662))</f>
        <v>0</v>
      </c>
      <c r="X50" s="132"/>
      <c r="Y50" s="115" t="s">
        <v>204</v>
      </c>
      <c r="Z50" s="132"/>
      <c r="AA50" s="115">
        <f xml:space="preserve"> 12 - (COUNTBLANK(TextOutputFormulas!C983:C994))</f>
        <v>0</v>
      </c>
      <c r="AB50" s="285"/>
      <c r="AC50" s="285"/>
      <c r="AD50" s="285"/>
      <c r="AE50" s="285"/>
      <c r="AF50" s="285"/>
      <c r="AG50" s="285"/>
      <c r="AH50" s="285"/>
      <c r="AI50" s="285"/>
      <c r="AJ50" s="132"/>
      <c r="AK50" s="132"/>
      <c r="AL50" s="132"/>
      <c r="AM50" s="132"/>
      <c r="AN50" s="132"/>
      <c r="AO50" s="132"/>
      <c r="AP50" s="132"/>
      <c r="AQ50" s="132"/>
      <c r="AR50" s="132"/>
      <c r="AS50" s="133"/>
      <c r="AT50" s="152"/>
      <c r="AU50" s="367"/>
      <c r="AV50" s="368"/>
      <c r="AW50" s="369"/>
      <c r="AX50" s="374"/>
      <c r="AY50" s="375"/>
      <c r="AZ50" s="374"/>
      <c r="BA50" s="375"/>
      <c r="BB50" s="380"/>
      <c r="BC50" s="381"/>
      <c r="BD50" s="153"/>
      <c r="BE50" s="151"/>
    </row>
    <row r="51" spans="1:57" ht="15" thickTop="1" x14ac:dyDescent="0.35">
      <c r="A51" s="153"/>
      <c r="B51" s="250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3"/>
      <c r="BE51" s="151"/>
    </row>
    <row r="52" spans="1:57" ht="15" customHeight="1" thickBot="1" x14ac:dyDescent="0.4">
      <c r="A52" s="153"/>
      <c r="B52" s="177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3"/>
      <c r="BE52" s="151"/>
    </row>
    <row r="53" spans="1:57" ht="15" customHeight="1" thickTop="1" x14ac:dyDescent="0.35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</row>
    <row r="66" spans="1:7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</sheetData>
  <sheetProtection sheet="1" objects="1" scenarios="1" selectLockedCells="1"/>
  <mergeCells count="253">
    <mergeCell ref="A1:BE1"/>
    <mergeCell ref="BC4:BC13"/>
    <mergeCell ref="AU14:BC16"/>
    <mergeCell ref="BD4:BD50"/>
    <mergeCell ref="B51:BD52"/>
    <mergeCell ref="H48:H50"/>
    <mergeCell ref="J48:J50"/>
    <mergeCell ref="L48:L50"/>
    <mergeCell ref="N16:N19"/>
    <mergeCell ref="P16:P19"/>
    <mergeCell ref="M48:O50"/>
    <mergeCell ref="AU43:BC45"/>
    <mergeCell ref="AS16:AS18"/>
    <mergeCell ref="AS25:AS30"/>
    <mergeCell ref="AS31:AS38"/>
    <mergeCell ref="AM16:AM17"/>
    <mergeCell ref="AO16:AO17"/>
    <mergeCell ref="AM27:AM28"/>
    <mergeCell ref="AO27:AO28"/>
    <mergeCell ref="AM32:AQ37"/>
    <mergeCell ref="AN16:AN31"/>
    <mergeCell ref="AP16:AQ31"/>
    <mergeCell ref="AM29:AM30"/>
    <mergeCell ref="AO29:AO30"/>
    <mergeCell ref="AU35:AW36"/>
    <mergeCell ref="AX35:AY36"/>
    <mergeCell ref="AZ35:BA36"/>
    <mergeCell ref="BB35:BC36"/>
    <mergeCell ref="AU37:AW38"/>
    <mergeCell ref="AX37:AY38"/>
    <mergeCell ref="AZ37:BA38"/>
    <mergeCell ref="BB37:BC38"/>
    <mergeCell ref="AU33:AW34"/>
    <mergeCell ref="AX33:AY34"/>
    <mergeCell ref="AU46:AW50"/>
    <mergeCell ref="AX46:AY50"/>
    <mergeCell ref="AZ46:BA50"/>
    <mergeCell ref="BB46:BC50"/>
    <mergeCell ref="AU39:AW40"/>
    <mergeCell ref="AX39:AY40"/>
    <mergeCell ref="AZ39:BA40"/>
    <mergeCell ref="BB39:BC40"/>
    <mergeCell ref="AU41:AW42"/>
    <mergeCell ref="AX41:AY42"/>
    <mergeCell ref="AZ41:BA42"/>
    <mergeCell ref="BB41:BC42"/>
    <mergeCell ref="AZ29:BA30"/>
    <mergeCell ref="BB29:BC30"/>
    <mergeCell ref="AU31:AW32"/>
    <mergeCell ref="AX31:AY32"/>
    <mergeCell ref="AZ31:BA32"/>
    <mergeCell ref="BB31:BC32"/>
    <mergeCell ref="AU24:AW24"/>
    <mergeCell ref="AX24:AY24"/>
    <mergeCell ref="AZ24:BA24"/>
    <mergeCell ref="BB24:BC24"/>
    <mergeCell ref="AU25:AW26"/>
    <mergeCell ref="AX25:AY26"/>
    <mergeCell ref="AZ25:BA26"/>
    <mergeCell ref="BB25:BC26"/>
    <mergeCell ref="AU27:AW28"/>
    <mergeCell ref="AX27:AY28"/>
    <mergeCell ref="AZ27:BA28"/>
    <mergeCell ref="BB27:BC28"/>
    <mergeCell ref="AZ33:BA34"/>
    <mergeCell ref="BB33:BC34"/>
    <mergeCell ref="BB17:BC18"/>
    <mergeCell ref="AU19:AW19"/>
    <mergeCell ref="AX19:AY19"/>
    <mergeCell ref="AZ19:BA19"/>
    <mergeCell ref="BB19:BC19"/>
    <mergeCell ref="AU20:AW20"/>
    <mergeCell ref="AX21:AY21"/>
    <mergeCell ref="AZ20:BA20"/>
    <mergeCell ref="BB20:BC20"/>
    <mergeCell ref="AX20:AY20"/>
    <mergeCell ref="AU21:AW21"/>
    <mergeCell ref="AZ21:BA21"/>
    <mergeCell ref="BB21:BC21"/>
    <mergeCell ref="AU17:AW18"/>
    <mergeCell ref="AX17:AY18"/>
    <mergeCell ref="AZ17:BA18"/>
    <mergeCell ref="AZ22:BA22"/>
    <mergeCell ref="BB22:BC22"/>
    <mergeCell ref="AU23:AW23"/>
    <mergeCell ref="BB23:BC23"/>
    <mergeCell ref="AU29:AW30"/>
    <mergeCell ref="AX29:AY30"/>
    <mergeCell ref="B2:BD3"/>
    <mergeCell ref="B4:B50"/>
    <mergeCell ref="AT4:AT50"/>
    <mergeCell ref="X5:X7"/>
    <mergeCell ref="Z5:Z7"/>
    <mergeCell ref="W8:AC13"/>
    <mergeCell ref="AU22:AW22"/>
    <mergeCell ref="AX22:AY22"/>
    <mergeCell ref="E15:AK15"/>
    <mergeCell ref="K16:K19"/>
    <mergeCell ref="I24:K33"/>
    <mergeCell ref="E37:L44"/>
    <mergeCell ref="AU4:AX4"/>
    <mergeCell ref="D4:D50"/>
    <mergeCell ref="E4:M4"/>
    <mergeCell ref="N4:N14"/>
    <mergeCell ref="O4:U4"/>
    <mergeCell ref="R5:R13"/>
    <mergeCell ref="E14:M14"/>
    <mergeCell ref="Q16:W19"/>
    <mergeCell ref="F16:F19"/>
    <mergeCell ref="H16:H19"/>
    <mergeCell ref="J16:J19"/>
    <mergeCell ref="L16:L19"/>
    <mergeCell ref="AX23:AY23"/>
    <mergeCell ref="AZ23:BA23"/>
    <mergeCell ref="AJ16:AJ19"/>
    <mergeCell ref="AK16:AK19"/>
    <mergeCell ref="S34:S35"/>
    <mergeCell ref="Q34:Q35"/>
    <mergeCell ref="AD4:AD14"/>
    <mergeCell ref="H21:H35"/>
    <mergeCell ref="J21:J23"/>
    <mergeCell ref="L21:L35"/>
    <mergeCell ref="J34:J35"/>
    <mergeCell ref="P21:P35"/>
    <mergeCell ref="R34:R35"/>
    <mergeCell ref="T21:T35"/>
    <mergeCell ref="R21:R23"/>
    <mergeCell ref="X21:X35"/>
    <mergeCell ref="Z21:Z23"/>
    <mergeCell ref="AB21:AB35"/>
    <mergeCell ref="Z34:Z35"/>
    <mergeCell ref="O14:U14"/>
    <mergeCell ref="O12:O13"/>
    <mergeCell ref="Q12:Q13"/>
    <mergeCell ref="P5:P13"/>
    <mergeCell ref="AB5:AB7"/>
    <mergeCell ref="C4:C50"/>
    <mergeCell ref="H5:M13"/>
    <mergeCell ref="X16:X19"/>
    <mergeCell ref="AL4:AL46"/>
    <mergeCell ref="AM4:AS4"/>
    <mergeCell ref="Z16:Z19"/>
    <mergeCell ref="Q24:S33"/>
    <mergeCell ref="Y24:AA33"/>
    <mergeCell ref="AR5:AR7"/>
    <mergeCell ref="AQ41:AS45"/>
    <mergeCell ref="AM39:AS39"/>
    <mergeCell ref="AM40:AS40"/>
    <mergeCell ref="AM14:AS14"/>
    <mergeCell ref="AE14:AK14"/>
    <mergeCell ref="AH5:AH7"/>
    <mergeCell ref="AF5:AF9"/>
    <mergeCell ref="E20:U20"/>
    <mergeCell ref="W20:AK20"/>
    <mergeCell ref="F21:F35"/>
    <mergeCell ref="AF16:AF19"/>
    <mergeCell ref="E16:E19"/>
    <mergeCell ref="G16:G19"/>
    <mergeCell ref="I16:I19"/>
    <mergeCell ref="Y34:Y35"/>
    <mergeCell ref="AA34:AA35"/>
    <mergeCell ref="M37:O41"/>
    <mergeCell ref="AM46:AS46"/>
    <mergeCell ref="I22:I23"/>
    <mergeCell ref="U22:U35"/>
    <mergeCell ref="AF21:AF35"/>
    <mergeCell ref="I34:I35"/>
    <mergeCell ref="K34:K35"/>
    <mergeCell ref="M22:M35"/>
    <mergeCell ref="K22:K23"/>
    <mergeCell ref="N42:N44"/>
    <mergeCell ref="Q22:Q23"/>
    <mergeCell ref="AN41:AN45"/>
    <mergeCell ref="AP41:AP45"/>
    <mergeCell ref="E36:AK36"/>
    <mergeCell ref="AG24:AI33"/>
    <mergeCell ref="AH21:AH23"/>
    <mergeCell ref="AJ21:AJ35"/>
    <mergeCell ref="AH34:AH35"/>
    <mergeCell ref="AM25:AM26"/>
    <mergeCell ref="AO25:AO26"/>
    <mergeCell ref="AU12:AV13"/>
    <mergeCell ref="AY5:AZ6"/>
    <mergeCell ref="S6:U13"/>
    <mergeCell ref="AM15:AQ15"/>
    <mergeCell ref="V4:V14"/>
    <mergeCell ref="W4:AC4"/>
    <mergeCell ref="AE4:AK4"/>
    <mergeCell ref="AB16:AB19"/>
    <mergeCell ref="AD16:AD19"/>
    <mergeCell ref="AE10:AK13"/>
    <mergeCell ref="AN5:AN9"/>
    <mergeCell ref="AP5:AP9"/>
    <mergeCell ref="AQ8:AS9"/>
    <mergeCell ref="AM10:AS13"/>
    <mergeCell ref="AR15:AR38"/>
    <mergeCell ref="Y16:Y19"/>
    <mergeCell ref="AA16:AA19"/>
    <mergeCell ref="AC16:AC19"/>
    <mergeCell ref="AK22:AK35"/>
    <mergeCell ref="AI34:AI35"/>
    <mergeCell ref="AG22:AG23"/>
    <mergeCell ref="AI22:AI23"/>
    <mergeCell ref="S22:S23"/>
    <mergeCell ref="AG34:AG35"/>
    <mergeCell ref="Q47:AS47"/>
    <mergeCell ref="F48:F50"/>
    <mergeCell ref="X37:AK44"/>
    <mergeCell ref="P37:W40"/>
    <mergeCell ref="P41:W44"/>
    <mergeCell ref="AJ5:AJ9"/>
    <mergeCell ref="W14:AC14"/>
    <mergeCell ref="AE16:AE19"/>
    <mergeCell ref="AG16:AG19"/>
    <mergeCell ref="AI16:AI19"/>
    <mergeCell ref="AH16:AH19"/>
    <mergeCell ref="G10:G13"/>
    <mergeCell ref="R48:R50"/>
    <mergeCell ref="T48:T50"/>
    <mergeCell ref="V48:V50"/>
    <mergeCell ref="X48:X50"/>
    <mergeCell ref="Z48:Z50"/>
    <mergeCell ref="Y22:Y23"/>
    <mergeCell ref="AA22:AA23"/>
    <mergeCell ref="E46:AK46"/>
    <mergeCell ref="F5:F13"/>
    <mergeCell ref="E10:E13"/>
    <mergeCell ref="E45:AK45"/>
    <mergeCell ref="AC22:AC35"/>
    <mergeCell ref="BE2:BE52"/>
    <mergeCell ref="A2:A52"/>
    <mergeCell ref="A53:BE53"/>
    <mergeCell ref="AY7:AZ8"/>
    <mergeCell ref="AY10:AZ11"/>
    <mergeCell ref="AY12:AZ13"/>
    <mergeCell ref="BA5:BB6"/>
    <mergeCell ref="BA7:BB8"/>
    <mergeCell ref="AW10:AX11"/>
    <mergeCell ref="AW12:AX13"/>
    <mergeCell ref="BA10:BB11"/>
    <mergeCell ref="BA12:BB13"/>
    <mergeCell ref="AY4:BB4"/>
    <mergeCell ref="AU9:AX9"/>
    <mergeCell ref="AY9:BB9"/>
    <mergeCell ref="AW5:AX6"/>
    <mergeCell ref="AW7:AX8"/>
    <mergeCell ref="AU5:AV6"/>
    <mergeCell ref="AU7:AV8"/>
    <mergeCell ref="AU10:AV11"/>
    <mergeCell ref="AB48:AI50"/>
    <mergeCell ref="AJ48:AS50"/>
    <mergeCell ref="E47:O47"/>
    <mergeCell ref="P47:P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7A61-5B89-4B8D-BFE4-00BAC1F83512}">
  <dimension ref="A1:E1063"/>
  <sheetViews>
    <sheetView showFormulas="1" zoomScaleNormal="100" workbookViewId="0">
      <selection activeCell="B602" sqref="B602"/>
    </sheetView>
  </sheetViews>
  <sheetFormatPr defaultRowHeight="14.5" x14ac:dyDescent="0.35"/>
  <cols>
    <col min="1" max="1" width="25.1796875" bestFit="1" customWidth="1"/>
    <col min="2" max="2" width="15.6328125" bestFit="1" customWidth="1"/>
    <col min="3" max="3" width="13.08984375" bestFit="1" customWidth="1"/>
    <col min="4" max="4" width="3.6328125" customWidth="1"/>
    <col min="5" max="5" width="57.6328125" bestFit="1" customWidth="1"/>
    <col min="11" max="11" width="1.81640625" bestFit="1" customWidth="1"/>
    <col min="12" max="12" width="12.90625" bestFit="1" customWidth="1"/>
    <col min="14" max="14" width="1.81640625" bestFit="1" customWidth="1"/>
  </cols>
  <sheetData>
    <row r="1" spans="1:5" x14ac:dyDescent="0.35">
      <c r="A1" t="s">
        <v>154</v>
      </c>
      <c r="B1" t="s">
        <v>154</v>
      </c>
      <c r="E1" s="87" t="s">
        <v>154</v>
      </c>
    </row>
    <row r="2" spans="1:5" x14ac:dyDescent="0.35">
      <c r="A2" t="s">
        <v>8</v>
      </c>
      <c r="B2" t="s">
        <v>8</v>
      </c>
      <c r="E2" t="s">
        <v>8</v>
      </c>
    </row>
    <row r="3" spans="1:5" x14ac:dyDescent="0.35">
      <c r="A3" t="s">
        <v>154</v>
      </c>
      <c r="B3" t="s">
        <v>154</v>
      </c>
      <c r="E3" s="87" t="s">
        <v>154</v>
      </c>
    </row>
    <row r="4" spans="1:5" x14ac:dyDescent="0.35">
      <c r="A4" t="s">
        <v>0</v>
      </c>
      <c r="B4" t="str">
        <f>TRIM(MainBoard!G6)</f>
        <v/>
      </c>
      <c r="E4" t="str">
        <f xml:space="preserve"> IF(LEN(B4) = 0, "", CONCATENATE(A4, " ", B4))</f>
        <v/>
      </c>
    </row>
    <row r="5" spans="1:5" x14ac:dyDescent="0.35">
      <c r="A5" t="s">
        <v>0</v>
      </c>
      <c r="B5" t="str">
        <f>TRIM(MainBoard!I6)</f>
        <v/>
      </c>
      <c r="E5" t="str">
        <f xml:space="preserve"> IF(LEN(B5) = 0, "", CONCATENATE(A5, " ", B5))</f>
        <v/>
      </c>
    </row>
    <row r="6" spans="1:5" x14ac:dyDescent="0.35">
      <c r="A6" t="s">
        <v>0</v>
      </c>
      <c r="B6" t="str">
        <f>TRIM(MainBoard!K6)</f>
        <v/>
      </c>
      <c r="E6" t="str">
        <f xml:space="preserve"> IF(LEN(B6) = 0, "", CONCATENATE(A6, " ", B6))</f>
        <v/>
      </c>
    </row>
    <row r="7" spans="1:5" x14ac:dyDescent="0.35">
      <c r="A7" t="s">
        <v>0</v>
      </c>
      <c r="B7" t="str">
        <f>TRIM(MainBoard!M6)</f>
        <v/>
      </c>
      <c r="E7" t="str">
        <f xml:space="preserve"> IF(LEN(B7) = 0, "", CONCATENATE(A7, " ", B7))</f>
        <v/>
      </c>
    </row>
    <row r="9" spans="1:5" x14ac:dyDescent="0.35">
      <c r="A9" t="s">
        <v>110</v>
      </c>
      <c r="B9" t="str">
        <f>TRIM(MainBoard!G8)</f>
        <v/>
      </c>
      <c r="E9" t="str">
        <f t="shared" ref="E9:E17" si="0" xml:space="preserve"> IF(LEN(B9) = 0, "", CONCATENATE(A9, " ", B9))</f>
        <v/>
      </c>
    </row>
    <row r="10" spans="1:5" x14ac:dyDescent="0.35">
      <c r="A10" t="s">
        <v>7</v>
      </c>
      <c r="B10" t="str">
        <f>TRIM(MainBoard!K8)</f>
        <v/>
      </c>
      <c r="E10" t="str">
        <f t="shared" si="0"/>
        <v/>
      </c>
    </row>
    <row r="11" spans="1:5" x14ac:dyDescent="0.35">
      <c r="A11" t="s">
        <v>1</v>
      </c>
      <c r="B11" t="str">
        <f>TRIM(MainBoard!G10)</f>
        <v/>
      </c>
      <c r="E11" t="str">
        <f t="shared" si="0"/>
        <v/>
      </c>
    </row>
    <row r="12" spans="1:5" x14ac:dyDescent="0.35">
      <c r="A12" t="s">
        <v>2</v>
      </c>
      <c r="B12" t="str">
        <f>TRIM(MainBoard!K10)</f>
        <v/>
      </c>
      <c r="E12" t="str">
        <f t="shared" si="0"/>
        <v/>
      </c>
    </row>
    <row r="13" spans="1:5" x14ac:dyDescent="0.35">
      <c r="A13" t="s">
        <v>3</v>
      </c>
      <c r="B13" t="str">
        <f>TRIM(MainBoard!G12)</f>
        <v/>
      </c>
      <c r="E13" t="str">
        <f t="shared" si="0"/>
        <v/>
      </c>
    </row>
    <row r="14" spans="1:5" x14ac:dyDescent="0.35">
      <c r="A14" t="s">
        <v>4</v>
      </c>
      <c r="B14" t="str">
        <f>TRIM(MainBoard!K12)</f>
        <v/>
      </c>
      <c r="E14" t="str">
        <f t="shared" si="0"/>
        <v/>
      </c>
    </row>
    <row r="15" spans="1:5" x14ac:dyDescent="0.35">
      <c r="A15" t="s">
        <v>6</v>
      </c>
      <c r="B15" t="str">
        <f>TRIM(MainBoard!G14)</f>
        <v/>
      </c>
      <c r="E15" t="str">
        <f t="shared" si="0"/>
        <v/>
      </c>
    </row>
    <row r="16" spans="1:5" x14ac:dyDescent="0.35">
      <c r="A16" t="s">
        <v>5</v>
      </c>
      <c r="B16" t="str">
        <f>TRIM(MainBoard!K14)</f>
        <v/>
      </c>
      <c r="E16" t="str">
        <f t="shared" si="0"/>
        <v/>
      </c>
    </row>
    <row r="17" spans="1:5" x14ac:dyDescent="0.35">
      <c r="A17" t="s">
        <v>5</v>
      </c>
      <c r="B17" t="str">
        <f>TRIM(MainBoard!M14)</f>
        <v/>
      </c>
      <c r="E17" t="str">
        <f t="shared" si="0"/>
        <v/>
      </c>
    </row>
    <row r="19" spans="1:5" x14ac:dyDescent="0.35">
      <c r="E19" t="str">
        <f xml:space="preserve"> E787</f>
        <v/>
      </c>
    </row>
    <row r="20" spans="1:5" x14ac:dyDescent="0.35">
      <c r="E20" t="str">
        <f xml:space="preserve"> E788</f>
        <v/>
      </c>
    </row>
    <row r="21" spans="1:5" x14ac:dyDescent="0.35">
      <c r="E21" t="str">
        <f t="shared" ref="E21:E30" si="1" xml:space="preserve"> E789</f>
        <v/>
      </c>
    </row>
    <row r="22" spans="1:5" x14ac:dyDescent="0.35">
      <c r="E22" t="str">
        <f t="shared" si="1"/>
        <v/>
      </c>
    </row>
    <row r="23" spans="1:5" x14ac:dyDescent="0.35">
      <c r="E23" t="str">
        <f t="shared" si="1"/>
        <v/>
      </c>
    </row>
    <row r="24" spans="1:5" x14ac:dyDescent="0.35">
      <c r="E24" t="str">
        <f t="shared" si="1"/>
        <v/>
      </c>
    </row>
    <row r="25" spans="1:5" x14ac:dyDescent="0.35">
      <c r="E25" t="str">
        <f t="shared" si="1"/>
        <v/>
      </c>
    </row>
    <row r="26" spans="1:5" x14ac:dyDescent="0.35">
      <c r="E26" t="str">
        <f t="shared" si="1"/>
        <v/>
      </c>
    </row>
    <row r="27" spans="1:5" x14ac:dyDescent="0.35">
      <c r="E27" t="str">
        <f t="shared" si="1"/>
        <v/>
      </c>
    </row>
    <row r="28" spans="1:5" x14ac:dyDescent="0.35">
      <c r="E28" t="str">
        <f t="shared" si="1"/>
        <v/>
      </c>
    </row>
    <row r="29" spans="1:5" x14ac:dyDescent="0.35">
      <c r="E29" t="str">
        <f t="shared" si="1"/>
        <v/>
      </c>
    </row>
    <row r="30" spans="1:5" x14ac:dyDescent="0.35">
      <c r="E30" t="str">
        <f t="shared" si="1"/>
        <v/>
      </c>
    </row>
    <row r="31" spans="1:5" x14ac:dyDescent="0.35">
      <c r="E31" t="s">
        <v>153</v>
      </c>
    </row>
    <row r="32" spans="1:5" x14ac:dyDescent="0.35">
      <c r="E32" s="87" t="s">
        <v>153</v>
      </c>
    </row>
    <row r="33" spans="1:5" x14ac:dyDescent="0.35">
      <c r="E33" t="s">
        <v>153</v>
      </c>
    </row>
    <row r="34" spans="1:5" x14ac:dyDescent="0.35">
      <c r="A34" t="s">
        <v>155</v>
      </c>
      <c r="B34" t="s">
        <v>155</v>
      </c>
      <c r="E34" s="87" t="s">
        <v>155</v>
      </c>
    </row>
    <row r="35" spans="1:5" x14ac:dyDescent="0.35">
      <c r="A35" t="s">
        <v>12</v>
      </c>
      <c r="B35" t="s">
        <v>12</v>
      </c>
      <c r="E35" t="s">
        <v>12</v>
      </c>
    </row>
    <row r="36" spans="1:5" x14ac:dyDescent="0.35">
      <c r="A36" t="s">
        <v>155</v>
      </c>
      <c r="B36" t="s">
        <v>155</v>
      </c>
      <c r="E36" s="87" t="s">
        <v>155</v>
      </c>
    </row>
    <row r="37" spans="1:5" x14ac:dyDescent="0.35">
      <c r="A37" t="s">
        <v>109</v>
      </c>
      <c r="B37" t="str">
        <f>TRIM(MainBoard!Q6)</f>
        <v/>
      </c>
      <c r="E37" t="str">
        <f xml:space="preserve"> IF(LEN(B37) = 0, "", CONCATENATE(A37, " ", B37))</f>
        <v/>
      </c>
    </row>
    <row r="39" spans="1:5" x14ac:dyDescent="0.35">
      <c r="A39" t="s">
        <v>9</v>
      </c>
      <c r="B39" t="str">
        <f>TRIM(MainBoard!Q8)</f>
        <v/>
      </c>
      <c r="E39" t="str">
        <f t="shared" ref="E39:E44" si="2" xml:space="preserve"> IF(LEN(B39) = 0, "", CONCATENATE(A39, " ", B39))</f>
        <v/>
      </c>
    </row>
    <row r="40" spans="1:5" x14ac:dyDescent="0.35">
      <c r="A40" t="s">
        <v>9</v>
      </c>
      <c r="B40" t="str">
        <f>TRIM(MainBoard!Q9)</f>
        <v/>
      </c>
      <c r="E40" t="str">
        <f t="shared" si="2"/>
        <v/>
      </c>
    </row>
    <row r="41" spans="1:5" x14ac:dyDescent="0.35">
      <c r="A41" t="s">
        <v>9</v>
      </c>
      <c r="B41" t="str">
        <f>TRIM(MainBoard!Q10)</f>
        <v/>
      </c>
      <c r="E41" t="str">
        <f t="shared" si="2"/>
        <v/>
      </c>
    </row>
    <row r="42" spans="1:5" x14ac:dyDescent="0.35">
      <c r="A42" t="s">
        <v>9</v>
      </c>
      <c r="B42" t="str">
        <f>TRIM(MainBoard!S8)</f>
        <v/>
      </c>
      <c r="E42" t="str">
        <f t="shared" si="2"/>
        <v/>
      </c>
    </row>
    <row r="43" spans="1:5" x14ac:dyDescent="0.35">
      <c r="A43" t="s">
        <v>9</v>
      </c>
      <c r="B43" t="str">
        <f>TRIM(MainBoard!S9)</f>
        <v/>
      </c>
      <c r="E43" t="str">
        <f t="shared" si="2"/>
        <v/>
      </c>
    </row>
    <row r="44" spans="1:5" x14ac:dyDescent="0.35">
      <c r="A44" t="s">
        <v>9</v>
      </c>
      <c r="B44" t="str">
        <f>TRIM(MainBoard!S10)</f>
        <v/>
      </c>
      <c r="E44" t="str">
        <f t="shared" si="2"/>
        <v/>
      </c>
    </row>
    <row r="46" spans="1:5" x14ac:dyDescent="0.35">
      <c r="A46" t="s">
        <v>10</v>
      </c>
      <c r="B46" t="str">
        <f>TRIM(MainBoard!U6)</f>
        <v/>
      </c>
      <c r="E46" t="str">
        <f xml:space="preserve"> IF(LEN(B46) = 0, "", CONCATENATE(A46, " ", B46))</f>
        <v/>
      </c>
    </row>
    <row r="47" spans="1:5" x14ac:dyDescent="0.35">
      <c r="A47" t="s">
        <v>10</v>
      </c>
      <c r="B47" t="str">
        <f>TRIM(MainBoard!U7)</f>
        <v/>
      </c>
      <c r="E47" t="str">
        <f xml:space="preserve"> IF(LEN(B47) = 0, "", CONCATENATE(A47, " ", B47))</f>
        <v/>
      </c>
    </row>
    <row r="48" spans="1:5" x14ac:dyDescent="0.35">
      <c r="A48" t="s">
        <v>10</v>
      </c>
      <c r="B48" t="str">
        <f>TRIM(MainBoard!U8)</f>
        <v/>
      </c>
      <c r="E48" t="str">
        <f xml:space="preserve"> IF(LEN(B48) = 0, "", CONCATENATE(A48, " ", B48))</f>
        <v/>
      </c>
    </row>
    <row r="49" spans="1:5" x14ac:dyDescent="0.35">
      <c r="A49" t="s">
        <v>10</v>
      </c>
      <c r="B49" t="str">
        <f>TRIM(MainBoard!U9)</f>
        <v/>
      </c>
      <c r="E49" t="str">
        <f xml:space="preserve"> IF(LEN(B49) = 0, "", CONCATENATE(A49, " ", B49))</f>
        <v/>
      </c>
    </row>
    <row r="50" spans="1:5" x14ac:dyDescent="0.35">
      <c r="A50" t="s">
        <v>10</v>
      </c>
      <c r="B50" t="str">
        <f>TRIM(MainBoard!U10)</f>
        <v/>
      </c>
      <c r="E50" t="str">
        <f xml:space="preserve"> IF(LEN(B50) = 0, "", CONCATENATE(A50, " ", B50))</f>
        <v/>
      </c>
    </row>
    <row r="52" spans="1:5" x14ac:dyDescent="0.35">
      <c r="A52" t="s">
        <v>11</v>
      </c>
      <c r="B52" t="str">
        <f>TRIM(MainBoard!Q12)</f>
        <v/>
      </c>
      <c r="E52" t="str">
        <f t="shared" ref="E52:E60" si="3" xml:space="preserve"> IF(LEN(B52) = 0, "", CONCATENATE(A52, " ", B52))</f>
        <v/>
      </c>
    </row>
    <row r="53" spans="1:5" x14ac:dyDescent="0.35">
      <c r="A53" t="s">
        <v>11</v>
      </c>
      <c r="B53" t="str">
        <f>TRIM(MainBoard!Q13)</f>
        <v/>
      </c>
      <c r="E53" t="str">
        <f t="shared" si="3"/>
        <v/>
      </c>
    </row>
    <row r="54" spans="1:5" x14ac:dyDescent="0.35">
      <c r="A54" t="s">
        <v>11</v>
      </c>
      <c r="B54" t="str">
        <f>TRIM(MainBoard!Q14)</f>
        <v/>
      </c>
      <c r="E54" t="str">
        <f t="shared" si="3"/>
        <v/>
      </c>
    </row>
    <row r="55" spans="1:5" x14ac:dyDescent="0.35">
      <c r="A55" t="s">
        <v>11</v>
      </c>
      <c r="B55" t="str">
        <f>TRIM(MainBoard!S12)</f>
        <v/>
      </c>
      <c r="E55" t="str">
        <f t="shared" si="3"/>
        <v/>
      </c>
    </row>
    <row r="56" spans="1:5" x14ac:dyDescent="0.35">
      <c r="A56" t="s">
        <v>11</v>
      </c>
      <c r="B56" t="str">
        <f>TRIM(MainBoard!S13)</f>
        <v/>
      </c>
      <c r="E56" t="str">
        <f t="shared" si="3"/>
        <v/>
      </c>
    </row>
    <row r="57" spans="1:5" x14ac:dyDescent="0.35">
      <c r="A57" t="s">
        <v>11</v>
      </c>
      <c r="B57" t="str">
        <f>TRIM(MainBoard!S14)</f>
        <v/>
      </c>
      <c r="E57" t="str">
        <f t="shared" si="3"/>
        <v/>
      </c>
    </row>
    <row r="58" spans="1:5" x14ac:dyDescent="0.35">
      <c r="A58" t="s">
        <v>11</v>
      </c>
      <c r="B58" t="str">
        <f>TRIM(MainBoard!U12)</f>
        <v/>
      </c>
      <c r="E58" t="str">
        <f t="shared" si="3"/>
        <v/>
      </c>
    </row>
    <row r="59" spans="1:5" x14ac:dyDescent="0.35">
      <c r="A59" t="s">
        <v>11</v>
      </c>
      <c r="B59" t="str">
        <f>TRIM(MainBoard!U13)</f>
        <v/>
      </c>
      <c r="E59" t="str">
        <f t="shared" si="3"/>
        <v/>
      </c>
    </row>
    <row r="60" spans="1:5" x14ac:dyDescent="0.35">
      <c r="A60" t="s">
        <v>11</v>
      </c>
      <c r="B60" t="str">
        <f>TRIM(MainBoard!U14)</f>
        <v/>
      </c>
      <c r="E60" t="str">
        <f t="shared" si="3"/>
        <v/>
      </c>
    </row>
    <row r="62" spans="1:5" x14ac:dyDescent="0.35">
      <c r="E62" t="str">
        <f xml:space="preserve"> E801</f>
        <v/>
      </c>
    </row>
    <row r="63" spans="1:5" x14ac:dyDescent="0.35">
      <c r="E63" t="str">
        <f xml:space="preserve"> E802</f>
        <v/>
      </c>
    </row>
    <row r="64" spans="1:5" x14ac:dyDescent="0.35">
      <c r="E64" t="str">
        <f t="shared" ref="E64:E73" si="4" xml:space="preserve"> E803</f>
        <v/>
      </c>
    </row>
    <row r="65" spans="1:5" x14ac:dyDescent="0.35">
      <c r="E65" t="str">
        <f t="shared" si="4"/>
        <v/>
      </c>
    </row>
    <row r="66" spans="1:5" x14ac:dyDescent="0.35">
      <c r="E66" t="str">
        <f t="shared" si="4"/>
        <v/>
      </c>
    </row>
    <row r="67" spans="1:5" x14ac:dyDescent="0.35">
      <c r="E67" t="str">
        <f t="shared" si="4"/>
        <v/>
      </c>
    </row>
    <row r="68" spans="1:5" x14ac:dyDescent="0.35">
      <c r="E68" t="str">
        <f t="shared" si="4"/>
        <v/>
      </c>
    </row>
    <row r="69" spans="1:5" x14ac:dyDescent="0.35">
      <c r="E69" t="str">
        <f t="shared" si="4"/>
        <v/>
      </c>
    </row>
    <row r="70" spans="1:5" x14ac:dyDescent="0.35">
      <c r="E70" t="str">
        <f t="shared" si="4"/>
        <v/>
      </c>
    </row>
    <row r="71" spans="1:5" x14ac:dyDescent="0.35">
      <c r="E71" t="str">
        <f t="shared" si="4"/>
        <v/>
      </c>
    </row>
    <row r="72" spans="1:5" x14ac:dyDescent="0.35">
      <c r="E72" t="str">
        <f t="shared" si="4"/>
        <v/>
      </c>
    </row>
    <row r="73" spans="1:5" x14ac:dyDescent="0.35">
      <c r="E73" t="str">
        <f t="shared" si="4"/>
        <v/>
      </c>
    </row>
    <row r="74" spans="1:5" x14ac:dyDescent="0.35">
      <c r="E74" t="s">
        <v>153</v>
      </c>
    </row>
    <row r="75" spans="1:5" x14ac:dyDescent="0.35">
      <c r="E75" t="s">
        <v>153</v>
      </c>
    </row>
    <row r="76" spans="1:5" x14ac:dyDescent="0.35">
      <c r="E76" t="s">
        <v>153</v>
      </c>
    </row>
    <row r="77" spans="1:5" x14ac:dyDescent="0.35">
      <c r="A77" t="s">
        <v>156</v>
      </c>
      <c r="B77" t="s">
        <v>156</v>
      </c>
      <c r="E77" s="87" t="s">
        <v>156</v>
      </c>
    </row>
    <row r="78" spans="1:5" x14ac:dyDescent="0.35">
      <c r="A78" t="s">
        <v>105</v>
      </c>
      <c r="B78" t="s">
        <v>105</v>
      </c>
      <c r="E78" t="s">
        <v>105</v>
      </c>
    </row>
    <row r="79" spans="1:5" x14ac:dyDescent="0.35">
      <c r="A79" t="s">
        <v>156</v>
      </c>
      <c r="B79" t="s">
        <v>156</v>
      </c>
      <c r="E79" s="87" t="s">
        <v>156</v>
      </c>
    </row>
    <row r="80" spans="1:5" x14ac:dyDescent="0.35">
      <c r="A80" t="s">
        <v>13</v>
      </c>
      <c r="B80" t="str">
        <f>TRIM(MainBoard!Y6)</f>
        <v/>
      </c>
      <c r="E80" t="str">
        <f xml:space="preserve"> IF(LEN(B80) = 0, "", CONCATENATE(A80, " ", B80))</f>
        <v/>
      </c>
    </row>
    <row r="81" spans="1:5" x14ac:dyDescent="0.35">
      <c r="A81" t="s">
        <v>13</v>
      </c>
      <c r="B81" t="str">
        <f>TRIM(MainBoard!Y7)</f>
        <v/>
      </c>
      <c r="E81" t="str">
        <f xml:space="preserve"> IF(LEN(B81) = 0, "", CONCATENATE(A81, " ", B81))</f>
        <v/>
      </c>
    </row>
    <row r="83" spans="1:5" x14ac:dyDescent="0.35">
      <c r="A83" t="s">
        <v>19</v>
      </c>
      <c r="B83" t="str">
        <f>TRIM(MainBoard!AC6)</f>
        <v/>
      </c>
      <c r="E83" t="str">
        <f xml:space="preserve"> IF(LEN(B83) = 0, "", CONCATENATE(A83, " ", B83))</f>
        <v/>
      </c>
    </row>
    <row r="84" spans="1:5" x14ac:dyDescent="0.35">
      <c r="A84" t="s">
        <v>19</v>
      </c>
      <c r="B84" t="str">
        <f>TRIM(MainBoard!AC7)</f>
        <v/>
      </c>
      <c r="E84" t="str">
        <f xml:space="preserve"> IF(LEN(B84) = 0, "", CONCATENATE(A84, " ", B84))</f>
        <v/>
      </c>
    </row>
    <row r="86" spans="1:5" x14ac:dyDescent="0.35">
      <c r="A86" t="s">
        <v>14</v>
      </c>
      <c r="B86" t="str">
        <f>TRIM(MainBoard!Y9)</f>
        <v/>
      </c>
      <c r="E86" t="str">
        <f t="shared" ref="E86:E94" si="5" xml:space="preserve"> IF(LEN(B86) = 0, "", CONCATENATE(A86, " ", B86))</f>
        <v/>
      </c>
    </row>
    <row r="87" spans="1:5" x14ac:dyDescent="0.35">
      <c r="A87" t="s">
        <v>14</v>
      </c>
      <c r="B87" t="str">
        <f>TRIM(MainBoard!Y10)</f>
        <v/>
      </c>
      <c r="E87" t="str">
        <f t="shared" si="5"/>
        <v/>
      </c>
    </row>
    <row r="89" spans="1:5" x14ac:dyDescent="0.35">
      <c r="A89" t="s">
        <v>18</v>
      </c>
      <c r="B89" t="str">
        <f>TRIM(MainBoard!AC9)</f>
        <v/>
      </c>
      <c r="E89" t="str">
        <f xml:space="preserve"> IF(LEN(B89) = 0, "", CONCATENATE(A89, " ", B89))</f>
        <v/>
      </c>
    </row>
    <row r="90" spans="1:5" x14ac:dyDescent="0.35">
      <c r="A90" t="s">
        <v>18</v>
      </c>
      <c r="B90" t="str">
        <f>TRIM(MainBoard!AC10)</f>
        <v/>
      </c>
      <c r="E90" t="str">
        <f xml:space="preserve"> IF(LEN(B90) = 0, "", CONCATENATE(A90, " ", B90))</f>
        <v/>
      </c>
    </row>
    <row r="92" spans="1:5" x14ac:dyDescent="0.35">
      <c r="A92" t="s">
        <v>15</v>
      </c>
      <c r="B92" t="str">
        <f>TRIM(MainBoard!Y12)</f>
        <v/>
      </c>
      <c r="E92" t="str">
        <f t="shared" si="5"/>
        <v/>
      </c>
    </row>
    <row r="93" spans="1:5" x14ac:dyDescent="0.35">
      <c r="A93" t="s">
        <v>16</v>
      </c>
      <c r="B93" t="str">
        <f>TRIM(MainBoard!Y13)</f>
        <v/>
      </c>
      <c r="E93" t="str">
        <f t="shared" si="5"/>
        <v/>
      </c>
    </row>
    <row r="94" spans="1:5" x14ac:dyDescent="0.35">
      <c r="A94" t="s">
        <v>17</v>
      </c>
      <c r="B94" t="str">
        <f>TRIM(MainBoard!Y14)</f>
        <v/>
      </c>
      <c r="E94" t="str">
        <f t="shared" si="5"/>
        <v/>
      </c>
    </row>
    <row r="96" spans="1:5" x14ac:dyDescent="0.35">
      <c r="A96" t="s">
        <v>212</v>
      </c>
      <c r="B96" t="str">
        <f>TRIM(MainBoard!AC12)</f>
        <v/>
      </c>
      <c r="E96" t="str">
        <f xml:space="preserve"> IF(LEN(B96) = 0, "", CONCATENATE(A96, " ", B96))</f>
        <v/>
      </c>
    </row>
    <row r="97" spans="1:5" x14ac:dyDescent="0.35">
      <c r="A97" t="s">
        <v>16</v>
      </c>
      <c r="B97" t="str">
        <f>TRIM(MainBoard!AC13)</f>
        <v/>
      </c>
      <c r="E97" t="str">
        <f xml:space="preserve"> IF(LEN(B97) = 0, "", CONCATENATE(A97, " ", B97))</f>
        <v/>
      </c>
    </row>
    <row r="98" spans="1:5" x14ac:dyDescent="0.35">
      <c r="A98" t="s">
        <v>17</v>
      </c>
      <c r="B98" t="str">
        <f>TRIM(MainBoard!AC14)</f>
        <v/>
      </c>
      <c r="E98" t="str">
        <f xml:space="preserve"> IF(LEN(B98) = 0, "", CONCATENATE(A98, " ", B98))</f>
        <v/>
      </c>
    </row>
    <row r="100" spans="1:5" x14ac:dyDescent="0.35">
      <c r="E100" t="str">
        <f xml:space="preserve"> E815</f>
        <v/>
      </c>
    </row>
    <row r="101" spans="1:5" x14ac:dyDescent="0.35">
      <c r="E101" t="str">
        <f xml:space="preserve"> E816</f>
        <v/>
      </c>
    </row>
    <row r="102" spans="1:5" x14ac:dyDescent="0.35">
      <c r="E102" t="str">
        <f t="shared" ref="E102:E111" si="6" xml:space="preserve"> E817</f>
        <v/>
      </c>
    </row>
    <row r="103" spans="1:5" x14ac:dyDescent="0.35">
      <c r="E103" t="str">
        <f t="shared" si="6"/>
        <v/>
      </c>
    </row>
    <row r="104" spans="1:5" x14ac:dyDescent="0.35">
      <c r="E104" t="str">
        <f t="shared" si="6"/>
        <v/>
      </c>
    </row>
    <row r="105" spans="1:5" x14ac:dyDescent="0.35">
      <c r="E105" t="str">
        <f t="shared" si="6"/>
        <v/>
      </c>
    </row>
    <row r="106" spans="1:5" x14ac:dyDescent="0.35">
      <c r="E106" t="str">
        <f t="shared" si="6"/>
        <v/>
      </c>
    </row>
    <row r="107" spans="1:5" x14ac:dyDescent="0.35">
      <c r="E107" t="str">
        <f t="shared" si="6"/>
        <v/>
      </c>
    </row>
    <row r="108" spans="1:5" x14ac:dyDescent="0.35">
      <c r="E108" t="str">
        <f t="shared" si="6"/>
        <v/>
      </c>
    </row>
    <row r="109" spans="1:5" x14ac:dyDescent="0.35">
      <c r="E109" t="str">
        <f t="shared" si="6"/>
        <v/>
      </c>
    </row>
    <row r="110" spans="1:5" x14ac:dyDescent="0.35">
      <c r="E110" t="str">
        <f t="shared" si="6"/>
        <v/>
      </c>
    </row>
    <row r="111" spans="1:5" x14ac:dyDescent="0.35">
      <c r="E111" t="str">
        <f t="shared" si="6"/>
        <v/>
      </c>
    </row>
    <row r="112" spans="1:5" x14ac:dyDescent="0.35">
      <c r="E112" t="s">
        <v>153</v>
      </c>
    </row>
    <row r="113" spans="1:5" x14ac:dyDescent="0.35">
      <c r="E113" t="s">
        <v>153</v>
      </c>
    </row>
    <row r="114" spans="1:5" x14ac:dyDescent="0.35">
      <c r="E114" t="s">
        <v>153</v>
      </c>
    </row>
    <row r="115" spans="1:5" x14ac:dyDescent="0.35">
      <c r="A115" t="s">
        <v>155</v>
      </c>
      <c r="B115" t="s">
        <v>155</v>
      </c>
      <c r="E115" s="87" t="s">
        <v>155</v>
      </c>
    </row>
    <row r="116" spans="1:5" x14ac:dyDescent="0.35">
      <c r="A116" t="s">
        <v>20</v>
      </c>
      <c r="B116" t="s">
        <v>20</v>
      </c>
      <c r="E116" t="s">
        <v>20</v>
      </c>
    </row>
    <row r="117" spans="1:5" x14ac:dyDescent="0.35">
      <c r="A117" t="s">
        <v>155</v>
      </c>
      <c r="B117" t="s">
        <v>155</v>
      </c>
      <c r="E117" t="s">
        <v>155</v>
      </c>
    </row>
    <row r="118" spans="1:5" x14ac:dyDescent="0.35">
      <c r="A118" t="s">
        <v>21</v>
      </c>
      <c r="B118" t="str">
        <f>TRIM(MainBoard!AG6)</f>
        <v/>
      </c>
      <c r="E118" t="str">
        <f xml:space="preserve"> IF(LEN(B118) = 0, "", CONCATENATE(A118, " ", B118))</f>
        <v/>
      </c>
    </row>
    <row r="120" spans="1:5" x14ac:dyDescent="0.35">
      <c r="A120" t="s">
        <v>22</v>
      </c>
      <c r="B120" t="str">
        <f>TRIM(MainBoard!AK6)</f>
        <v/>
      </c>
      <c r="E120" t="str">
        <f xml:space="preserve"> IF(LEN(B120) = 0, "", CONCATENATE(A120, " ", B120))</f>
        <v/>
      </c>
    </row>
    <row r="121" spans="1:5" x14ac:dyDescent="0.35">
      <c r="A121" t="s">
        <v>121</v>
      </c>
      <c r="B121" t="str">
        <f>TRIM(MainBoard!AK7)</f>
        <v/>
      </c>
      <c r="E121" t="str">
        <f xml:space="preserve"> IF(LEN(B121) = 0, "", CONCATENATE(A121, " ", B121))</f>
        <v/>
      </c>
    </row>
    <row r="122" spans="1:5" x14ac:dyDescent="0.35">
      <c r="A122" t="s">
        <v>122</v>
      </c>
      <c r="B122" t="str">
        <f>TRIM(MainBoard!AK8)</f>
        <v/>
      </c>
      <c r="E122" t="str">
        <f xml:space="preserve"> IF(LEN(B122) = 0, "", CONCATENATE(A122, " ", B122))</f>
        <v/>
      </c>
    </row>
    <row r="123" spans="1:5" x14ac:dyDescent="0.35">
      <c r="A123" t="s">
        <v>123</v>
      </c>
      <c r="B123" t="str">
        <f>TRIM(MainBoard!AK9)</f>
        <v/>
      </c>
      <c r="E123" t="str">
        <f xml:space="preserve"> IF(LEN(B123) = 0, "", CONCATENATE(A123, " ", B123))</f>
        <v/>
      </c>
    </row>
    <row r="125" spans="1:5" x14ac:dyDescent="0.35">
      <c r="A125" t="s">
        <v>23</v>
      </c>
      <c r="B125" t="str">
        <f>TRIM(MainBoard!AK10)</f>
        <v/>
      </c>
      <c r="E125" t="str">
        <f xml:space="preserve"> IF(LEN(B125) = 0, "", CONCATENATE(A125, " ", B125))</f>
        <v/>
      </c>
    </row>
    <row r="126" spans="1:5" x14ac:dyDescent="0.35">
      <c r="A126" t="s">
        <v>23</v>
      </c>
      <c r="B126" t="str">
        <f>TRIM(MainBoard!AK11)</f>
        <v/>
      </c>
      <c r="E126" t="str">
        <f xml:space="preserve"> IF(LEN(B126) = 0, "", CONCATENATE(A126, " ", B126))</f>
        <v/>
      </c>
    </row>
    <row r="127" spans="1:5" x14ac:dyDescent="0.35">
      <c r="A127" t="s">
        <v>23</v>
      </c>
      <c r="B127" t="str">
        <f>TRIM(MainBoard!AK12)</f>
        <v/>
      </c>
      <c r="E127" t="str">
        <f xml:space="preserve"> IF(LEN(B127) = 0, "", CONCATENATE(A127, " ", B127))</f>
        <v/>
      </c>
    </row>
    <row r="128" spans="1:5" x14ac:dyDescent="0.35">
      <c r="A128" t="s">
        <v>23</v>
      </c>
      <c r="B128" t="str">
        <f>TRIM(MainBoard!AK13)</f>
        <v/>
      </c>
      <c r="E128" t="str">
        <f xml:space="preserve"> IF(LEN(B128) = 0, "", CONCATENATE(A128, " ", B128))</f>
        <v/>
      </c>
    </row>
    <row r="129" spans="1:5" x14ac:dyDescent="0.35">
      <c r="A129" t="s">
        <v>23</v>
      </c>
      <c r="B129" t="str">
        <f>TRIM(MainBoard!AK14)</f>
        <v/>
      </c>
      <c r="E129" t="str">
        <f xml:space="preserve"> IF(LEN(B129) = 0, "", CONCATENATE(A129, " ", B129))</f>
        <v/>
      </c>
    </row>
    <row r="131" spans="1:5" x14ac:dyDescent="0.35">
      <c r="A131" t="s">
        <v>198</v>
      </c>
      <c r="B131" t="str">
        <f>TRIM(MainBoard!AG10)</f>
        <v/>
      </c>
      <c r="E131" t="str">
        <f t="shared" ref="E131:E138" si="7" xml:space="preserve"> IF(LEN(B131) = 0, "", CONCATENATE(A131, " ", B131))</f>
        <v/>
      </c>
    </row>
    <row r="132" spans="1:5" x14ac:dyDescent="0.35">
      <c r="A132" t="s">
        <v>198</v>
      </c>
      <c r="B132" t="str">
        <f>TRIM(MainBoard!AG11)</f>
        <v/>
      </c>
      <c r="E132" t="str">
        <f t="shared" si="7"/>
        <v/>
      </c>
    </row>
    <row r="133" spans="1:5" x14ac:dyDescent="0.35">
      <c r="A133" t="s">
        <v>198</v>
      </c>
      <c r="B133" t="str">
        <f>TRIM(MainBoard!AG12)</f>
        <v/>
      </c>
      <c r="E133" t="str">
        <f t="shared" si="7"/>
        <v/>
      </c>
    </row>
    <row r="135" spans="1:5" x14ac:dyDescent="0.35">
      <c r="A135" t="s">
        <v>25</v>
      </c>
      <c r="B135" t="str">
        <f>TRIM(MainBoard!AG13)</f>
        <v/>
      </c>
      <c r="E135" t="str">
        <f t="shared" si="7"/>
        <v/>
      </c>
    </row>
    <row r="136" spans="1:5" x14ac:dyDescent="0.35">
      <c r="A136" t="s">
        <v>25</v>
      </c>
      <c r="B136" t="str">
        <f>TRIM(MainBoard!AG14)</f>
        <v/>
      </c>
      <c r="E136" t="str">
        <f t="shared" si="7"/>
        <v/>
      </c>
    </row>
    <row r="137" spans="1:5" x14ac:dyDescent="0.35">
      <c r="A137" t="s">
        <v>25</v>
      </c>
      <c r="B137" t="str">
        <f>TRIM(MainBoard!AI13)</f>
        <v/>
      </c>
      <c r="E137" t="str">
        <f t="shared" si="7"/>
        <v/>
      </c>
    </row>
    <row r="138" spans="1:5" x14ac:dyDescent="0.35">
      <c r="A138" t="s">
        <v>25</v>
      </c>
      <c r="B138" t="str">
        <f>TRIM(MainBoard!AI14)</f>
        <v/>
      </c>
      <c r="E138" t="str">
        <f t="shared" si="7"/>
        <v/>
      </c>
    </row>
    <row r="140" spans="1:5" x14ac:dyDescent="0.35">
      <c r="E140" t="str">
        <f xml:space="preserve"> E829</f>
        <v/>
      </c>
    </row>
    <row r="141" spans="1:5" x14ac:dyDescent="0.35">
      <c r="E141" t="str">
        <f xml:space="preserve"> E830</f>
        <v/>
      </c>
    </row>
    <row r="142" spans="1:5" x14ac:dyDescent="0.35">
      <c r="E142" t="str">
        <f t="shared" ref="E142:E151" si="8" xml:space="preserve"> E831</f>
        <v/>
      </c>
    </row>
    <row r="143" spans="1:5" x14ac:dyDescent="0.35">
      <c r="E143" t="str">
        <f t="shared" si="8"/>
        <v/>
      </c>
    </row>
    <row r="144" spans="1:5" x14ac:dyDescent="0.35">
      <c r="E144" t="str">
        <f t="shared" si="8"/>
        <v/>
      </c>
    </row>
    <row r="145" spans="1:5" x14ac:dyDescent="0.35">
      <c r="E145" t="str">
        <f t="shared" si="8"/>
        <v/>
      </c>
    </row>
    <row r="146" spans="1:5" x14ac:dyDescent="0.35">
      <c r="E146" t="str">
        <f t="shared" si="8"/>
        <v/>
      </c>
    </row>
    <row r="147" spans="1:5" x14ac:dyDescent="0.35">
      <c r="E147" t="str">
        <f t="shared" si="8"/>
        <v/>
      </c>
    </row>
    <row r="148" spans="1:5" x14ac:dyDescent="0.35">
      <c r="E148" t="str">
        <f t="shared" si="8"/>
        <v/>
      </c>
    </row>
    <row r="149" spans="1:5" x14ac:dyDescent="0.35">
      <c r="E149" t="str">
        <f t="shared" si="8"/>
        <v/>
      </c>
    </row>
    <row r="150" spans="1:5" x14ac:dyDescent="0.35">
      <c r="E150" t="str">
        <f t="shared" si="8"/>
        <v/>
      </c>
    </row>
    <row r="151" spans="1:5" x14ac:dyDescent="0.35">
      <c r="E151" t="str">
        <f t="shared" si="8"/>
        <v/>
      </c>
    </row>
    <row r="152" spans="1:5" x14ac:dyDescent="0.35">
      <c r="E152" t="s">
        <v>153</v>
      </c>
    </row>
    <row r="153" spans="1:5" x14ac:dyDescent="0.35">
      <c r="E153" t="s">
        <v>153</v>
      </c>
    </row>
    <row r="154" spans="1:5" x14ac:dyDescent="0.35">
      <c r="E154" t="s">
        <v>153</v>
      </c>
    </row>
    <row r="155" spans="1:5" x14ac:dyDescent="0.35">
      <c r="A155" t="s">
        <v>157</v>
      </c>
      <c r="B155" t="s">
        <v>157</v>
      </c>
      <c r="E155" s="87" t="s">
        <v>157</v>
      </c>
    </row>
    <row r="156" spans="1:5" x14ac:dyDescent="0.35">
      <c r="A156" t="s">
        <v>29</v>
      </c>
      <c r="B156" t="s">
        <v>29</v>
      </c>
      <c r="E156" t="s">
        <v>29</v>
      </c>
    </row>
    <row r="157" spans="1:5" x14ac:dyDescent="0.35">
      <c r="A157" t="s">
        <v>157</v>
      </c>
      <c r="B157" t="s">
        <v>157</v>
      </c>
      <c r="E157" s="87" t="s">
        <v>157</v>
      </c>
    </row>
    <row r="158" spans="1:5" x14ac:dyDescent="0.35">
      <c r="A158" t="s">
        <v>30</v>
      </c>
      <c r="B158" t="str">
        <f>TRIM(MainBoard!AO6)</f>
        <v/>
      </c>
      <c r="E158" t="str">
        <f xml:space="preserve"> IF(LEN(B158) = 0, "", CONCATENATE(A158, " ", B158))</f>
        <v/>
      </c>
    </row>
    <row r="159" spans="1:5" x14ac:dyDescent="0.35">
      <c r="A159" t="s">
        <v>30</v>
      </c>
      <c r="B159" t="str">
        <f>TRIM(MainBoard!AO7)</f>
        <v/>
      </c>
      <c r="E159" t="str">
        <f xml:space="preserve"> IF(LEN(B159) = 0, "", CONCATENATE(A159, " ", B159))</f>
        <v/>
      </c>
    </row>
    <row r="161" spans="1:5" x14ac:dyDescent="0.35">
      <c r="A161" t="s">
        <v>32</v>
      </c>
      <c r="B161" t="str">
        <f>TRIM(MainBoard!AS6)</f>
        <v/>
      </c>
      <c r="E161" t="str">
        <f xml:space="preserve"> IF(LEN(B161) = 0, "", CONCATENATE(A161, " ", B161))</f>
        <v/>
      </c>
    </row>
    <row r="162" spans="1:5" x14ac:dyDescent="0.35">
      <c r="A162" t="s">
        <v>32</v>
      </c>
      <c r="B162" t="str">
        <f>TRIM(MainBoard!AS7)</f>
        <v/>
      </c>
      <c r="E162" t="str">
        <f xml:space="preserve"> IF(LEN(B162) = 0, "", CONCATENATE(A162, " ", B162))</f>
        <v/>
      </c>
    </row>
    <row r="164" spans="1:5" x14ac:dyDescent="0.35">
      <c r="A164" t="s">
        <v>31</v>
      </c>
      <c r="B164" t="str">
        <f>TRIM(MainBoard!AO8)</f>
        <v/>
      </c>
      <c r="E164" t="str">
        <f t="shared" ref="E164:E170" si="9" xml:space="preserve"> IF(LEN(B164) = 0, "", CONCATENATE(A164, " ", B164))</f>
        <v/>
      </c>
    </row>
    <row r="165" spans="1:5" x14ac:dyDescent="0.35">
      <c r="A165" t="s">
        <v>31</v>
      </c>
      <c r="B165" t="str">
        <f>TRIM(MainBoard!AO9)</f>
        <v/>
      </c>
      <c r="E165" t="str">
        <f t="shared" si="9"/>
        <v/>
      </c>
    </row>
    <row r="166" spans="1:5" x14ac:dyDescent="0.35">
      <c r="A166" t="s">
        <v>31</v>
      </c>
      <c r="B166" t="str">
        <f>TRIM(MainBoard!AO10)</f>
        <v/>
      </c>
      <c r="E166" t="str">
        <f t="shared" si="9"/>
        <v/>
      </c>
    </row>
    <row r="167" spans="1:5" x14ac:dyDescent="0.35">
      <c r="A167" t="s">
        <v>31</v>
      </c>
      <c r="B167" t="str">
        <f>TRIM(MainBoard!AO11)</f>
        <v/>
      </c>
      <c r="E167" t="str">
        <f t="shared" si="9"/>
        <v/>
      </c>
    </row>
    <row r="168" spans="1:5" x14ac:dyDescent="0.35">
      <c r="A168" t="s">
        <v>31</v>
      </c>
      <c r="B168" t="str">
        <f>TRIM(MainBoard!AO12)</f>
        <v/>
      </c>
      <c r="E168" t="str">
        <f t="shared" si="9"/>
        <v/>
      </c>
    </row>
    <row r="169" spans="1:5" x14ac:dyDescent="0.35">
      <c r="A169" t="s">
        <v>31</v>
      </c>
      <c r="B169" t="str">
        <f>TRIM(MainBoard!AO13)</f>
        <v/>
      </c>
      <c r="E169" t="str">
        <f t="shared" si="9"/>
        <v/>
      </c>
    </row>
    <row r="170" spans="1:5" x14ac:dyDescent="0.35">
      <c r="A170" t="s">
        <v>31</v>
      </c>
      <c r="B170" t="str">
        <f>TRIM(MainBoard!AO14)</f>
        <v/>
      </c>
      <c r="E170" t="str">
        <f t="shared" si="9"/>
        <v/>
      </c>
    </row>
    <row r="172" spans="1:5" x14ac:dyDescent="0.35">
      <c r="A172" t="s">
        <v>17</v>
      </c>
      <c r="B172" t="str">
        <f>TRIM(MainBoard!AS8)</f>
        <v/>
      </c>
      <c r="E172" t="str">
        <f t="shared" ref="E172:E178" si="10" xml:space="preserve"> IF(LEN(B172) = 0, "", CONCATENATE(A172, " ", B172))</f>
        <v/>
      </c>
    </row>
    <row r="173" spans="1:5" x14ac:dyDescent="0.35">
      <c r="A173" t="s">
        <v>17</v>
      </c>
      <c r="B173" t="str">
        <f>TRIM(MainBoard!AS9)</f>
        <v/>
      </c>
      <c r="E173" t="str">
        <f t="shared" si="10"/>
        <v/>
      </c>
    </row>
    <row r="174" spans="1:5" x14ac:dyDescent="0.35">
      <c r="A174" t="s">
        <v>17</v>
      </c>
      <c r="B174" t="str">
        <f>TRIM(MainBoard!AS10)</f>
        <v/>
      </c>
      <c r="E174" t="str">
        <f t="shared" si="10"/>
        <v/>
      </c>
    </row>
    <row r="175" spans="1:5" x14ac:dyDescent="0.35">
      <c r="A175" t="s">
        <v>17</v>
      </c>
      <c r="B175" t="str">
        <f>TRIM(MainBoard!AS11)</f>
        <v/>
      </c>
      <c r="E175" t="str">
        <f t="shared" si="10"/>
        <v/>
      </c>
    </row>
    <row r="176" spans="1:5" x14ac:dyDescent="0.35">
      <c r="A176" t="s">
        <v>17</v>
      </c>
      <c r="B176" t="str">
        <f>TRIM(MainBoard!AS12)</f>
        <v/>
      </c>
      <c r="E176" t="str">
        <f t="shared" si="10"/>
        <v/>
      </c>
    </row>
    <row r="177" spans="1:5" x14ac:dyDescent="0.35">
      <c r="A177" t="s">
        <v>17</v>
      </c>
      <c r="B177" t="str">
        <f>TRIM(MainBoard!AS13)</f>
        <v/>
      </c>
      <c r="E177" t="str">
        <f t="shared" si="10"/>
        <v/>
      </c>
    </row>
    <row r="178" spans="1:5" x14ac:dyDescent="0.35">
      <c r="A178" t="s">
        <v>17</v>
      </c>
      <c r="B178" t="str">
        <f>TRIM(MainBoard!AS14)</f>
        <v/>
      </c>
      <c r="E178" t="str">
        <f t="shared" si="10"/>
        <v/>
      </c>
    </row>
    <row r="180" spans="1:5" x14ac:dyDescent="0.35">
      <c r="E180" t="str">
        <f xml:space="preserve"> E843</f>
        <v/>
      </c>
    </row>
    <row r="181" spans="1:5" x14ac:dyDescent="0.35">
      <c r="E181" t="str">
        <f t="shared" ref="E181:E191" si="11" xml:space="preserve"> E844</f>
        <v/>
      </c>
    </row>
    <row r="182" spans="1:5" x14ac:dyDescent="0.35">
      <c r="E182" t="str">
        <f t="shared" si="11"/>
        <v/>
      </c>
    </row>
    <row r="183" spans="1:5" x14ac:dyDescent="0.35">
      <c r="E183" t="str">
        <f t="shared" si="11"/>
        <v/>
      </c>
    </row>
    <row r="184" spans="1:5" x14ac:dyDescent="0.35">
      <c r="E184" t="str">
        <f t="shared" si="11"/>
        <v/>
      </c>
    </row>
    <row r="185" spans="1:5" x14ac:dyDescent="0.35">
      <c r="E185" t="str">
        <f t="shared" si="11"/>
        <v/>
      </c>
    </row>
    <row r="186" spans="1:5" x14ac:dyDescent="0.35">
      <c r="E186" t="str">
        <f t="shared" si="11"/>
        <v/>
      </c>
    </row>
    <row r="187" spans="1:5" x14ac:dyDescent="0.35">
      <c r="E187" t="str">
        <f t="shared" si="11"/>
        <v/>
      </c>
    </row>
    <row r="188" spans="1:5" x14ac:dyDescent="0.35">
      <c r="E188" t="str">
        <f t="shared" si="11"/>
        <v/>
      </c>
    </row>
    <row r="189" spans="1:5" x14ac:dyDescent="0.35">
      <c r="E189" t="str">
        <f t="shared" si="11"/>
        <v/>
      </c>
    </row>
    <row r="190" spans="1:5" x14ac:dyDescent="0.35">
      <c r="E190" t="str">
        <f t="shared" si="11"/>
        <v/>
      </c>
    </row>
    <row r="191" spans="1:5" x14ac:dyDescent="0.35">
      <c r="E191" t="str">
        <f t="shared" si="11"/>
        <v/>
      </c>
    </row>
    <row r="192" spans="1:5" x14ac:dyDescent="0.35">
      <c r="E192" t="s">
        <v>153</v>
      </c>
    </row>
    <row r="193" spans="1:5" x14ac:dyDescent="0.35">
      <c r="E193" t="s">
        <v>153</v>
      </c>
    </row>
    <row r="194" spans="1:5" x14ac:dyDescent="0.35">
      <c r="E194" t="s">
        <v>153</v>
      </c>
    </row>
    <row r="195" spans="1:5" x14ac:dyDescent="0.35">
      <c r="A195" t="s">
        <v>158</v>
      </c>
      <c r="B195" t="s">
        <v>158</v>
      </c>
      <c r="E195" s="87" t="s">
        <v>158</v>
      </c>
    </row>
    <row r="196" spans="1:5" x14ac:dyDescent="0.35">
      <c r="A196" t="s">
        <v>33</v>
      </c>
      <c r="B196" t="s">
        <v>33</v>
      </c>
      <c r="E196" t="s">
        <v>33</v>
      </c>
    </row>
    <row r="197" spans="1:5" x14ac:dyDescent="0.35">
      <c r="A197" t="s">
        <v>158</v>
      </c>
      <c r="B197" t="s">
        <v>158</v>
      </c>
      <c r="E197" s="87" t="s">
        <v>158</v>
      </c>
    </row>
    <row r="198" spans="1:5" x14ac:dyDescent="0.35">
      <c r="A198" t="s">
        <v>34</v>
      </c>
      <c r="B198" t="str">
        <f>TRIM(MainBoard!G17)</f>
        <v/>
      </c>
      <c r="E198" t="str">
        <f t="shared" ref="E198:E205" si="12" xml:space="preserve"> IF(LEN(B198) = 0, "", CONCATENATE(A198, " ", B198))</f>
        <v/>
      </c>
    </row>
    <row r="199" spans="1:5" x14ac:dyDescent="0.35">
      <c r="A199" t="s">
        <v>35</v>
      </c>
      <c r="B199" t="str">
        <f>TRIM(MainBoard!M17)</f>
        <v/>
      </c>
      <c r="E199" t="str">
        <f t="shared" si="12"/>
        <v/>
      </c>
    </row>
    <row r="200" spans="1:5" x14ac:dyDescent="0.35">
      <c r="A200" t="s">
        <v>36</v>
      </c>
      <c r="B200" t="str">
        <f>TRIM(MainBoard!S17)</f>
        <v/>
      </c>
      <c r="E200" t="str">
        <f t="shared" si="12"/>
        <v/>
      </c>
    </row>
    <row r="201" spans="1:5" x14ac:dyDescent="0.35">
      <c r="A201" t="s">
        <v>36</v>
      </c>
      <c r="B201" t="str">
        <f>TRIM(MainBoard!U17)</f>
        <v/>
      </c>
      <c r="E201" t="str">
        <f t="shared" si="12"/>
        <v/>
      </c>
    </row>
    <row r="202" spans="1:5" x14ac:dyDescent="0.35">
      <c r="A202" t="s">
        <v>35</v>
      </c>
      <c r="B202" t="str">
        <f>TRIM(MainBoard!AA17)</f>
        <v/>
      </c>
      <c r="E202" t="str">
        <f t="shared" si="12"/>
        <v/>
      </c>
    </row>
    <row r="203" spans="1:5" x14ac:dyDescent="0.35">
      <c r="A203" t="s">
        <v>36</v>
      </c>
      <c r="B203" t="str">
        <f>TRIM(MainBoard!AG17)</f>
        <v/>
      </c>
      <c r="E203" t="str">
        <f t="shared" si="12"/>
        <v/>
      </c>
    </row>
    <row r="204" spans="1:5" x14ac:dyDescent="0.35">
      <c r="A204" t="s">
        <v>36</v>
      </c>
      <c r="B204" t="str">
        <f>TRIM(MainBoard!AI17)</f>
        <v/>
      </c>
      <c r="E204" t="str">
        <f t="shared" si="12"/>
        <v/>
      </c>
    </row>
    <row r="205" spans="1:5" x14ac:dyDescent="0.35">
      <c r="A205" t="s">
        <v>50</v>
      </c>
      <c r="B205" t="str">
        <f>TRIM(MainBoard!AK18)</f>
        <v/>
      </c>
      <c r="E205" t="str">
        <f t="shared" si="12"/>
        <v/>
      </c>
    </row>
    <row r="207" spans="1:5" x14ac:dyDescent="0.35">
      <c r="A207" t="s">
        <v>124</v>
      </c>
      <c r="B207" t="str">
        <f>TRIM(MainBoard!G20)</f>
        <v/>
      </c>
      <c r="E207" t="str">
        <f t="shared" ref="E207:E218" si="13" xml:space="preserve"> IF(LEN(B207) = 0, "", CONCATENATE(A207, " ", B207))</f>
        <v/>
      </c>
    </row>
    <row r="208" spans="1:5" x14ac:dyDescent="0.35">
      <c r="A208" t="s">
        <v>125</v>
      </c>
      <c r="B208" t="str">
        <f>TRIM(MainBoard!I20)</f>
        <v/>
      </c>
      <c r="E208" t="str">
        <f t="shared" si="13"/>
        <v/>
      </c>
    </row>
    <row r="209" spans="1:5" x14ac:dyDescent="0.35">
      <c r="A209" t="s">
        <v>126</v>
      </c>
      <c r="B209" t="str">
        <f>TRIM(MainBoard!M20)</f>
        <v/>
      </c>
      <c r="E209" t="str">
        <f t="shared" si="13"/>
        <v/>
      </c>
    </row>
    <row r="210" spans="1:5" x14ac:dyDescent="0.35">
      <c r="A210" t="s">
        <v>127</v>
      </c>
      <c r="B210" t="str">
        <f>TRIM(MainBoard!O20)</f>
        <v/>
      </c>
      <c r="E210" t="str">
        <f t="shared" si="13"/>
        <v/>
      </c>
    </row>
    <row r="211" spans="1:5" x14ac:dyDescent="0.35">
      <c r="A211" t="s">
        <v>128</v>
      </c>
      <c r="B211" t="str">
        <f>TRIM(MainBoard!S20)</f>
        <v/>
      </c>
      <c r="E211" t="str">
        <f t="shared" si="13"/>
        <v/>
      </c>
    </row>
    <row r="212" spans="1:5" x14ac:dyDescent="0.35">
      <c r="A212" t="s">
        <v>129</v>
      </c>
      <c r="B212" t="str">
        <f>TRIM(MainBoard!U20)</f>
        <v/>
      </c>
      <c r="E212" t="str">
        <f t="shared" si="13"/>
        <v/>
      </c>
    </row>
    <row r="213" spans="1:5" x14ac:dyDescent="0.35">
      <c r="A213" t="s">
        <v>130</v>
      </c>
      <c r="B213" t="str">
        <f>TRIM(MainBoard!W20)</f>
        <v/>
      </c>
      <c r="E213" t="str">
        <f t="shared" si="13"/>
        <v/>
      </c>
    </row>
    <row r="214" spans="1:5" x14ac:dyDescent="0.35">
      <c r="A214" t="s">
        <v>131</v>
      </c>
      <c r="B214" t="str">
        <f>TRIM(MainBoard!Y20)</f>
        <v/>
      </c>
      <c r="E214" t="str">
        <f t="shared" si="13"/>
        <v/>
      </c>
    </row>
    <row r="215" spans="1:5" x14ac:dyDescent="0.35">
      <c r="A215" t="s">
        <v>132</v>
      </c>
      <c r="B215" t="str">
        <f>TRIM(MainBoard!AC20)</f>
        <v/>
      </c>
      <c r="E215" t="str">
        <f t="shared" si="13"/>
        <v/>
      </c>
    </row>
    <row r="216" spans="1:5" x14ac:dyDescent="0.35">
      <c r="A216" t="s">
        <v>133</v>
      </c>
      <c r="B216" t="str">
        <f>TRIM(MainBoard!AE20)</f>
        <v/>
      </c>
      <c r="E216" t="str">
        <f t="shared" si="13"/>
        <v/>
      </c>
    </row>
    <row r="217" spans="1:5" x14ac:dyDescent="0.35">
      <c r="A217" t="s">
        <v>134</v>
      </c>
      <c r="B217" t="str">
        <f>TRIM(MainBoard!AI20)</f>
        <v/>
      </c>
      <c r="E217" t="str">
        <f t="shared" si="13"/>
        <v/>
      </c>
    </row>
    <row r="218" spans="1:5" x14ac:dyDescent="0.35">
      <c r="A218" t="s">
        <v>135</v>
      </c>
      <c r="B218" t="str">
        <f>TRIM(MainBoard!AK20)</f>
        <v/>
      </c>
      <c r="E218" t="str">
        <f t="shared" si="13"/>
        <v/>
      </c>
    </row>
    <row r="220" spans="1:5" x14ac:dyDescent="0.35">
      <c r="E220" t="str">
        <f xml:space="preserve"> E857</f>
        <v/>
      </c>
    </row>
    <row r="221" spans="1:5" x14ac:dyDescent="0.35">
      <c r="E221" t="str">
        <f xml:space="preserve"> E858</f>
        <v/>
      </c>
    </row>
    <row r="222" spans="1:5" x14ac:dyDescent="0.35">
      <c r="E222" t="str">
        <f t="shared" ref="E222:E231" si="14" xml:space="preserve"> E859</f>
        <v/>
      </c>
    </row>
    <row r="223" spans="1:5" x14ac:dyDescent="0.35">
      <c r="E223" t="str">
        <f t="shared" si="14"/>
        <v/>
      </c>
    </row>
    <row r="224" spans="1:5" x14ac:dyDescent="0.35">
      <c r="E224" t="str">
        <f t="shared" si="14"/>
        <v/>
      </c>
    </row>
    <row r="225" spans="1:5" x14ac:dyDescent="0.35">
      <c r="E225" t="str">
        <f t="shared" si="14"/>
        <v/>
      </c>
    </row>
    <row r="226" spans="1:5" x14ac:dyDescent="0.35">
      <c r="E226" t="str">
        <f t="shared" si="14"/>
        <v/>
      </c>
    </row>
    <row r="227" spans="1:5" x14ac:dyDescent="0.35">
      <c r="E227" t="str">
        <f t="shared" si="14"/>
        <v/>
      </c>
    </row>
    <row r="228" spans="1:5" x14ac:dyDescent="0.35">
      <c r="E228" t="str">
        <f t="shared" si="14"/>
        <v/>
      </c>
    </row>
    <row r="229" spans="1:5" x14ac:dyDescent="0.35">
      <c r="E229" t="str">
        <f t="shared" si="14"/>
        <v/>
      </c>
    </row>
    <row r="230" spans="1:5" x14ac:dyDescent="0.35">
      <c r="E230" t="str">
        <f t="shared" si="14"/>
        <v/>
      </c>
    </row>
    <row r="231" spans="1:5" x14ac:dyDescent="0.35">
      <c r="E231" t="str">
        <f t="shared" si="14"/>
        <v/>
      </c>
    </row>
    <row r="232" spans="1:5" x14ac:dyDescent="0.35">
      <c r="E232" t="s">
        <v>153</v>
      </c>
    </row>
    <row r="233" spans="1:5" x14ac:dyDescent="0.35">
      <c r="E233" t="s">
        <v>153</v>
      </c>
    </row>
    <row r="234" spans="1:5" x14ac:dyDescent="0.35">
      <c r="E234" t="s">
        <v>153</v>
      </c>
    </row>
    <row r="235" spans="1:5" x14ac:dyDescent="0.35">
      <c r="A235" t="s">
        <v>172</v>
      </c>
      <c r="B235" t="s">
        <v>172</v>
      </c>
      <c r="E235" s="87" t="s">
        <v>172</v>
      </c>
    </row>
    <row r="236" spans="1:5" x14ac:dyDescent="0.35">
      <c r="A236" t="s">
        <v>196</v>
      </c>
      <c r="B236" t="s">
        <v>196</v>
      </c>
      <c r="E236" t="s">
        <v>196</v>
      </c>
    </row>
    <row r="237" spans="1:5" x14ac:dyDescent="0.35">
      <c r="A237" t="s">
        <v>172</v>
      </c>
      <c r="B237" t="s">
        <v>172</v>
      </c>
      <c r="E237" s="87" t="s">
        <v>172</v>
      </c>
    </row>
    <row r="238" spans="1:5" x14ac:dyDescent="0.35">
      <c r="A238" t="s">
        <v>13</v>
      </c>
      <c r="B238" t="str">
        <f>TRIM(MainBoard!G24)</f>
        <v/>
      </c>
      <c r="E238" t="str">
        <f xml:space="preserve"> IF(LEN(B238) = 0, "", CONCATENATE(A238, " ", B238))</f>
        <v/>
      </c>
    </row>
    <row r="240" spans="1:5" x14ac:dyDescent="0.35">
      <c r="A240" t="s">
        <v>17</v>
      </c>
      <c r="B240" t="str">
        <f>TRIM(MainBoard!G26)</f>
        <v/>
      </c>
      <c r="E240" t="str">
        <f t="shared" ref="E240:E251" si="15" xml:space="preserve"> IF(LEN(B240) = 0, "", CONCATENATE(A240, " ", B240))</f>
        <v/>
      </c>
    </row>
    <row r="241" spans="1:5" x14ac:dyDescent="0.35">
      <c r="A241" t="s">
        <v>17</v>
      </c>
      <c r="B241" t="str">
        <f>TRIM(MainBoard!G27)</f>
        <v/>
      </c>
      <c r="E241" t="str">
        <f t="shared" si="15"/>
        <v/>
      </c>
    </row>
    <row r="242" spans="1:5" x14ac:dyDescent="0.35">
      <c r="A242" t="s">
        <v>17</v>
      </c>
      <c r="B242" t="str">
        <f>TRIM(MainBoard!G28)</f>
        <v/>
      </c>
      <c r="E242" t="str">
        <f t="shared" si="15"/>
        <v/>
      </c>
    </row>
    <row r="243" spans="1:5" x14ac:dyDescent="0.35">
      <c r="A243" t="s">
        <v>17</v>
      </c>
      <c r="B243" t="str">
        <f>TRIM(MainBoard!I26)</f>
        <v/>
      </c>
      <c r="E243" t="str">
        <f t="shared" si="15"/>
        <v/>
      </c>
    </row>
    <row r="244" spans="1:5" x14ac:dyDescent="0.35">
      <c r="A244" t="s">
        <v>17</v>
      </c>
      <c r="B244" t="str">
        <f>TRIM(MainBoard!I27)</f>
        <v/>
      </c>
      <c r="E244" t="str">
        <f t="shared" si="15"/>
        <v/>
      </c>
    </row>
    <row r="245" spans="1:5" x14ac:dyDescent="0.35">
      <c r="A245" t="s">
        <v>17</v>
      </c>
      <c r="B245" t="str">
        <f>TRIM(MainBoard!I28)</f>
        <v/>
      </c>
      <c r="E245" t="str">
        <f t="shared" si="15"/>
        <v/>
      </c>
    </row>
    <row r="246" spans="1:5" x14ac:dyDescent="0.35">
      <c r="A246" t="s">
        <v>17</v>
      </c>
      <c r="B246" t="str">
        <f>TRIM(MainBoard!K26)</f>
        <v/>
      </c>
      <c r="E246" t="str">
        <f t="shared" si="15"/>
        <v/>
      </c>
    </row>
    <row r="247" spans="1:5" x14ac:dyDescent="0.35">
      <c r="A247" t="s">
        <v>17</v>
      </c>
      <c r="B247" t="str">
        <f>TRIM(MainBoard!K27)</f>
        <v/>
      </c>
      <c r="E247" t="str">
        <f t="shared" si="15"/>
        <v/>
      </c>
    </row>
    <row r="248" spans="1:5" x14ac:dyDescent="0.35">
      <c r="A248" t="s">
        <v>17</v>
      </c>
      <c r="B248" t="str">
        <f>TRIM(MainBoard!K28)</f>
        <v/>
      </c>
      <c r="E248" t="str">
        <f t="shared" si="15"/>
        <v/>
      </c>
    </row>
    <row r="249" spans="1:5" x14ac:dyDescent="0.35">
      <c r="A249" t="s">
        <v>17</v>
      </c>
      <c r="B249" t="str">
        <f>TRIM(MainBoard!M26)</f>
        <v/>
      </c>
      <c r="E249" t="str">
        <f t="shared" si="15"/>
        <v/>
      </c>
    </row>
    <row r="250" spans="1:5" x14ac:dyDescent="0.35">
      <c r="A250" t="s">
        <v>17</v>
      </c>
      <c r="B250" t="str">
        <f>TRIM(MainBoard!M27)</f>
        <v/>
      </c>
      <c r="E250" t="str">
        <f t="shared" si="15"/>
        <v/>
      </c>
    </row>
    <row r="251" spans="1:5" x14ac:dyDescent="0.35">
      <c r="A251" t="s">
        <v>17</v>
      </c>
      <c r="B251" t="str">
        <f>TRIM(MainBoard!M28)</f>
        <v/>
      </c>
      <c r="E251" t="str">
        <f t="shared" si="15"/>
        <v/>
      </c>
    </row>
    <row r="253" spans="1:5" x14ac:dyDescent="0.35">
      <c r="A253" t="s">
        <v>31</v>
      </c>
      <c r="B253" t="str">
        <f>TRIM(MainBoard!G30)</f>
        <v/>
      </c>
      <c r="E253" t="str">
        <f t="shared" ref="E253:E264" si="16" xml:space="preserve"> IF(LEN(B253) = 0, "", CONCATENATE(A253, " ", B253))</f>
        <v/>
      </c>
    </row>
    <row r="254" spans="1:5" x14ac:dyDescent="0.35">
      <c r="A254" t="s">
        <v>31</v>
      </c>
      <c r="B254" t="str">
        <f>TRIM(MainBoard!G31)</f>
        <v/>
      </c>
      <c r="E254" t="str">
        <f t="shared" si="16"/>
        <v/>
      </c>
    </row>
    <row r="255" spans="1:5" x14ac:dyDescent="0.35">
      <c r="A255" t="s">
        <v>31</v>
      </c>
      <c r="B255" t="str">
        <f>TRIM(MainBoard!G32)</f>
        <v/>
      </c>
      <c r="E255" t="str">
        <f t="shared" si="16"/>
        <v/>
      </c>
    </row>
    <row r="256" spans="1:5" x14ac:dyDescent="0.35">
      <c r="A256" t="s">
        <v>31</v>
      </c>
      <c r="B256" t="str">
        <f>TRIM(MainBoard!I30)</f>
        <v/>
      </c>
      <c r="E256" t="str">
        <f t="shared" si="16"/>
        <v/>
      </c>
    </row>
    <row r="257" spans="1:5" x14ac:dyDescent="0.35">
      <c r="A257" t="s">
        <v>31</v>
      </c>
      <c r="B257" t="str">
        <f>TRIM(MainBoard!I31)</f>
        <v/>
      </c>
      <c r="E257" t="str">
        <f t="shared" si="16"/>
        <v/>
      </c>
    </row>
    <row r="258" spans="1:5" x14ac:dyDescent="0.35">
      <c r="A258" t="s">
        <v>31</v>
      </c>
      <c r="B258" t="str">
        <f>TRIM(MainBoard!I32)</f>
        <v/>
      </c>
      <c r="E258" t="str">
        <f t="shared" si="16"/>
        <v/>
      </c>
    </row>
    <row r="259" spans="1:5" x14ac:dyDescent="0.35">
      <c r="A259" t="s">
        <v>31</v>
      </c>
      <c r="B259" t="str">
        <f>TRIM(MainBoard!K30)</f>
        <v/>
      </c>
      <c r="E259" t="str">
        <f t="shared" si="16"/>
        <v/>
      </c>
    </row>
    <row r="260" spans="1:5" x14ac:dyDescent="0.35">
      <c r="A260" t="s">
        <v>31</v>
      </c>
      <c r="B260" t="str">
        <f>TRIM(MainBoard!K31)</f>
        <v/>
      </c>
      <c r="E260" t="str">
        <f t="shared" si="16"/>
        <v/>
      </c>
    </row>
    <row r="261" spans="1:5" x14ac:dyDescent="0.35">
      <c r="A261" t="s">
        <v>31</v>
      </c>
      <c r="B261" t="str">
        <f>TRIM(MainBoard!K32)</f>
        <v/>
      </c>
      <c r="E261" t="str">
        <f t="shared" si="16"/>
        <v/>
      </c>
    </row>
    <row r="262" spans="1:5" x14ac:dyDescent="0.35">
      <c r="A262" t="s">
        <v>31</v>
      </c>
      <c r="B262" t="str">
        <f>TRIM(MainBoard!M30)</f>
        <v/>
      </c>
      <c r="E262" t="str">
        <f t="shared" si="16"/>
        <v/>
      </c>
    </row>
    <row r="263" spans="1:5" x14ac:dyDescent="0.35">
      <c r="A263" t="s">
        <v>31</v>
      </c>
      <c r="B263" t="str">
        <f>TRIM(MainBoard!M31)</f>
        <v/>
      </c>
      <c r="E263" t="str">
        <f t="shared" si="16"/>
        <v/>
      </c>
    </row>
    <row r="264" spans="1:5" x14ac:dyDescent="0.35">
      <c r="A264" t="s">
        <v>31</v>
      </c>
      <c r="B264" t="str">
        <f>TRIM(MainBoard!M32)</f>
        <v/>
      </c>
      <c r="E264" t="str">
        <f t="shared" si="16"/>
        <v/>
      </c>
    </row>
    <row r="266" spans="1:5" x14ac:dyDescent="0.35">
      <c r="A266" t="s">
        <v>54</v>
      </c>
      <c r="B266" t="str">
        <f>TRIM(MainBoard!G34)</f>
        <v/>
      </c>
      <c r="E266" t="str">
        <f xml:space="preserve"> IF(LEN(B266) = 0, "", CONCATENATE(A266, " ", B266))</f>
        <v/>
      </c>
    </row>
    <row r="267" spans="1:5" x14ac:dyDescent="0.35">
      <c r="A267" t="s">
        <v>54</v>
      </c>
      <c r="B267" t="str">
        <f>TRIM(MainBoard!I34)</f>
        <v/>
      </c>
      <c r="E267" t="str">
        <f xml:space="preserve"> IF(LEN(B267) = 0, "", CONCATENATE(A267, " ", B267))</f>
        <v/>
      </c>
    </row>
    <row r="268" spans="1:5" x14ac:dyDescent="0.35">
      <c r="A268" t="s">
        <v>54</v>
      </c>
      <c r="B268" t="str">
        <f>TRIM(MainBoard!K34)</f>
        <v/>
      </c>
      <c r="E268" t="str">
        <f xml:space="preserve"> IF(LEN(B268) = 0, "", CONCATENATE(A268, " ", B268))</f>
        <v/>
      </c>
    </row>
    <row r="269" spans="1:5" x14ac:dyDescent="0.35">
      <c r="A269" t="s">
        <v>54</v>
      </c>
      <c r="B269" t="str">
        <f>TRIM(MainBoard!M34)</f>
        <v/>
      </c>
      <c r="E269" t="str">
        <f xml:space="preserve"> IF(LEN(B269) = 0, "", CONCATENATE(A269, " ", B269))</f>
        <v/>
      </c>
    </row>
    <row r="271" spans="1:5" x14ac:dyDescent="0.35">
      <c r="A271" t="s">
        <v>53</v>
      </c>
      <c r="B271" t="str">
        <f>TRIM(MainBoard!G36)</f>
        <v/>
      </c>
      <c r="E271" t="str">
        <f xml:space="preserve"> IF(LEN(B271) = 0, "", CONCATENATE(A271, " ", B271))</f>
        <v/>
      </c>
    </row>
    <row r="272" spans="1:5" x14ac:dyDescent="0.35">
      <c r="A272" t="s">
        <v>53</v>
      </c>
      <c r="B272" t="str">
        <f>TRIM(MainBoard!I36)</f>
        <v/>
      </c>
      <c r="E272" t="str">
        <f xml:space="preserve"> IF(LEN(B272) = 0, "", CONCATENATE(A272, " ", B272))</f>
        <v/>
      </c>
    </row>
    <row r="273" spans="1:5" x14ac:dyDescent="0.35">
      <c r="A273" t="s">
        <v>53</v>
      </c>
      <c r="B273" t="str">
        <f>TRIM(MainBoard!K36)</f>
        <v/>
      </c>
      <c r="E273" t="str">
        <f xml:space="preserve"> IF(LEN(B273) = 0, "", CONCATENATE(A273, " ", B273))</f>
        <v/>
      </c>
    </row>
    <row r="274" spans="1:5" x14ac:dyDescent="0.35">
      <c r="A274" t="s">
        <v>53</v>
      </c>
      <c r="B274" t="str">
        <f>TRIM(MainBoard!M36)</f>
        <v/>
      </c>
      <c r="E274" t="str">
        <f xml:space="preserve"> IF(LEN(B274) = 0, "", CONCATENATE(A274, " ", B274))</f>
        <v/>
      </c>
    </row>
    <row r="276" spans="1:5" x14ac:dyDescent="0.35">
      <c r="E276" t="str">
        <f xml:space="preserve"> E871</f>
        <v/>
      </c>
    </row>
    <row r="277" spans="1:5" x14ac:dyDescent="0.35">
      <c r="E277" t="str">
        <f t="shared" ref="E277:E287" si="17" xml:space="preserve"> E872</f>
        <v/>
      </c>
    </row>
    <row r="278" spans="1:5" x14ac:dyDescent="0.35">
      <c r="E278" t="str">
        <f t="shared" si="17"/>
        <v/>
      </c>
    </row>
    <row r="279" spans="1:5" x14ac:dyDescent="0.35">
      <c r="E279" t="str">
        <f t="shared" si="17"/>
        <v/>
      </c>
    </row>
    <row r="280" spans="1:5" x14ac:dyDescent="0.35">
      <c r="E280" t="str">
        <f t="shared" si="17"/>
        <v/>
      </c>
    </row>
    <row r="281" spans="1:5" x14ac:dyDescent="0.35">
      <c r="E281" t="str">
        <f t="shared" si="17"/>
        <v/>
      </c>
    </row>
    <row r="282" spans="1:5" x14ac:dyDescent="0.35">
      <c r="E282" t="str">
        <f t="shared" si="17"/>
        <v/>
      </c>
    </row>
    <row r="283" spans="1:5" x14ac:dyDescent="0.35">
      <c r="E283" t="str">
        <f t="shared" si="17"/>
        <v/>
      </c>
    </row>
    <row r="284" spans="1:5" x14ac:dyDescent="0.35">
      <c r="E284" t="str">
        <f t="shared" si="17"/>
        <v/>
      </c>
    </row>
    <row r="285" spans="1:5" x14ac:dyDescent="0.35">
      <c r="E285" t="str">
        <f t="shared" si="17"/>
        <v/>
      </c>
    </row>
    <row r="286" spans="1:5" x14ac:dyDescent="0.35">
      <c r="E286" t="str">
        <f t="shared" si="17"/>
        <v/>
      </c>
    </row>
    <row r="287" spans="1:5" x14ac:dyDescent="0.35">
      <c r="E287" t="str">
        <f t="shared" si="17"/>
        <v/>
      </c>
    </row>
    <row r="288" spans="1:5" x14ac:dyDescent="0.35">
      <c r="E288" t="s">
        <v>153</v>
      </c>
    </row>
    <row r="289" spans="1:5" x14ac:dyDescent="0.35">
      <c r="E289" t="s">
        <v>153</v>
      </c>
    </row>
    <row r="290" spans="1:5" x14ac:dyDescent="0.35">
      <c r="E290" t="s">
        <v>153</v>
      </c>
    </row>
    <row r="291" spans="1:5" x14ac:dyDescent="0.35">
      <c r="A291" t="s">
        <v>168</v>
      </c>
      <c r="B291" t="s">
        <v>168</v>
      </c>
      <c r="E291" s="87" t="s">
        <v>168</v>
      </c>
    </row>
    <row r="292" spans="1:5" x14ac:dyDescent="0.35">
      <c r="A292" t="s">
        <v>197</v>
      </c>
      <c r="B292" t="s">
        <v>197</v>
      </c>
      <c r="E292" t="s">
        <v>197</v>
      </c>
    </row>
    <row r="293" spans="1:5" x14ac:dyDescent="0.35">
      <c r="A293" t="s">
        <v>168</v>
      </c>
      <c r="B293" t="s">
        <v>168</v>
      </c>
      <c r="E293" t="s">
        <v>168</v>
      </c>
    </row>
    <row r="294" spans="1:5" x14ac:dyDescent="0.35">
      <c r="A294" t="s">
        <v>13</v>
      </c>
      <c r="B294" t="str">
        <f>TRIM(MainBoard!O24)</f>
        <v/>
      </c>
      <c r="E294" t="str">
        <f xml:space="preserve"> IF(LEN(B294) = 0, "", CONCATENATE(A294, " ", B294))</f>
        <v/>
      </c>
    </row>
    <row r="296" spans="1:5" x14ac:dyDescent="0.35">
      <c r="A296" t="s">
        <v>17</v>
      </c>
      <c r="B296" t="str">
        <f>TRIM(MainBoard!O26)</f>
        <v/>
      </c>
      <c r="E296" t="str">
        <f t="shared" ref="E296:E307" si="18" xml:space="preserve"> IF(LEN(B296) = 0, "", CONCATENATE(A296, " ", B296))</f>
        <v/>
      </c>
    </row>
    <row r="297" spans="1:5" x14ac:dyDescent="0.35">
      <c r="A297" t="s">
        <v>17</v>
      </c>
      <c r="B297" t="str">
        <f>TRIM(MainBoard!O27)</f>
        <v/>
      </c>
      <c r="E297" t="str">
        <f t="shared" si="18"/>
        <v/>
      </c>
    </row>
    <row r="298" spans="1:5" x14ac:dyDescent="0.35">
      <c r="A298" t="s">
        <v>17</v>
      </c>
      <c r="B298" t="str">
        <f>TRIM(MainBoard!O28)</f>
        <v/>
      </c>
      <c r="E298" t="str">
        <f t="shared" si="18"/>
        <v/>
      </c>
    </row>
    <row r="299" spans="1:5" x14ac:dyDescent="0.35">
      <c r="A299" t="s">
        <v>17</v>
      </c>
      <c r="B299" t="str">
        <f>TRIM(MainBoard!Q26)</f>
        <v/>
      </c>
      <c r="E299" t="str">
        <f t="shared" si="18"/>
        <v/>
      </c>
    </row>
    <row r="300" spans="1:5" x14ac:dyDescent="0.35">
      <c r="A300" t="s">
        <v>17</v>
      </c>
      <c r="B300" t="str">
        <f>TRIM(MainBoard!Q27)</f>
        <v/>
      </c>
      <c r="E300" t="str">
        <f t="shared" si="18"/>
        <v/>
      </c>
    </row>
    <row r="301" spans="1:5" x14ac:dyDescent="0.35">
      <c r="A301" t="s">
        <v>17</v>
      </c>
      <c r="B301" t="str">
        <f>TRIM(MainBoard!Q28)</f>
        <v/>
      </c>
      <c r="E301" t="str">
        <f t="shared" si="18"/>
        <v/>
      </c>
    </row>
    <row r="302" spans="1:5" x14ac:dyDescent="0.35">
      <c r="A302" t="s">
        <v>17</v>
      </c>
      <c r="B302" t="str">
        <f>TRIM(MainBoard!S26)</f>
        <v/>
      </c>
      <c r="E302" t="str">
        <f t="shared" si="18"/>
        <v/>
      </c>
    </row>
    <row r="303" spans="1:5" x14ac:dyDescent="0.35">
      <c r="A303" t="s">
        <v>17</v>
      </c>
      <c r="B303" t="str">
        <f>TRIM(MainBoard!S27)</f>
        <v/>
      </c>
      <c r="E303" t="str">
        <f t="shared" si="18"/>
        <v/>
      </c>
    </row>
    <row r="304" spans="1:5" x14ac:dyDescent="0.35">
      <c r="A304" t="s">
        <v>17</v>
      </c>
      <c r="B304" t="str">
        <f>TRIM(MainBoard!S28)</f>
        <v/>
      </c>
      <c r="E304" t="str">
        <f t="shared" si="18"/>
        <v/>
      </c>
    </row>
    <row r="305" spans="1:5" x14ac:dyDescent="0.35">
      <c r="A305" t="s">
        <v>17</v>
      </c>
      <c r="B305" t="str">
        <f>TRIM(MainBoard!U26)</f>
        <v/>
      </c>
      <c r="E305" t="str">
        <f t="shared" si="18"/>
        <v/>
      </c>
    </row>
    <row r="306" spans="1:5" x14ac:dyDescent="0.35">
      <c r="A306" t="s">
        <v>17</v>
      </c>
      <c r="B306" t="str">
        <f>TRIM(MainBoard!U27)</f>
        <v/>
      </c>
      <c r="E306" t="str">
        <f t="shared" si="18"/>
        <v/>
      </c>
    </row>
    <row r="307" spans="1:5" x14ac:dyDescent="0.35">
      <c r="A307" t="s">
        <v>17</v>
      </c>
      <c r="B307" t="str">
        <f>TRIM(MainBoard!U28)</f>
        <v/>
      </c>
      <c r="E307" t="str">
        <f t="shared" si="18"/>
        <v/>
      </c>
    </row>
    <row r="309" spans="1:5" x14ac:dyDescent="0.35">
      <c r="A309" t="s">
        <v>31</v>
      </c>
      <c r="B309" t="str">
        <f>TRIM(MainBoard!O30)</f>
        <v/>
      </c>
      <c r="E309" t="str">
        <f t="shared" ref="E309:E320" si="19" xml:space="preserve"> IF(LEN(B309) = 0, "", CONCATENATE(A309, " ", B309))</f>
        <v/>
      </c>
    </row>
    <row r="310" spans="1:5" x14ac:dyDescent="0.35">
      <c r="A310" t="s">
        <v>31</v>
      </c>
      <c r="B310" t="str">
        <f>TRIM(MainBoard!O31)</f>
        <v/>
      </c>
      <c r="E310" t="str">
        <f t="shared" si="19"/>
        <v/>
      </c>
    </row>
    <row r="311" spans="1:5" x14ac:dyDescent="0.35">
      <c r="A311" t="s">
        <v>31</v>
      </c>
      <c r="B311" t="str">
        <f>TRIM(MainBoard!O32)</f>
        <v/>
      </c>
      <c r="E311" t="str">
        <f t="shared" si="19"/>
        <v/>
      </c>
    </row>
    <row r="312" spans="1:5" x14ac:dyDescent="0.35">
      <c r="A312" t="s">
        <v>31</v>
      </c>
      <c r="B312" t="str">
        <f>TRIM(MainBoard!Q30)</f>
        <v/>
      </c>
      <c r="E312" t="str">
        <f t="shared" si="19"/>
        <v/>
      </c>
    </row>
    <row r="313" spans="1:5" x14ac:dyDescent="0.35">
      <c r="A313" t="s">
        <v>31</v>
      </c>
      <c r="B313" t="str">
        <f>TRIM(MainBoard!Q31)</f>
        <v/>
      </c>
      <c r="E313" t="str">
        <f t="shared" si="19"/>
        <v/>
      </c>
    </row>
    <row r="314" spans="1:5" x14ac:dyDescent="0.35">
      <c r="A314" t="s">
        <v>31</v>
      </c>
      <c r="B314" t="str">
        <f>TRIM(MainBoard!Q32)</f>
        <v/>
      </c>
      <c r="E314" t="str">
        <f t="shared" si="19"/>
        <v/>
      </c>
    </row>
    <row r="315" spans="1:5" x14ac:dyDescent="0.35">
      <c r="A315" t="s">
        <v>31</v>
      </c>
      <c r="B315" t="str">
        <f>TRIM(MainBoard!S30)</f>
        <v/>
      </c>
      <c r="E315" t="str">
        <f t="shared" si="19"/>
        <v/>
      </c>
    </row>
    <row r="316" spans="1:5" x14ac:dyDescent="0.35">
      <c r="A316" t="s">
        <v>31</v>
      </c>
      <c r="B316" t="str">
        <f>TRIM(MainBoard!S31)</f>
        <v/>
      </c>
      <c r="E316" t="str">
        <f t="shared" si="19"/>
        <v/>
      </c>
    </row>
    <row r="317" spans="1:5" x14ac:dyDescent="0.35">
      <c r="A317" t="s">
        <v>31</v>
      </c>
      <c r="B317" t="str">
        <f>TRIM(MainBoard!S32)</f>
        <v/>
      </c>
      <c r="E317" t="str">
        <f t="shared" si="19"/>
        <v/>
      </c>
    </row>
    <row r="318" spans="1:5" x14ac:dyDescent="0.35">
      <c r="A318" t="s">
        <v>31</v>
      </c>
      <c r="B318" t="str">
        <f>TRIM(MainBoard!U30)</f>
        <v/>
      </c>
      <c r="E318" t="str">
        <f t="shared" si="19"/>
        <v/>
      </c>
    </row>
    <row r="319" spans="1:5" x14ac:dyDescent="0.35">
      <c r="A319" t="s">
        <v>31</v>
      </c>
      <c r="B319" t="str">
        <f>TRIM(MainBoard!U31)</f>
        <v/>
      </c>
      <c r="E319" t="str">
        <f t="shared" si="19"/>
        <v/>
      </c>
    </row>
    <row r="320" spans="1:5" x14ac:dyDescent="0.35">
      <c r="A320" t="s">
        <v>31</v>
      </c>
      <c r="B320" t="str">
        <f>TRIM(MainBoard!U32)</f>
        <v/>
      </c>
      <c r="E320" t="str">
        <f t="shared" si="19"/>
        <v/>
      </c>
    </row>
    <row r="322" spans="1:5" x14ac:dyDescent="0.35">
      <c r="A322" t="s">
        <v>54</v>
      </c>
      <c r="B322" t="str">
        <f>TRIM(MainBoard!O34)</f>
        <v/>
      </c>
      <c r="E322" t="str">
        <f xml:space="preserve"> IF(LEN(B322) = 0, "", CONCATENATE(A322, " ", B322))</f>
        <v/>
      </c>
    </row>
    <row r="323" spans="1:5" x14ac:dyDescent="0.35">
      <c r="A323" t="s">
        <v>54</v>
      </c>
      <c r="B323" t="str">
        <f>TRIM(MainBoard!Q34)</f>
        <v/>
      </c>
      <c r="E323" t="str">
        <f xml:space="preserve"> IF(LEN(B323) = 0, "", CONCATENATE(A323, " ", B323))</f>
        <v/>
      </c>
    </row>
    <row r="324" spans="1:5" x14ac:dyDescent="0.35">
      <c r="A324" t="s">
        <v>54</v>
      </c>
      <c r="B324" t="str">
        <f>TRIM(MainBoard!S34)</f>
        <v/>
      </c>
      <c r="E324" t="str">
        <f xml:space="preserve"> IF(LEN(B324) = 0, "", CONCATENATE(A324, " ", B324))</f>
        <v/>
      </c>
    </row>
    <row r="325" spans="1:5" x14ac:dyDescent="0.35">
      <c r="A325" t="s">
        <v>54</v>
      </c>
      <c r="B325" t="str">
        <f>TRIM(MainBoard!U34)</f>
        <v/>
      </c>
      <c r="E325" t="str">
        <f xml:space="preserve"> IF(LEN(B325) = 0, "", CONCATENATE(A325, " ", B325))</f>
        <v/>
      </c>
    </row>
    <row r="327" spans="1:5" x14ac:dyDescent="0.35">
      <c r="A327" t="s">
        <v>53</v>
      </c>
      <c r="B327" t="str">
        <f>TRIM(MainBoard!O36)</f>
        <v/>
      </c>
      <c r="E327" t="str">
        <f xml:space="preserve"> IF(LEN(B327) = 0, "", CONCATENATE(A327, " ", B327))</f>
        <v/>
      </c>
    </row>
    <row r="328" spans="1:5" x14ac:dyDescent="0.35">
      <c r="A328" t="s">
        <v>53</v>
      </c>
      <c r="B328" t="str">
        <f>TRIM(MainBoard!Q36)</f>
        <v/>
      </c>
      <c r="E328" t="str">
        <f xml:space="preserve"> IF(LEN(B328) = 0, "", CONCATENATE(A328, " ", B328))</f>
        <v/>
      </c>
    </row>
    <row r="329" spans="1:5" x14ac:dyDescent="0.35">
      <c r="A329" t="s">
        <v>53</v>
      </c>
      <c r="B329" t="str">
        <f>TRIM(MainBoard!S36)</f>
        <v/>
      </c>
      <c r="E329" t="str">
        <f xml:space="preserve"> IF(LEN(B329) = 0, "", CONCATENATE(A329, " ", B329))</f>
        <v/>
      </c>
    </row>
    <row r="330" spans="1:5" x14ac:dyDescent="0.35">
      <c r="A330" t="s">
        <v>53</v>
      </c>
      <c r="B330" t="str">
        <f>TRIM(MainBoard!U36)</f>
        <v/>
      </c>
      <c r="E330" t="str">
        <f xml:space="preserve"> IF(LEN(B330) = 0, "", CONCATENATE(A330, " ", B330))</f>
        <v/>
      </c>
    </row>
    <row r="332" spans="1:5" x14ac:dyDescent="0.35">
      <c r="E332" t="str">
        <f xml:space="preserve"> E885</f>
        <v/>
      </c>
    </row>
    <row r="333" spans="1:5" x14ac:dyDescent="0.35">
      <c r="E333" t="str">
        <f t="shared" ref="E333:E343" si="20" xml:space="preserve"> E886</f>
        <v/>
      </c>
    </row>
    <row r="334" spans="1:5" x14ac:dyDescent="0.35">
      <c r="E334" t="str">
        <f t="shared" si="20"/>
        <v/>
      </c>
    </row>
    <row r="335" spans="1:5" x14ac:dyDescent="0.35">
      <c r="E335" t="str">
        <f t="shared" si="20"/>
        <v/>
      </c>
    </row>
    <row r="336" spans="1:5" x14ac:dyDescent="0.35">
      <c r="E336" t="str">
        <f t="shared" si="20"/>
        <v/>
      </c>
    </row>
    <row r="337" spans="1:5" x14ac:dyDescent="0.35">
      <c r="E337" t="str">
        <f t="shared" si="20"/>
        <v/>
      </c>
    </row>
    <row r="338" spans="1:5" x14ac:dyDescent="0.35">
      <c r="E338" t="str">
        <f t="shared" si="20"/>
        <v/>
      </c>
    </row>
    <row r="339" spans="1:5" x14ac:dyDescent="0.35">
      <c r="E339" t="str">
        <f t="shared" si="20"/>
        <v/>
      </c>
    </row>
    <row r="340" spans="1:5" x14ac:dyDescent="0.35">
      <c r="E340" t="str">
        <f t="shared" si="20"/>
        <v/>
      </c>
    </row>
    <row r="341" spans="1:5" x14ac:dyDescent="0.35">
      <c r="E341" t="str">
        <f t="shared" si="20"/>
        <v/>
      </c>
    </row>
    <row r="342" spans="1:5" x14ac:dyDescent="0.35">
      <c r="E342" t="str">
        <f t="shared" si="20"/>
        <v/>
      </c>
    </row>
    <row r="343" spans="1:5" x14ac:dyDescent="0.35">
      <c r="E343" t="str">
        <f t="shared" si="20"/>
        <v/>
      </c>
    </row>
    <row r="344" spans="1:5" x14ac:dyDescent="0.35">
      <c r="E344" t="s">
        <v>153</v>
      </c>
    </row>
    <row r="345" spans="1:5" x14ac:dyDescent="0.35">
      <c r="E345" t="s">
        <v>153</v>
      </c>
    </row>
    <row r="346" spans="1:5" x14ac:dyDescent="0.35">
      <c r="E346" t="s">
        <v>153</v>
      </c>
    </row>
    <row r="347" spans="1:5" x14ac:dyDescent="0.35">
      <c r="A347" t="s">
        <v>171</v>
      </c>
      <c r="B347" t="s">
        <v>171</v>
      </c>
      <c r="E347" s="87" t="s">
        <v>171</v>
      </c>
    </row>
    <row r="348" spans="1:5" x14ac:dyDescent="0.35">
      <c r="A348" t="s">
        <v>169</v>
      </c>
      <c r="B348" t="s">
        <v>169</v>
      </c>
      <c r="E348" t="s">
        <v>169</v>
      </c>
    </row>
    <row r="349" spans="1:5" x14ac:dyDescent="0.35">
      <c r="A349" t="s">
        <v>171</v>
      </c>
      <c r="B349" t="s">
        <v>171</v>
      </c>
      <c r="E349" s="87" t="s">
        <v>171</v>
      </c>
    </row>
    <row r="350" spans="1:5" x14ac:dyDescent="0.35">
      <c r="A350" t="s">
        <v>13</v>
      </c>
      <c r="B350" t="str">
        <f>TRIM(MainBoard!W24)</f>
        <v/>
      </c>
      <c r="E350" t="str">
        <f xml:space="preserve"> IF(LEN(B350) = 0, "", CONCATENATE(A350, " ", B350))</f>
        <v/>
      </c>
    </row>
    <row r="352" spans="1:5" x14ac:dyDescent="0.35">
      <c r="A352" t="s">
        <v>17</v>
      </c>
      <c r="B352" t="str">
        <f>TRIM(MainBoard!W26)</f>
        <v/>
      </c>
      <c r="E352" t="str">
        <f t="shared" ref="E352:E363" si="21" xml:space="preserve"> IF(LEN(B352) = 0, "", CONCATENATE(A352, " ", B352))</f>
        <v/>
      </c>
    </row>
    <row r="353" spans="1:5" x14ac:dyDescent="0.35">
      <c r="A353" t="s">
        <v>17</v>
      </c>
      <c r="B353" t="str">
        <f>TRIM(MainBoard!W27)</f>
        <v/>
      </c>
      <c r="E353" t="str">
        <f t="shared" si="21"/>
        <v/>
      </c>
    </row>
    <row r="354" spans="1:5" x14ac:dyDescent="0.35">
      <c r="A354" t="s">
        <v>17</v>
      </c>
      <c r="B354" t="str">
        <f>TRIM(MainBoard!W28)</f>
        <v/>
      </c>
      <c r="E354" t="str">
        <f t="shared" si="21"/>
        <v/>
      </c>
    </row>
    <row r="355" spans="1:5" x14ac:dyDescent="0.35">
      <c r="A355" t="s">
        <v>17</v>
      </c>
      <c r="B355" t="str">
        <f>TRIM(MainBoard!Y26)</f>
        <v/>
      </c>
      <c r="E355" t="str">
        <f t="shared" si="21"/>
        <v/>
      </c>
    </row>
    <row r="356" spans="1:5" x14ac:dyDescent="0.35">
      <c r="A356" t="s">
        <v>17</v>
      </c>
      <c r="B356" t="str">
        <f>TRIM(MainBoard!Y27)</f>
        <v/>
      </c>
      <c r="E356" t="str">
        <f t="shared" si="21"/>
        <v/>
      </c>
    </row>
    <row r="357" spans="1:5" x14ac:dyDescent="0.35">
      <c r="A357" t="s">
        <v>17</v>
      </c>
      <c r="B357" t="str">
        <f>TRIM(MainBoard!Y28)</f>
        <v/>
      </c>
      <c r="E357" t="str">
        <f t="shared" si="21"/>
        <v/>
      </c>
    </row>
    <row r="358" spans="1:5" x14ac:dyDescent="0.35">
      <c r="A358" t="s">
        <v>17</v>
      </c>
      <c r="B358" t="str">
        <f>TRIM(MainBoard!AA26)</f>
        <v/>
      </c>
      <c r="E358" t="str">
        <f t="shared" si="21"/>
        <v/>
      </c>
    </row>
    <row r="359" spans="1:5" x14ac:dyDescent="0.35">
      <c r="A359" t="s">
        <v>17</v>
      </c>
      <c r="B359" t="str">
        <f>TRIM(MainBoard!AA27)</f>
        <v/>
      </c>
      <c r="E359" t="str">
        <f t="shared" si="21"/>
        <v/>
      </c>
    </row>
    <row r="360" spans="1:5" x14ac:dyDescent="0.35">
      <c r="A360" t="s">
        <v>17</v>
      </c>
      <c r="B360" t="str">
        <f>TRIM(MainBoard!AA28)</f>
        <v/>
      </c>
      <c r="E360" t="str">
        <f t="shared" si="21"/>
        <v/>
      </c>
    </row>
    <row r="361" spans="1:5" x14ac:dyDescent="0.35">
      <c r="A361" t="s">
        <v>17</v>
      </c>
      <c r="B361" t="str">
        <f>TRIM(MainBoard!AC26)</f>
        <v/>
      </c>
      <c r="E361" t="str">
        <f t="shared" si="21"/>
        <v/>
      </c>
    </row>
    <row r="362" spans="1:5" x14ac:dyDescent="0.35">
      <c r="A362" t="s">
        <v>17</v>
      </c>
      <c r="B362" t="str">
        <f>TRIM(MainBoard!AC27)</f>
        <v/>
      </c>
      <c r="E362" t="str">
        <f t="shared" si="21"/>
        <v/>
      </c>
    </row>
    <row r="363" spans="1:5" x14ac:dyDescent="0.35">
      <c r="A363" t="s">
        <v>17</v>
      </c>
      <c r="B363" t="str">
        <f>TRIM(MainBoard!AC28)</f>
        <v/>
      </c>
      <c r="E363" t="str">
        <f t="shared" si="21"/>
        <v/>
      </c>
    </row>
    <row r="365" spans="1:5" x14ac:dyDescent="0.35">
      <c r="A365" t="s">
        <v>31</v>
      </c>
      <c r="B365" t="str">
        <f>TRIM(MainBoard!W30)</f>
        <v/>
      </c>
      <c r="E365" t="str">
        <f t="shared" ref="E365:E376" si="22" xml:space="preserve"> IF(LEN(B365) = 0, "", CONCATENATE(A365, " ", B365))</f>
        <v/>
      </c>
    </row>
    <row r="366" spans="1:5" x14ac:dyDescent="0.35">
      <c r="A366" t="s">
        <v>31</v>
      </c>
      <c r="B366" t="str">
        <f>TRIM(MainBoard!W31)</f>
        <v/>
      </c>
      <c r="E366" t="str">
        <f t="shared" si="22"/>
        <v/>
      </c>
    </row>
    <row r="367" spans="1:5" x14ac:dyDescent="0.35">
      <c r="A367" t="s">
        <v>31</v>
      </c>
      <c r="B367" t="str">
        <f>TRIM(MainBoard!W32)</f>
        <v/>
      </c>
      <c r="E367" t="str">
        <f t="shared" si="22"/>
        <v/>
      </c>
    </row>
    <row r="368" spans="1:5" x14ac:dyDescent="0.35">
      <c r="A368" t="s">
        <v>31</v>
      </c>
      <c r="B368" t="str">
        <f>TRIM(MainBoard!Y30)</f>
        <v/>
      </c>
      <c r="E368" t="str">
        <f t="shared" si="22"/>
        <v/>
      </c>
    </row>
    <row r="369" spans="1:5" x14ac:dyDescent="0.35">
      <c r="A369" t="s">
        <v>31</v>
      </c>
      <c r="B369" t="str">
        <f>TRIM(MainBoard!Y31)</f>
        <v/>
      </c>
      <c r="E369" t="str">
        <f t="shared" si="22"/>
        <v/>
      </c>
    </row>
    <row r="370" spans="1:5" x14ac:dyDescent="0.35">
      <c r="A370" t="s">
        <v>31</v>
      </c>
      <c r="B370" t="str">
        <f>TRIM(MainBoard!Y32)</f>
        <v/>
      </c>
      <c r="E370" t="str">
        <f t="shared" si="22"/>
        <v/>
      </c>
    </row>
    <row r="371" spans="1:5" x14ac:dyDescent="0.35">
      <c r="A371" t="s">
        <v>31</v>
      </c>
      <c r="B371" t="str">
        <f>TRIM(MainBoard!AA30)</f>
        <v/>
      </c>
      <c r="E371" t="str">
        <f t="shared" si="22"/>
        <v/>
      </c>
    </row>
    <row r="372" spans="1:5" x14ac:dyDescent="0.35">
      <c r="A372" t="s">
        <v>31</v>
      </c>
      <c r="B372" t="str">
        <f>TRIM(MainBoard!AA31)</f>
        <v/>
      </c>
      <c r="E372" t="str">
        <f t="shared" si="22"/>
        <v/>
      </c>
    </row>
    <row r="373" spans="1:5" x14ac:dyDescent="0.35">
      <c r="A373" t="s">
        <v>31</v>
      </c>
      <c r="B373" t="str">
        <f>TRIM(MainBoard!AA32)</f>
        <v/>
      </c>
      <c r="E373" t="str">
        <f t="shared" si="22"/>
        <v/>
      </c>
    </row>
    <row r="374" spans="1:5" x14ac:dyDescent="0.35">
      <c r="A374" t="s">
        <v>31</v>
      </c>
      <c r="B374" t="str">
        <f>TRIM(MainBoard!AC30)</f>
        <v/>
      </c>
      <c r="E374" t="str">
        <f t="shared" si="22"/>
        <v/>
      </c>
    </row>
    <row r="375" spans="1:5" x14ac:dyDescent="0.35">
      <c r="A375" t="s">
        <v>31</v>
      </c>
      <c r="B375" t="str">
        <f>TRIM(MainBoard!AC31)</f>
        <v/>
      </c>
      <c r="E375" t="str">
        <f t="shared" si="22"/>
        <v/>
      </c>
    </row>
    <row r="376" spans="1:5" x14ac:dyDescent="0.35">
      <c r="A376" t="s">
        <v>31</v>
      </c>
      <c r="B376" t="str">
        <f>TRIM(MainBoard!AC32)</f>
        <v/>
      </c>
      <c r="E376" t="str">
        <f t="shared" si="22"/>
        <v/>
      </c>
    </row>
    <row r="378" spans="1:5" x14ac:dyDescent="0.35">
      <c r="A378" t="s">
        <v>54</v>
      </c>
      <c r="B378" t="str">
        <f>TRIM(MainBoard!W34)</f>
        <v/>
      </c>
      <c r="E378" t="str">
        <f xml:space="preserve"> IF(LEN(B378) = 0, "", CONCATENATE(A378, " ", B378))</f>
        <v/>
      </c>
    </row>
    <row r="379" spans="1:5" x14ac:dyDescent="0.35">
      <c r="A379" t="s">
        <v>54</v>
      </c>
      <c r="B379" t="str">
        <f>TRIM(MainBoard!Y34)</f>
        <v/>
      </c>
      <c r="E379" t="str">
        <f xml:space="preserve"> IF(LEN(B379) = 0, "", CONCATENATE(A379, " ", B379))</f>
        <v/>
      </c>
    </row>
    <row r="380" spans="1:5" x14ac:dyDescent="0.35">
      <c r="A380" t="s">
        <v>54</v>
      </c>
      <c r="B380" t="str">
        <f>TRIM(MainBoard!AA34)</f>
        <v/>
      </c>
      <c r="E380" t="str">
        <f xml:space="preserve"> IF(LEN(B380) = 0, "", CONCATENATE(A380, " ", B380))</f>
        <v/>
      </c>
    </row>
    <row r="381" spans="1:5" x14ac:dyDescent="0.35">
      <c r="A381" t="s">
        <v>54</v>
      </c>
      <c r="B381" t="str">
        <f>TRIM(MainBoard!AC34)</f>
        <v/>
      </c>
      <c r="E381" t="str">
        <f xml:space="preserve"> IF(LEN(B381) = 0, "", CONCATENATE(A381, " ", B381))</f>
        <v/>
      </c>
    </row>
    <row r="383" spans="1:5" x14ac:dyDescent="0.35">
      <c r="A383" t="s">
        <v>53</v>
      </c>
      <c r="B383" t="str">
        <f>TRIM(MainBoard!W36)</f>
        <v/>
      </c>
      <c r="E383" t="str">
        <f xml:space="preserve"> IF(LEN(B383) = 0, "", CONCATENATE(A383, " ", B383))</f>
        <v/>
      </c>
    </row>
    <row r="384" spans="1:5" x14ac:dyDescent="0.35">
      <c r="A384" t="s">
        <v>53</v>
      </c>
      <c r="B384" t="str">
        <f>TRIM(MainBoard!Y36)</f>
        <v/>
      </c>
      <c r="E384" t="str">
        <f xml:space="preserve"> IF(LEN(B384) = 0, "", CONCATENATE(A384, " ", B384))</f>
        <v/>
      </c>
    </row>
    <row r="385" spans="1:5" x14ac:dyDescent="0.35">
      <c r="A385" t="s">
        <v>53</v>
      </c>
      <c r="B385" t="str">
        <f>TRIM(MainBoard!AA36)</f>
        <v/>
      </c>
      <c r="E385" t="str">
        <f xml:space="preserve"> IF(LEN(B385) = 0, "", CONCATENATE(A385, " ", B385))</f>
        <v/>
      </c>
    </row>
    <row r="386" spans="1:5" x14ac:dyDescent="0.35">
      <c r="A386" t="s">
        <v>53</v>
      </c>
      <c r="B386" t="str">
        <f>TRIM(MainBoard!AC36)</f>
        <v/>
      </c>
      <c r="E386" t="str">
        <f xml:space="preserve"> IF(LEN(B386) = 0, "", CONCATENATE(A386, " ", B386))</f>
        <v/>
      </c>
    </row>
    <row r="388" spans="1:5" x14ac:dyDescent="0.35">
      <c r="E388" t="str">
        <f xml:space="preserve"> E899</f>
        <v/>
      </c>
    </row>
    <row r="389" spans="1:5" x14ac:dyDescent="0.35">
      <c r="E389" t="str">
        <f t="shared" ref="E389:E399" si="23" xml:space="preserve"> E900</f>
        <v/>
      </c>
    </row>
    <row r="390" spans="1:5" x14ac:dyDescent="0.35">
      <c r="E390" t="str">
        <f t="shared" si="23"/>
        <v/>
      </c>
    </row>
    <row r="391" spans="1:5" x14ac:dyDescent="0.35">
      <c r="E391" t="str">
        <f t="shared" si="23"/>
        <v/>
      </c>
    </row>
    <row r="392" spans="1:5" x14ac:dyDescent="0.35">
      <c r="E392" t="str">
        <f t="shared" si="23"/>
        <v/>
      </c>
    </row>
    <row r="393" spans="1:5" x14ac:dyDescent="0.35">
      <c r="E393" t="str">
        <f t="shared" si="23"/>
        <v/>
      </c>
    </row>
    <row r="394" spans="1:5" x14ac:dyDescent="0.35">
      <c r="E394" t="str">
        <f t="shared" si="23"/>
        <v/>
      </c>
    </row>
    <row r="395" spans="1:5" x14ac:dyDescent="0.35">
      <c r="E395" t="str">
        <f t="shared" si="23"/>
        <v/>
      </c>
    </row>
    <row r="396" spans="1:5" x14ac:dyDescent="0.35">
      <c r="E396" t="str">
        <f t="shared" si="23"/>
        <v/>
      </c>
    </row>
    <row r="397" spans="1:5" x14ac:dyDescent="0.35">
      <c r="E397" t="str">
        <f t="shared" si="23"/>
        <v/>
      </c>
    </row>
    <row r="398" spans="1:5" x14ac:dyDescent="0.35">
      <c r="E398" t="str">
        <f t="shared" si="23"/>
        <v/>
      </c>
    </row>
    <row r="399" spans="1:5" x14ac:dyDescent="0.35">
      <c r="E399" t="str">
        <f t="shared" si="23"/>
        <v/>
      </c>
    </row>
    <row r="400" spans="1:5" x14ac:dyDescent="0.35">
      <c r="E400" t="s">
        <v>153</v>
      </c>
    </row>
    <row r="401" spans="1:5" x14ac:dyDescent="0.35">
      <c r="E401" t="s">
        <v>153</v>
      </c>
    </row>
    <row r="402" spans="1:5" x14ac:dyDescent="0.35">
      <c r="E402" t="s">
        <v>153</v>
      </c>
    </row>
    <row r="403" spans="1:5" x14ac:dyDescent="0.35">
      <c r="A403" t="s">
        <v>171</v>
      </c>
      <c r="B403" t="s">
        <v>171</v>
      </c>
      <c r="E403" s="87" t="s">
        <v>171</v>
      </c>
    </row>
    <row r="404" spans="1:5" x14ac:dyDescent="0.35">
      <c r="A404" t="s">
        <v>170</v>
      </c>
      <c r="B404" t="s">
        <v>170</v>
      </c>
      <c r="E404" t="s">
        <v>170</v>
      </c>
    </row>
    <row r="405" spans="1:5" x14ac:dyDescent="0.35">
      <c r="A405" t="s">
        <v>171</v>
      </c>
      <c r="B405" t="s">
        <v>171</v>
      </c>
      <c r="E405" t="s">
        <v>171</v>
      </c>
    </row>
    <row r="406" spans="1:5" x14ac:dyDescent="0.35">
      <c r="A406" t="s">
        <v>13</v>
      </c>
      <c r="B406" t="str">
        <f>TRIM(MainBoard!AE24)</f>
        <v/>
      </c>
      <c r="E406" t="str">
        <f xml:space="preserve"> IF(LEN(B406) = 0, "", CONCATENATE(A406, " ", B406))</f>
        <v/>
      </c>
    </row>
    <row r="408" spans="1:5" x14ac:dyDescent="0.35">
      <c r="A408" t="s">
        <v>17</v>
      </c>
      <c r="B408" t="str">
        <f>TRIM(MainBoard!AE26)</f>
        <v/>
      </c>
      <c r="E408" t="str">
        <f t="shared" ref="E408:E419" si="24" xml:space="preserve"> IF(LEN(B408) = 0, "", CONCATENATE(A408, " ", B408))</f>
        <v/>
      </c>
    </row>
    <row r="409" spans="1:5" x14ac:dyDescent="0.35">
      <c r="A409" t="s">
        <v>17</v>
      </c>
      <c r="B409" t="str">
        <f>TRIM(MainBoard!AE27)</f>
        <v/>
      </c>
      <c r="E409" t="str">
        <f t="shared" si="24"/>
        <v/>
      </c>
    </row>
    <row r="410" spans="1:5" x14ac:dyDescent="0.35">
      <c r="A410" t="s">
        <v>17</v>
      </c>
      <c r="B410" t="str">
        <f>TRIM(MainBoard!AE28)</f>
        <v/>
      </c>
      <c r="E410" t="str">
        <f t="shared" si="24"/>
        <v/>
      </c>
    </row>
    <row r="411" spans="1:5" x14ac:dyDescent="0.35">
      <c r="A411" t="s">
        <v>17</v>
      </c>
      <c r="B411" t="str">
        <f>TRIM(MainBoard!AG26)</f>
        <v/>
      </c>
      <c r="E411" t="str">
        <f t="shared" si="24"/>
        <v/>
      </c>
    </row>
    <row r="412" spans="1:5" x14ac:dyDescent="0.35">
      <c r="A412" t="s">
        <v>17</v>
      </c>
      <c r="B412" t="str">
        <f>TRIM(MainBoard!AG27)</f>
        <v/>
      </c>
      <c r="E412" t="str">
        <f t="shared" si="24"/>
        <v/>
      </c>
    </row>
    <row r="413" spans="1:5" x14ac:dyDescent="0.35">
      <c r="A413" t="s">
        <v>17</v>
      </c>
      <c r="B413" t="str">
        <f>TRIM(MainBoard!AG28)</f>
        <v/>
      </c>
      <c r="E413" t="str">
        <f t="shared" si="24"/>
        <v/>
      </c>
    </row>
    <row r="414" spans="1:5" x14ac:dyDescent="0.35">
      <c r="A414" t="s">
        <v>17</v>
      </c>
      <c r="B414" t="str">
        <f>TRIM(MainBoard!AI26)</f>
        <v/>
      </c>
      <c r="E414" t="str">
        <f t="shared" si="24"/>
        <v/>
      </c>
    </row>
    <row r="415" spans="1:5" x14ac:dyDescent="0.35">
      <c r="A415" t="s">
        <v>17</v>
      </c>
      <c r="B415" t="str">
        <f>TRIM(MainBoard!AI27)</f>
        <v/>
      </c>
      <c r="E415" t="str">
        <f t="shared" si="24"/>
        <v/>
      </c>
    </row>
    <row r="416" spans="1:5" x14ac:dyDescent="0.35">
      <c r="A416" t="s">
        <v>17</v>
      </c>
      <c r="B416" t="str">
        <f>TRIM(MainBoard!AI28)</f>
        <v/>
      </c>
      <c r="E416" t="str">
        <f t="shared" si="24"/>
        <v/>
      </c>
    </row>
    <row r="417" spans="1:5" x14ac:dyDescent="0.35">
      <c r="A417" t="s">
        <v>17</v>
      </c>
      <c r="B417" t="str">
        <f>TRIM(MainBoard!AK26)</f>
        <v/>
      </c>
      <c r="E417" t="str">
        <f t="shared" si="24"/>
        <v/>
      </c>
    </row>
    <row r="418" spans="1:5" x14ac:dyDescent="0.35">
      <c r="A418" t="s">
        <v>17</v>
      </c>
      <c r="B418" t="str">
        <f>TRIM(MainBoard!AK27)</f>
        <v/>
      </c>
      <c r="E418" t="str">
        <f t="shared" si="24"/>
        <v/>
      </c>
    </row>
    <row r="419" spans="1:5" x14ac:dyDescent="0.35">
      <c r="A419" t="s">
        <v>17</v>
      </c>
      <c r="B419" t="str">
        <f>TRIM(MainBoard!AK28)</f>
        <v/>
      </c>
      <c r="E419" t="str">
        <f t="shared" si="24"/>
        <v/>
      </c>
    </row>
    <row r="421" spans="1:5" x14ac:dyDescent="0.35">
      <c r="A421" t="s">
        <v>31</v>
      </c>
      <c r="B421" t="str">
        <f>TRIM(MainBoard!AE30)</f>
        <v/>
      </c>
      <c r="E421" t="str">
        <f t="shared" ref="E421:E432" si="25" xml:space="preserve"> IF(LEN(B421) = 0, "", CONCATENATE(A421, " ", B421))</f>
        <v/>
      </c>
    </row>
    <row r="422" spans="1:5" x14ac:dyDescent="0.35">
      <c r="A422" t="s">
        <v>31</v>
      </c>
      <c r="B422" t="str">
        <f>TRIM(MainBoard!AE31)</f>
        <v/>
      </c>
      <c r="E422" t="str">
        <f t="shared" si="25"/>
        <v/>
      </c>
    </row>
    <row r="423" spans="1:5" x14ac:dyDescent="0.35">
      <c r="A423" t="s">
        <v>31</v>
      </c>
      <c r="B423" t="str">
        <f>TRIM(MainBoard!AE32)</f>
        <v/>
      </c>
      <c r="E423" t="str">
        <f t="shared" si="25"/>
        <v/>
      </c>
    </row>
    <row r="424" spans="1:5" x14ac:dyDescent="0.35">
      <c r="A424" t="s">
        <v>31</v>
      </c>
      <c r="B424" t="str">
        <f>TRIM(MainBoard!AG30)</f>
        <v/>
      </c>
      <c r="E424" t="str">
        <f t="shared" si="25"/>
        <v/>
      </c>
    </row>
    <row r="425" spans="1:5" x14ac:dyDescent="0.35">
      <c r="A425" t="s">
        <v>31</v>
      </c>
      <c r="B425" t="str">
        <f>TRIM(MainBoard!AG31)</f>
        <v/>
      </c>
      <c r="E425" t="str">
        <f t="shared" si="25"/>
        <v/>
      </c>
    </row>
    <row r="426" spans="1:5" x14ac:dyDescent="0.35">
      <c r="A426" t="s">
        <v>31</v>
      </c>
      <c r="B426" t="str">
        <f>TRIM(MainBoard!AG32)</f>
        <v/>
      </c>
      <c r="E426" t="str">
        <f t="shared" si="25"/>
        <v/>
      </c>
    </row>
    <row r="427" spans="1:5" x14ac:dyDescent="0.35">
      <c r="A427" t="s">
        <v>31</v>
      </c>
      <c r="B427" t="str">
        <f>TRIM(MainBoard!AI30)</f>
        <v/>
      </c>
      <c r="E427" t="str">
        <f t="shared" si="25"/>
        <v/>
      </c>
    </row>
    <row r="428" spans="1:5" x14ac:dyDescent="0.35">
      <c r="A428" t="s">
        <v>31</v>
      </c>
      <c r="B428" t="str">
        <f>TRIM(MainBoard!AI31)</f>
        <v/>
      </c>
      <c r="E428" t="str">
        <f t="shared" si="25"/>
        <v/>
      </c>
    </row>
    <row r="429" spans="1:5" x14ac:dyDescent="0.35">
      <c r="A429" t="s">
        <v>31</v>
      </c>
      <c r="B429" t="str">
        <f>TRIM(MainBoard!AI32)</f>
        <v/>
      </c>
      <c r="E429" t="str">
        <f t="shared" si="25"/>
        <v/>
      </c>
    </row>
    <row r="430" spans="1:5" x14ac:dyDescent="0.35">
      <c r="A430" t="s">
        <v>31</v>
      </c>
      <c r="B430" t="str">
        <f>TRIM(MainBoard!AK30)</f>
        <v/>
      </c>
      <c r="E430" t="str">
        <f t="shared" si="25"/>
        <v/>
      </c>
    </row>
    <row r="431" spans="1:5" x14ac:dyDescent="0.35">
      <c r="A431" t="s">
        <v>31</v>
      </c>
      <c r="B431" t="str">
        <f>TRIM(MainBoard!AK31)</f>
        <v/>
      </c>
      <c r="E431" t="str">
        <f t="shared" si="25"/>
        <v/>
      </c>
    </row>
    <row r="432" spans="1:5" x14ac:dyDescent="0.35">
      <c r="A432" t="s">
        <v>31</v>
      </c>
      <c r="B432" t="str">
        <f>TRIM(MainBoard!AK32)</f>
        <v/>
      </c>
      <c r="E432" t="str">
        <f t="shared" si="25"/>
        <v/>
      </c>
    </row>
    <row r="434" spans="1:5" x14ac:dyDescent="0.35">
      <c r="A434" t="s">
        <v>54</v>
      </c>
      <c r="B434" t="str">
        <f>TRIM(MainBoard!AE34)</f>
        <v/>
      </c>
      <c r="E434" t="str">
        <f xml:space="preserve"> IF(LEN(B434) = 0, "", CONCATENATE(A434, " ", B434))</f>
        <v/>
      </c>
    </row>
    <row r="435" spans="1:5" x14ac:dyDescent="0.35">
      <c r="A435" t="s">
        <v>54</v>
      </c>
      <c r="B435" t="str">
        <f>TRIM(MainBoard!AG34)</f>
        <v/>
      </c>
      <c r="E435" t="str">
        <f xml:space="preserve"> IF(LEN(B435) = 0, "", CONCATENATE(A435, " ", B435))</f>
        <v/>
      </c>
    </row>
    <row r="436" spans="1:5" x14ac:dyDescent="0.35">
      <c r="A436" t="s">
        <v>54</v>
      </c>
      <c r="B436" t="str">
        <f>TRIM(MainBoard!AI34)</f>
        <v/>
      </c>
      <c r="E436" t="str">
        <f xml:space="preserve"> IF(LEN(B436) = 0, "", CONCATENATE(A436, " ", B436))</f>
        <v/>
      </c>
    </row>
    <row r="437" spans="1:5" x14ac:dyDescent="0.35">
      <c r="A437" t="s">
        <v>54</v>
      </c>
      <c r="B437" t="str">
        <f>TRIM(MainBoard!AK34)</f>
        <v/>
      </c>
      <c r="E437" t="str">
        <f xml:space="preserve"> IF(LEN(B437) = 0, "", CONCATENATE(A437, " ", B437))</f>
        <v/>
      </c>
    </row>
    <row r="439" spans="1:5" x14ac:dyDescent="0.35">
      <c r="A439" t="s">
        <v>53</v>
      </c>
      <c r="B439" t="str">
        <f>TRIM(MainBoard!AE36)</f>
        <v/>
      </c>
      <c r="E439" t="str">
        <f xml:space="preserve"> IF(LEN(B439) = 0, "", CONCATENATE(A439, " ", B439))</f>
        <v/>
      </c>
    </row>
    <row r="440" spans="1:5" x14ac:dyDescent="0.35">
      <c r="A440" t="s">
        <v>53</v>
      </c>
      <c r="B440" t="str">
        <f>TRIM(MainBoard!AG36)</f>
        <v/>
      </c>
      <c r="E440" t="str">
        <f xml:space="preserve"> IF(LEN(B440) = 0, "", CONCATENATE(A440, " ", B440))</f>
        <v/>
      </c>
    </row>
    <row r="441" spans="1:5" x14ac:dyDescent="0.35">
      <c r="A441" t="s">
        <v>53</v>
      </c>
      <c r="B441" t="str">
        <f>TRIM(MainBoard!AI36)</f>
        <v/>
      </c>
      <c r="E441" t="str">
        <f xml:space="preserve"> IF(LEN(B441) = 0, "", CONCATENATE(A441, " ", B441))</f>
        <v/>
      </c>
    </row>
    <row r="442" spans="1:5" x14ac:dyDescent="0.35">
      <c r="A442" t="s">
        <v>53</v>
      </c>
      <c r="B442" t="str">
        <f>TRIM(MainBoard!AK36)</f>
        <v/>
      </c>
      <c r="E442" t="str">
        <f xml:space="preserve"> IF(LEN(B442) = 0, "", CONCATENATE(A442, " ", B442))</f>
        <v/>
      </c>
    </row>
    <row r="444" spans="1:5" x14ac:dyDescent="0.35">
      <c r="E444" t="str">
        <f xml:space="preserve"> E913</f>
        <v/>
      </c>
    </row>
    <row r="445" spans="1:5" x14ac:dyDescent="0.35">
      <c r="E445" t="str">
        <f t="shared" ref="E445:E455" si="26" xml:space="preserve"> E914</f>
        <v/>
      </c>
    </row>
    <row r="446" spans="1:5" x14ac:dyDescent="0.35">
      <c r="E446" t="str">
        <f t="shared" si="26"/>
        <v/>
      </c>
    </row>
    <row r="447" spans="1:5" x14ac:dyDescent="0.35">
      <c r="E447" t="str">
        <f t="shared" si="26"/>
        <v/>
      </c>
    </row>
    <row r="448" spans="1:5" x14ac:dyDescent="0.35">
      <c r="E448" t="str">
        <f t="shared" si="26"/>
        <v/>
      </c>
    </row>
    <row r="449" spans="1:5" x14ac:dyDescent="0.35">
      <c r="E449" t="str">
        <f t="shared" si="26"/>
        <v/>
      </c>
    </row>
    <row r="450" spans="1:5" x14ac:dyDescent="0.35">
      <c r="E450" t="str">
        <f t="shared" si="26"/>
        <v/>
      </c>
    </row>
    <row r="451" spans="1:5" x14ac:dyDescent="0.35">
      <c r="E451" t="str">
        <f t="shared" si="26"/>
        <v/>
      </c>
    </row>
    <row r="452" spans="1:5" x14ac:dyDescent="0.35">
      <c r="E452" t="str">
        <f t="shared" si="26"/>
        <v/>
      </c>
    </row>
    <row r="453" spans="1:5" x14ac:dyDescent="0.35">
      <c r="E453" t="str">
        <f t="shared" si="26"/>
        <v/>
      </c>
    </row>
    <row r="454" spans="1:5" x14ac:dyDescent="0.35">
      <c r="E454" t="str">
        <f t="shared" si="26"/>
        <v/>
      </c>
    </row>
    <row r="455" spans="1:5" x14ac:dyDescent="0.35">
      <c r="E455" t="str">
        <f t="shared" si="26"/>
        <v/>
      </c>
    </row>
    <row r="456" spans="1:5" x14ac:dyDescent="0.35">
      <c r="E456" t="s">
        <v>153</v>
      </c>
    </row>
    <row r="457" spans="1:5" x14ac:dyDescent="0.35">
      <c r="E457" t="s">
        <v>153</v>
      </c>
    </row>
    <row r="458" spans="1:5" x14ac:dyDescent="0.35">
      <c r="E458" t="s">
        <v>153</v>
      </c>
    </row>
    <row r="459" spans="1:5" x14ac:dyDescent="0.35">
      <c r="A459" t="s">
        <v>158</v>
      </c>
      <c r="B459" t="s">
        <v>158</v>
      </c>
      <c r="E459" s="87" t="s">
        <v>158</v>
      </c>
    </row>
    <row r="460" spans="1:5" x14ac:dyDescent="0.35">
      <c r="A460" t="s">
        <v>95</v>
      </c>
      <c r="B460" t="s">
        <v>95</v>
      </c>
      <c r="E460" t="s">
        <v>95</v>
      </c>
    </row>
    <row r="461" spans="1:5" x14ac:dyDescent="0.35">
      <c r="A461" t="s">
        <v>158</v>
      </c>
      <c r="B461" t="s">
        <v>158</v>
      </c>
      <c r="E461" t="s">
        <v>158</v>
      </c>
    </row>
    <row r="462" spans="1:5" x14ac:dyDescent="0.35">
      <c r="A462" t="s">
        <v>35</v>
      </c>
      <c r="B462" t="str">
        <f>TRIM(MainBoard!K45)</f>
        <v/>
      </c>
      <c r="E462" t="str">
        <f xml:space="preserve"> IF(LEN(B462) = 0, "", CONCATENATE(A462, " ", B462))</f>
        <v/>
      </c>
    </row>
    <row r="463" spans="1:5" x14ac:dyDescent="0.35">
      <c r="A463" t="s">
        <v>35</v>
      </c>
      <c r="B463" t="str">
        <f>TRIM(MainBoard!AA45)</f>
        <v/>
      </c>
      <c r="E463" t="str">
        <f xml:space="preserve"> IF(LEN(B463) = 0, "", CONCATENATE(A463, " ", B463))</f>
        <v/>
      </c>
    </row>
    <row r="464" spans="1:5" x14ac:dyDescent="0.35">
      <c r="A464" t="s">
        <v>136</v>
      </c>
      <c r="B464" t="str">
        <f>TRIM(MainBoard!AG45)</f>
        <v/>
      </c>
      <c r="E464" t="str">
        <f xml:space="preserve"> IF(LEN(B464) = 0, "", CONCATENATE(A464, " ", B464))</f>
        <v/>
      </c>
    </row>
    <row r="465" spans="1:5" x14ac:dyDescent="0.35">
      <c r="A465" t="s">
        <v>136</v>
      </c>
      <c r="B465" t="str">
        <f>TRIM(MainBoard!AI45)</f>
        <v/>
      </c>
      <c r="E465" t="str">
        <f xml:space="preserve"> IF(LEN(B465) = 0, "", CONCATENATE(A465, " ", B465))</f>
        <v/>
      </c>
    </row>
    <row r="466" spans="1:5" x14ac:dyDescent="0.35">
      <c r="A466" t="s">
        <v>93</v>
      </c>
      <c r="B466" t="str">
        <f>TRIM(MainBoard!AK45)</f>
        <v/>
      </c>
      <c r="E466" t="str">
        <f xml:space="preserve"> IF(LEN(B466) = 0, "", CONCATENATE(A466, " ", B466))</f>
        <v/>
      </c>
    </row>
    <row r="468" spans="1:5" x14ac:dyDescent="0.35">
      <c r="A468" t="s">
        <v>173</v>
      </c>
      <c r="B468" t="str">
        <f>TRIM(MainBoard!G42)</f>
        <v/>
      </c>
      <c r="E468" t="str">
        <f t="shared" ref="E468:E489" si="27" xml:space="preserve"> IF(LEN(B468) = 0, "", CONCATENATE(A468, " ", B468))</f>
        <v/>
      </c>
    </row>
    <row r="469" spans="1:5" x14ac:dyDescent="0.35">
      <c r="A469" t="s">
        <v>174</v>
      </c>
      <c r="B469" t="str">
        <f>TRIM(MainBoard!I42)</f>
        <v/>
      </c>
      <c r="E469" t="str">
        <f t="shared" si="27"/>
        <v/>
      </c>
    </row>
    <row r="470" spans="1:5" x14ac:dyDescent="0.35">
      <c r="A470" t="s">
        <v>175</v>
      </c>
      <c r="B470" t="str">
        <f>TRIM(MainBoard!K42)</f>
        <v/>
      </c>
      <c r="E470" t="str">
        <f t="shared" si="27"/>
        <v/>
      </c>
    </row>
    <row r="471" spans="1:5" x14ac:dyDescent="0.35">
      <c r="A471" t="s">
        <v>176</v>
      </c>
      <c r="B471" t="str">
        <f>TRIM(MainBoard!M42)</f>
        <v/>
      </c>
      <c r="E471" t="str">
        <f t="shared" si="27"/>
        <v/>
      </c>
    </row>
    <row r="472" spans="1:5" x14ac:dyDescent="0.35">
      <c r="A472" t="s">
        <v>177</v>
      </c>
      <c r="B472" t="str">
        <f>TRIM(MainBoard!O42)</f>
        <v/>
      </c>
      <c r="E472" t="str">
        <f t="shared" si="27"/>
        <v/>
      </c>
    </row>
    <row r="473" spans="1:5" x14ac:dyDescent="0.35">
      <c r="A473" t="s">
        <v>178</v>
      </c>
      <c r="B473" t="str">
        <f>TRIM(MainBoard!Q42)</f>
        <v/>
      </c>
      <c r="E473" t="str">
        <f t="shared" si="27"/>
        <v/>
      </c>
    </row>
    <row r="474" spans="1:5" x14ac:dyDescent="0.35">
      <c r="A474" t="s">
        <v>179</v>
      </c>
      <c r="B474" t="str">
        <f>TRIM(MainBoard!S42)</f>
        <v/>
      </c>
      <c r="E474" t="str">
        <f t="shared" si="27"/>
        <v/>
      </c>
    </row>
    <row r="475" spans="1:5" x14ac:dyDescent="0.35">
      <c r="A475" t="s">
        <v>180</v>
      </c>
      <c r="B475" t="str">
        <f>TRIM(MainBoard!U42)</f>
        <v/>
      </c>
      <c r="E475" t="str">
        <f t="shared" si="27"/>
        <v/>
      </c>
    </row>
    <row r="476" spans="1:5" x14ac:dyDescent="0.35">
      <c r="A476" t="s">
        <v>181</v>
      </c>
      <c r="B476" t="str">
        <f>TRIM(MainBoard!G39)</f>
        <v/>
      </c>
      <c r="E476" t="str">
        <f t="shared" si="27"/>
        <v/>
      </c>
    </row>
    <row r="477" spans="1:5" x14ac:dyDescent="0.35">
      <c r="A477" t="s">
        <v>182</v>
      </c>
      <c r="B477" t="str">
        <f>TRIM(MainBoard!I39)</f>
        <v/>
      </c>
      <c r="E477" t="str">
        <f t="shared" si="27"/>
        <v/>
      </c>
    </row>
    <row r="478" spans="1:5" x14ac:dyDescent="0.35">
      <c r="A478" t="s">
        <v>183</v>
      </c>
      <c r="B478" t="str">
        <f>TRIM(MainBoard!K39)</f>
        <v/>
      </c>
      <c r="E478" t="str">
        <f t="shared" si="27"/>
        <v/>
      </c>
    </row>
    <row r="479" spans="1:5" x14ac:dyDescent="0.35">
      <c r="A479" t="s">
        <v>184</v>
      </c>
      <c r="B479" t="str">
        <f>TRIM(MainBoard!M39)</f>
        <v/>
      </c>
      <c r="E479" t="str">
        <f t="shared" si="27"/>
        <v/>
      </c>
    </row>
    <row r="480" spans="1:5" x14ac:dyDescent="0.35">
      <c r="A480" t="s">
        <v>185</v>
      </c>
      <c r="B480" t="str">
        <f>TRIM(MainBoard!O39)</f>
        <v/>
      </c>
      <c r="E480" t="str">
        <f t="shared" si="27"/>
        <v/>
      </c>
    </row>
    <row r="481" spans="1:5" x14ac:dyDescent="0.35">
      <c r="A481" t="s">
        <v>186</v>
      </c>
      <c r="B481" t="str">
        <f>TRIM(MainBoard!Q39)</f>
        <v/>
      </c>
      <c r="E481" t="str">
        <f t="shared" si="27"/>
        <v/>
      </c>
    </row>
    <row r="482" spans="1:5" x14ac:dyDescent="0.35">
      <c r="A482" t="s">
        <v>187</v>
      </c>
      <c r="B482" t="str">
        <f>TRIM(MainBoard!S39)</f>
        <v/>
      </c>
      <c r="E482" t="str">
        <f t="shared" si="27"/>
        <v/>
      </c>
    </row>
    <row r="483" spans="1:5" x14ac:dyDescent="0.35">
      <c r="A483" t="s">
        <v>188</v>
      </c>
      <c r="B483" t="str">
        <f>TRIM(MainBoard!U39)</f>
        <v/>
      </c>
      <c r="E483" t="str">
        <f t="shared" si="27"/>
        <v/>
      </c>
    </row>
    <row r="484" spans="1:5" x14ac:dyDescent="0.35">
      <c r="A484" t="s">
        <v>189</v>
      </c>
      <c r="B484" t="str">
        <f>TRIM(MainBoard!W39)</f>
        <v/>
      </c>
      <c r="E484" t="str">
        <f t="shared" si="27"/>
        <v/>
      </c>
    </row>
    <row r="485" spans="1:5" x14ac:dyDescent="0.35">
      <c r="A485" t="s">
        <v>190</v>
      </c>
      <c r="B485" t="str">
        <f>TRIM(MainBoard!Y39)</f>
        <v/>
      </c>
      <c r="E485" t="str">
        <f t="shared" si="27"/>
        <v/>
      </c>
    </row>
    <row r="486" spans="1:5" x14ac:dyDescent="0.35">
      <c r="A486" t="s">
        <v>191</v>
      </c>
      <c r="B486" t="str">
        <f>TRIM(MainBoard!AC39)</f>
        <v/>
      </c>
      <c r="E486" t="str">
        <f t="shared" si="27"/>
        <v/>
      </c>
    </row>
    <row r="487" spans="1:5" x14ac:dyDescent="0.35">
      <c r="A487" t="s">
        <v>192</v>
      </c>
      <c r="B487" t="str">
        <f>TRIM(MainBoard!AE39)</f>
        <v/>
      </c>
      <c r="E487" t="str">
        <f t="shared" si="27"/>
        <v/>
      </c>
    </row>
    <row r="488" spans="1:5" x14ac:dyDescent="0.35">
      <c r="A488" t="s">
        <v>193</v>
      </c>
      <c r="B488" t="str">
        <f>TRIM(MainBoard!AI39)</f>
        <v/>
      </c>
      <c r="E488" t="str">
        <f t="shared" si="27"/>
        <v/>
      </c>
    </row>
    <row r="489" spans="1:5" x14ac:dyDescent="0.35">
      <c r="A489" t="s">
        <v>194</v>
      </c>
      <c r="B489" t="str">
        <f>TRIM(MainBoard!AK39)</f>
        <v/>
      </c>
      <c r="E489" t="str">
        <f t="shared" si="27"/>
        <v/>
      </c>
    </row>
    <row r="491" spans="1:5" x14ac:dyDescent="0.35">
      <c r="E491" t="str">
        <f t="shared" ref="E491:E502" si="28" xml:space="preserve"> E927</f>
        <v/>
      </c>
    </row>
    <row r="492" spans="1:5" x14ac:dyDescent="0.35">
      <c r="E492" t="str">
        <f t="shared" si="28"/>
        <v/>
      </c>
    </row>
    <row r="493" spans="1:5" x14ac:dyDescent="0.35">
      <c r="E493" t="str">
        <f t="shared" si="28"/>
        <v/>
      </c>
    </row>
    <row r="494" spans="1:5" x14ac:dyDescent="0.35">
      <c r="E494" t="str">
        <f t="shared" si="28"/>
        <v/>
      </c>
    </row>
    <row r="495" spans="1:5" x14ac:dyDescent="0.35">
      <c r="E495" t="str">
        <f t="shared" si="28"/>
        <v/>
      </c>
    </row>
    <row r="496" spans="1:5" x14ac:dyDescent="0.35">
      <c r="E496" t="str">
        <f t="shared" si="28"/>
        <v/>
      </c>
    </row>
    <row r="497" spans="1:5" x14ac:dyDescent="0.35">
      <c r="E497" t="str">
        <f t="shared" si="28"/>
        <v/>
      </c>
    </row>
    <row r="498" spans="1:5" x14ac:dyDescent="0.35">
      <c r="E498" t="str">
        <f t="shared" si="28"/>
        <v/>
      </c>
    </row>
    <row r="499" spans="1:5" x14ac:dyDescent="0.35">
      <c r="E499" t="str">
        <f t="shared" si="28"/>
        <v/>
      </c>
    </row>
    <row r="500" spans="1:5" x14ac:dyDescent="0.35">
      <c r="E500" t="str">
        <f t="shared" si="28"/>
        <v/>
      </c>
    </row>
    <row r="501" spans="1:5" x14ac:dyDescent="0.35">
      <c r="E501" t="str">
        <f t="shared" si="28"/>
        <v/>
      </c>
    </row>
    <row r="502" spans="1:5" x14ac:dyDescent="0.35">
      <c r="E502" t="str">
        <f t="shared" si="28"/>
        <v/>
      </c>
    </row>
    <row r="503" spans="1:5" x14ac:dyDescent="0.35">
      <c r="E503" t="s">
        <v>153</v>
      </c>
    </row>
    <row r="504" spans="1:5" x14ac:dyDescent="0.35">
      <c r="E504" t="s">
        <v>153</v>
      </c>
    </row>
    <row r="505" spans="1:5" x14ac:dyDescent="0.35">
      <c r="E505" t="s">
        <v>153</v>
      </c>
    </row>
    <row r="506" spans="1:5" x14ac:dyDescent="0.35">
      <c r="A506" t="s">
        <v>159</v>
      </c>
      <c r="B506" t="s">
        <v>159</v>
      </c>
      <c r="E506" s="87" t="s">
        <v>159</v>
      </c>
    </row>
    <row r="507" spans="1:5" x14ac:dyDescent="0.35">
      <c r="A507" t="s">
        <v>119</v>
      </c>
      <c r="B507" t="s">
        <v>119</v>
      </c>
      <c r="E507" t="s">
        <v>119</v>
      </c>
    </row>
    <row r="508" spans="1:5" x14ac:dyDescent="0.35">
      <c r="A508" t="s">
        <v>159</v>
      </c>
      <c r="B508" t="s">
        <v>159</v>
      </c>
      <c r="E508" s="87" t="s">
        <v>159</v>
      </c>
    </row>
    <row r="509" spans="1:5" x14ac:dyDescent="0.35">
      <c r="A509" t="s">
        <v>13</v>
      </c>
      <c r="B509" t="str">
        <f>TRIM(MainBoard!AO17)</f>
        <v/>
      </c>
      <c r="E509" t="str">
        <f xml:space="preserve"> IF(LEN(B509) = 0, "", CONCATENATE(A509, " ", B509))</f>
        <v/>
      </c>
    </row>
    <row r="511" spans="1:5" x14ac:dyDescent="0.35">
      <c r="A511" t="s">
        <v>70</v>
      </c>
      <c r="B511" t="str">
        <f>TRIM(MainBoard!AQ19)</f>
        <v/>
      </c>
      <c r="E511" t="str">
        <f t="shared" ref="E511:E519" si="29" xml:space="preserve"> IF(LEN(B511) = 0, "", CONCATENATE(A511, " ", B511))</f>
        <v/>
      </c>
    </row>
    <row r="512" spans="1:5" x14ac:dyDescent="0.35">
      <c r="A512" t="s">
        <v>70</v>
      </c>
      <c r="B512" t="str">
        <f>TRIM(MainBoard!AQ20)</f>
        <v/>
      </c>
      <c r="E512" t="str">
        <f t="shared" si="29"/>
        <v/>
      </c>
    </row>
    <row r="513" spans="1:5" x14ac:dyDescent="0.35">
      <c r="A513" t="s">
        <v>70</v>
      </c>
      <c r="B513" t="str">
        <f>TRIM(MainBoard!AQ21)</f>
        <v/>
      </c>
      <c r="E513" t="str">
        <f t="shared" si="29"/>
        <v/>
      </c>
    </row>
    <row r="514" spans="1:5" x14ac:dyDescent="0.35">
      <c r="A514" t="s">
        <v>70</v>
      </c>
      <c r="B514" t="str">
        <f>TRIM(MainBoard!AQ22)</f>
        <v/>
      </c>
      <c r="E514" t="str">
        <f t="shared" si="29"/>
        <v/>
      </c>
    </row>
    <row r="515" spans="1:5" x14ac:dyDescent="0.35">
      <c r="A515" t="s">
        <v>70</v>
      </c>
      <c r="B515" t="str">
        <f>TRIM(MainBoard!AQ23)</f>
        <v/>
      </c>
      <c r="E515" t="str">
        <f t="shared" si="29"/>
        <v/>
      </c>
    </row>
    <row r="516" spans="1:5" x14ac:dyDescent="0.35">
      <c r="A516" t="s">
        <v>70</v>
      </c>
      <c r="B516" t="str">
        <f>TRIM(MainBoard!AQ24)</f>
        <v/>
      </c>
      <c r="E516" t="str">
        <f t="shared" si="29"/>
        <v/>
      </c>
    </row>
    <row r="517" spans="1:5" x14ac:dyDescent="0.35">
      <c r="A517" t="s">
        <v>70</v>
      </c>
      <c r="B517" t="str">
        <f>TRIM(MainBoard!AQ25)</f>
        <v/>
      </c>
      <c r="E517" t="str">
        <f t="shared" si="29"/>
        <v/>
      </c>
    </row>
    <row r="518" spans="1:5" x14ac:dyDescent="0.35">
      <c r="A518" t="s">
        <v>70</v>
      </c>
      <c r="B518" t="str">
        <f>TRIM(MainBoard!AQ26)</f>
        <v/>
      </c>
      <c r="E518" t="str">
        <f t="shared" si="29"/>
        <v/>
      </c>
    </row>
    <row r="519" spans="1:5" x14ac:dyDescent="0.35">
      <c r="A519" t="s">
        <v>70</v>
      </c>
      <c r="B519" t="str">
        <f>TRIM(MainBoard!AQ27)</f>
        <v/>
      </c>
      <c r="E519" t="str">
        <f t="shared" si="29"/>
        <v/>
      </c>
    </row>
    <row r="521" spans="1:5" x14ac:dyDescent="0.35">
      <c r="A521" t="s">
        <v>53</v>
      </c>
      <c r="B521" t="str">
        <f>TRIM(MainBoard!AO21)</f>
        <v/>
      </c>
      <c r="E521" t="str">
        <f xml:space="preserve"> IF(LEN(B521) = 0, "", CONCATENATE(A521, " ", B521))</f>
        <v/>
      </c>
    </row>
    <row r="522" spans="1:5" x14ac:dyDescent="0.35">
      <c r="A522" t="s">
        <v>53</v>
      </c>
      <c r="B522" t="str">
        <f>TRIM(MainBoard!AO22)</f>
        <v/>
      </c>
      <c r="E522" t="str">
        <f xml:space="preserve"> IF(LEN(B522) = 0, "", CONCATENATE(A522, " ", B522))</f>
        <v/>
      </c>
    </row>
    <row r="523" spans="1:5" x14ac:dyDescent="0.35">
      <c r="A523" t="s">
        <v>53</v>
      </c>
      <c r="B523" t="str">
        <f>TRIM(MainBoard!AO23)</f>
        <v/>
      </c>
      <c r="E523" t="str">
        <f xml:space="preserve"> IF(LEN(B523) = 0, "", CONCATENATE(A523, " ", B523))</f>
        <v/>
      </c>
    </row>
    <row r="525" spans="1:5" x14ac:dyDescent="0.35">
      <c r="A525" t="s">
        <v>31</v>
      </c>
      <c r="B525" t="str">
        <f>TRIM(MainBoard!AM30)</f>
        <v/>
      </c>
      <c r="E525" t="str">
        <f t="shared" ref="E525:E534" si="30" xml:space="preserve"> IF(LEN(B525) = 0, "", CONCATENATE(A525, " ", B525))</f>
        <v/>
      </c>
    </row>
    <row r="526" spans="1:5" x14ac:dyDescent="0.35">
      <c r="A526" t="s">
        <v>31</v>
      </c>
      <c r="B526" t="str">
        <f>TRIM(MainBoard!AM31)</f>
        <v/>
      </c>
      <c r="E526" t="str">
        <f t="shared" si="30"/>
        <v/>
      </c>
    </row>
    <row r="527" spans="1:5" x14ac:dyDescent="0.35">
      <c r="A527" t="s">
        <v>31</v>
      </c>
      <c r="B527" t="str">
        <f>TRIM(MainBoard!AM32)</f>
        <v/>
      </c>
      <c r="E527" t="str">
        <f t="shared" si="30"/>
        <v/>
      </c>
    </row>
    <row r="528" spans="1:5" x14ac:dyDescent="0.35">
      <c r="A528" t="s">
        <v>31</v>
      </c>
      <c r="B528" t="str">
        <f>TRIM(MainBoard!AM33)</f>
        <v/>
      </c>
      <c r="E528" t="str">
        <f t="shared" si="30"/>
        <v/>
      </c>
    </row>
    <row r="529" spans="1:5" x14ac:dyDescent="0.35">
      <c r="A529" t="s">
        <v>31</v>
      </c>
      <c r="B529" t="str">
        <f>TRIM(MainBoard!AM34)</f>
        <v/>
      </c>
      <c r="E529" t="str">
        <f t="shared" si="30"/>
        <v/>
      </c>
    </row>
    <row r="530" spans="1:5" x14ac:dyDescent="0.35">
      <c r="A530" t="s">
        <v>31</v>
      </c>
      <c r="B530" t="str">
        <f>TRIM(MainBoard!AM35)</f>
        <v/>
      </c>
      <c r="E530" t="str">
        <f xml:space="preserve"> IF(LEN(B530) = 0, "", CONCATENATE(A530, " ", B530))</f>
        <v/>
      </c>
    </row>
    <row r="531" spans="1:5" x14ac:dyDescent="0.35">
      <c r="A531" t="s">
        <v>31</v>
      </c>
      <c r="B531" t="str">
        <f>TRIM(MainBoard!AM36)</f>
        <v/>
      </c>
      <c r="E531" t="str">
        <f t="shared" si="30"/>
        <v/>
      </c>
    </row>
    <row r="532" spans="1:5" x14ac:dyDescent="0.35">
      <c r="A532" t="s">
        <v>31</v>
      </c>
      <c r="B532" t="str">
        <f>TRIM(MainBoard!AM37)</f>
        <v/>
      </c>
      <c r="E532" t="str">
        <f t="shared" si="30"/>
        <v/>
      </c>
    </row>
    <row r="533" spans="1:5" x14ac:dyDescent="0.35">
      <c r="A533" t="s">
        <v>31</v>
      </c>
      <c r="B533" t="str">
        <f>TRIM(MainBoard!AM38)</f>
        <v/>
      </c>
      <c r="E533" t="str">
        <f t="shared" si="30"/>
        <v/>
      </c>
    </row>
    <row r="534" spans="1:5" x14ac:dyDescent="0.35">
      <c r="A534" t="s">
        <v>31</v>
      </c>
      <c r="B534" t="str">
        <f>TRIM(MainBoard!AM39)</f>
        <v/>
      </c>
      <c r="E534" t="str">
        <f t="shared" si="30"/>
        <v/>
      </c>
    </row>
    <row r="536" spans="1:5" x14ac:dyDescent="0.35">
      <c r="A536" t="s">
        <v>17</v>
      </c>
      <c r="B536" t="str">
        <f>TRIM(MainBoard!AQ30)</f>
        <v/>
      </c>
      <c r="E536" t="str">
        <f t="shared" ref="E536:E545" si="31" xml:space="preserve"> IF(LEN(B536) = 0, "", CONCATENATE(A536, " ", B536))</f>
        <v/>
      </c>
    </row>
    <row r="537" spans="1:5" x14ac:dyDescent="0.35">
      <c r="A537" t="s">
        <v>17</v>
      </c>
      <c r="B537" t="str">
        <f>TRIM(MainBoard!AQ31)</f>
        <v/>
      </c>
      <c r="E537" t="str">
        <f t="shared" si="31"/>
        <v/>
      </c>
    </row>
    <row r="538" spans="1:5" x14ac:dyDescent="0.35">
      <c r="A538" t="s">
        <v>17</v>
      </c>
      <c r="B538" t="str">
        <f>TRIM(MainBoard!AQ32)</f>
        <v/>
      </c>
      <c r="E538" t="str">
        <f t="shared" si="31"/>
        <v/>
      </c>
    </row>
    <row r="539" spans="1:5" x14ac:dyDescent="0.35">
      <c r="A539" t="s">
        <v>17</v>
      </c>
      <c r="B539" t="str">
        <f>TRIM(MainBoard!AQ33)</f>
        <v/>
      </c>
      <c r="E539" t="str">
        <f t="shared" si="31"/>
        <v/>
      </c>
    </row>
    <row r="540" spans="1:5" x14ac:dyDescent="0.35">
      <c r="A540" t="s">
        <v>17</v>
      </c>
      <c r="B540" t="str">
        <f>TRIM(MainBoard!AQ34)</f>
        <v/>
      </c>
      <c r="E540" t="str">
        <f t="shared" si="31"/>
        <v/>
      </c>
    </row>
    <row r="541" spans="1:5" x14ac:dyDescent="0.35">
      <c r="A541" t="s">
        <v>17</v>
      </c>
      <c r="B541" t="str">
        <f>TRIM(MainBoard!AQ35)</f>
        <v/>
      </c>
      <c r="E541" t="str">
        <f t="shared" si="31"/>
        <v/>
      </c>
    </row>
    <row r="542" spans="1:5" x14ac:dyDescent="0.35">
      <c r="A542" t="s">
        <v>17</v>
      </c>
      <c r="B542" t="str">
        <f>TRIM(MainBoard!AQ36)</f>
        <v/>
      </c>
      <c r="E542" t="str">
        <f t="shared" si="31"/>
        <v/>
      </c>
    </row>
    <row r="543" spans="1:5" x14ac:dyDescent="0.35">
      <c r="A543" t="s">
        <v>17</v>
      </c>
      <c r="B543" t="str">
        <f>TRIM(MainBoard!AQ37)</f>
        <v/>
      </c>
      <c r="E543" t="str">
        <f t="shared" si="31"/>
        <v/>
      </c>
    </row>
    <row r="544" spans="1:5" x14ac:dyDescent="0.35">
      <c r="A544" t="s">
        <v>17</v>
      </c>
      <c r="B544" t="str">
        <f>TRIM(MainBoard!AQ38)</f>
        <v/>
      </c>
      <c r="E544" t="str">
        <f t="shared" si="31"/>
        <v/>
      </c>
    </row>
    <row r="545" spans="1:5" x14ac:dyDescent="0.35">
      <c r="A545" t="s">
        <v>17</v>
      </c>
      <c r="B545" t="str">
        <f>TRIM(MainBoard!AQ39)</f>
        <v/>
      </c>
      <c r="E545" t="str">
        <f t="shared" si="31"/>
        <v/>
      </c>
    </row>
    <row r="547" spans="1:5" x14ac:dyDescent="0.35">
      <c r="E547" t="str">
        <f xml:space="preserve"> E941</f>
        <v/>
      </c>
    </row>
    <row r="548" spans="1:5" x14ac:dyDescent="0.35">
      <c r="E548" t="str">
        <f t="shared" ref="E548:E558" si="32" xml:space="preserve"> E942</f>
        <v/>
      </c>
    </row>
    <row r="549" spans="1:5" x14ac:dyDescent="0.35">
      <c r="E549" t="str">
        <f t="shared" si="32"/>
        <v/>
      </c>
    </row>
    <row r="550" spans="1:5" x14ac:dyDescent="0.35">
      <c r="E550" t="str">
        <f t="shared" si="32"/>
        <v/>
      </c>
    </row>
    <row r="551" spans="1:5" x14ac:dyDescent="0.35">
      <c r="E551" t="str">
        <f t="shared" si="32"/>
        <v/>
      </c>
    </row>
    <row r="552" spans="1:5" x14ac:dyDescent="0.35">
      <c r="E552" t="str">
        <f t="shared" si="32"/>
        <v/>
      </c>
    </row>
    <row r="553" spans="1:5" x14ac:dyDescent="0.35">
      <c r="E553" t="str">
        <f t="shared" si="32"/>
        <v/>
      </c>
    </row>
    <row r="554" spans="1:5" x14ac:dyDescent="0.35">
      <c r="E554" t="str">
        <f t="shared" si="32"/>
        <v/>
      </c>
    </row>
    <row r="555" spans="1:5" x14ac:dyDescent="0.35">
      <c r="E555" t="str">
        <f t="shared" si="32"/>
        <v/>
      </c>
    </row>
    <row r="556" spans="1:5" x14ac:dyDescent="0.35">
      <c r="E556" t="str">
        <f t="shared" si="32"/>
        <v/>
      </c>
    </row>
    <row r="557" spans="1:5" x14ac:dyDescent="0.35">
      <c r="E557" t="str">
        <f t="shared" si="32"/>
        <v/>
      </c>
    </row>
    <row r="558" spans="1:5" x14ac:dyDescent="0.35">
      <c r="E558" t="str">
        <f t="shared" si="32"/>
        <v/>
      </c>
    </row>
    <row r="559" spans="1:5" x14ac:dyDescent="0.35">
      <c r="E559" t="s">
        <v>153</v>
      </c>
    </row>
    <row r="560" spans="1:5" x14ac:dyDescent="0.35">
      <c r="E560" t="s">
        <v>153</v>
      </c>
    </row>
    <row r="561" spans="1:5" x14ac:dyDescent="0.35">
      <c r="E561" t="s">
        <v>153</v>
      </c>
    </row>
    <row r="562" spans="1:5" x14ac:dyDescent="0.35">
      <c r="A562" t="s">
        <v>160</v>
      </c>
      <c r="B562" t="s">
        <v>160</v>
      </c>
      <c r="E562" s="87" t="s">
        <v>160</v>
      </c>
    </row>
    <row r="563" spans="1:5" x14ac:dyDescent="0.35">
      <c r="A563" t="s">
        <v>94</v>
      </c>
      <c r="B563" t="s">
        <v>94</v>
      </c>
      <c r="E563" t="s">
        <v>94</v>
      </c>
    </row>
    <row r="564" spans="1:5" x14ac:dyDescent="0.35">
      <c r="A564" t="s">
        <v>160</v>
      </c>
      <c r="B564" t="s">
        <v>160</v>
      </c>
      <c r="E564" t="s">
        <v>160</v>
      </c>
    </row>
    <row r="565" spans="1:5" x14ac:dyDescent="0.35">
      <c r="A565" t="str">
        <f xml:space="preserve"> CONCATENATE(MainBoard!AM42, MainBoard!AO42, ":")</f>
        <v>DD #:</v>
      </c>
      <c r="B565" t="str">
        <f>TRIM(MainBoard!AQ42)</f>
        <v/>
      </c>
      <c r="C565" t="str">
        <f>TRIM(MainBoard!AS42)</f>
        <v/>
      </c>
      <c r="E565" t="str">
        <f xml:space="preserve"> IF(AND(LEN(B565) = 0, LEN(C565) = 0), "", IF(LEN(B565) = 0, CONCATENATE(A565, " ", C565), CONCATENATE(A565, " ", B565, " ", C565)))</f>
        <v/>
      </c>
    </row>
    <row r="566" spans="1:5" x14ac:dyDescent="0.35">
      <c r="A566" t="str">
        <f xml:space="preserve"> CONCATENATE(MainBoard!AM43, MainBoard!AO43, ":")</f>
        <v>DD #:</v>
      </c>
      <c r="B566" t="str">
        <f>TRIM(MainBoard!AQ43)</f>
        <v/>
      </c>
      <c r="C566" t="str">
        <f>TRIM(MainBoard!AS43)</f>
        <v/>
      </c>
      <c r="E566" t="str">
        <f xml:space="preserve"> IF(AND(LEN(B566) = 0, LEN(C566) = 0), "", IF(LEN(B566) = 0, CONCATENATE(A566, " ", C566), CONCATENATE(A566, " ", B566, " ", C566)))</f>
        <v/>
      </c>
    </row>
    <row r="567" spans="1:5" x14ac:dyDescent="0.35">
      <c r="A567" t="str">
        <f xml:space="preserve"> CONCATENATE(MainBoard!AM44, MainBoard!AO44, ":")</f>
        <v>DD #:</v>
      </c>
      <c r="B567" t="str">
        <f>TRIM(MainBoard!AQ44)</f>
        <v/>
      </c>
      <c r="C567" t="str">
        <f>TRIM(MainBoard!AS44)</f>
        <v/>
      </c>
      <c r="E567" t="str">
        <f xml:space="preserve"> IF(AND(LEN(B567) = 0, LEN(C567) = 0), "", IF(LEN(B567) = 0, CONCATENATE(A567, " ", C567), CONCATENATE(A567, " ", B567, " ", C567)))</f>
        <v/>
      </c>
    </row>
    <row r="568" spans="1:5" x14ac:dyDescent="0.35">
      <c r="A568" t="str">
        <f xml:space="preserve"> CONCATENATE(MainBoard!AM45, MainBoard!AO45, ":")</f>
        <v>DD #:</v>
      </c>
      <c r="B568" t="str">
        <f>TRIM(MainBoard!AQ45)</f>
        <v/>
      </c>
      <c r="C568" t="str">
        <f>TRIM(MainBoard!AS45)</f>
        <v/>
      </c>
      <c r="E568" t="str">
        <f xml:space="preserve"> IF(AND(LEN(B568) = 0, LEN(C568) = 0), "", IF(LEN(B568) = 0, CONCATENATE(A568, " ", C568), CONCATENATE(A568, " ", B568, " ", C568)))</f>
        <v/>
      </c>
    </row>
    <row r="570" spans="1:5" x14ac:dyDescent="0.35">
      <c r="A570" t="s">
        <v>137</v>
      </c>
      <c r="B570" t="str">
        <f>TRIM(MainBoard!AO46)</f>
        <v/>
      </c>
      <c r="E570" t="str">
        <f xml:space="preserve"> IF(LEN(B570) = 0, "", CONCATENATE(A570, " ", B570))</f>
        <v/>
      </c>
    </row>
    <row r="571" spans="1:5" x14ac:dyDescent="0.35">
      <c r="A571" t="s">
        <v>137</v>
      </c>
      <c r="B571" t="str">
        <f>TRIM(MainBoard!AQ46)</f>
        <v/>
      </c>
      <c r="E571" t="str">
        <f xml:space="preserve"> IF(LEN(B571) = 0, "", CONCATENATE(A571, " ", B571))</f>
        <v/>
      </c>
    </row>
    <row r="572" spans="1:5" x14ac:dyDescent="0.35">
      <c r="A572" t="s">
        <v>137</v>
      </c>
      <c r="B572" t="str">
        <f>TRIM(MainBoard!AS46)</f>
        <v/>
      </c>
      <c r="E572" t="str">
        <f xml:space="preserve"> IF(LEN(B572) = 0, "", CONCATENATE(A572, " ", B572))</f>
        <v/>
      </c>
    </row>
    <row r="574" spans="1:5" x14ac:dyDescent="0.35">
      <c r="E574" t="str">
        <f xml:space="preserve"> E955</f>
        <v/>
      </c>
    </row>
    <row r="575" spans="1:5" x14ac:dyDescent="0.35">
      <c r="E575" t="str">
        <f xml:space="preserve"> E956</f>
        <v/>
      </c>
    </row>
    <row r="576" spans="1:5" x14ac:dyDescent="0.35">
      <c r="E576" t="str">
        <f t="shared" ref="E576:E585" si="33" xml:space="preserve"> E957</f>
        <v/>
      </c>
    </row>
    <row r="577" spans="1:5" x14ac:dyDescent="0.35">
      <c r="E577" t="str">
        <f t="shared" si="33"/>
        <v/>
      </c>
    </row>
    <row r="578" spans="1:5" x14ac:dyDescent="0.35">
      <c r="E578" t="str">
        <f t="shared" si="33"/>
        <v/>
      </c>
    </row>
    <row r="579" spans="1:5" x14ac:dyDescent="0.35">
      <c r="E579" t="str">
        <f t="shared" si="33"/>
        <v/>
      </c>
    </row>
    <row r="580" spans="1:5" x14ac:dyDescent="0.35">
      <c r="E580" t="str">
        <f t="shared" si="33"/>
        <v/>
      </c>
    </row>
    <row r="581" spans="1:5" x14ac:dyDescent="0.35">
      <c r="E581" t="str">
        <f t="shared" si="33"/>
        <v/>
      </c>
    </row>
    <row r="582" spans="1:5" x14ac:dyDescent="0.35">
      <c r="E582" t="str">
        <f t="shared" si="33"/>
        <v/>
      </c>
    </row>
    <row r="583" spans="1:5" x14ac:dyDescent="0.35">
      <c r="E583" t="str">
        <f t="shared" si="33"/>
        <v/>
      </c>
    </row>
    <row r="584" spans="1:5" x14ac:dyDescent="0.35">
      <c r="E584" t="str">
        <f t="shared" si="33"/>
        <v/>
      </c>
    </row>
    <row r="585" spans="1:5" x14ac:dyDescent="0.35">
      <c r="E585" t="str">
        <f t="shared" si="33"/>
        <v/>
      </c>
    </row>
    <row r="586" spans="1:5" x14ac:dyDescent="0.35">
      <c r="E586" t="s">
        <v>153</v>
      </c>
    </row>
    <row r="587" spans="1:5" x14ac:dyDescent="0.35">
      <c r="E587" t="s">
        <v>153</v>
      </c>
    </row>
    <row r="588" spans="1:5" x14ac:dyDescent="0.35">
      <c r="E588" t="s">
        <v>153</v>
      </c>
    </row>
    <row r="589" spans="1:5" x14ac:dyDescent="0.35">
      <c r="A589" t="s">
        <v>158</v>
      </c>
      <c r="B589" t="s">
        <v>158</v>
      </c>
      <c r="E589" s="87" t="s">
        <v>158</v>
      </c>
    </row>
    <row r="590" spans="1:5" x14ac:dyDescent="0.35">
      <c r="A590" t="s">
        <v>96</v>
      </c>
      <c r="B590" t="s">
        <v>96</v>
      </c>
      <c r="E590" t="s">
        <v>96</v>
      </c>
    </row>
    <row r="591" spans="1:5" x14ac:dyDescent="0.35">
      <c r="A591" t="s">
        <v>158</v>
      </c>
      <c r="B591" t="s">
        <v>158</v>
      </c>
      <c r="E591" t="s">
        <v>158</v>
      </c>
    </row>
    <row r="592" spans="1:5" x14ac:dyDescent="0.35">
      <c r="A592" t="str">
        <f xml:space="preserve"> MainBoard!E49</f>
        <v>TRAINING:</v>
      </c>
      <c r="B592" t="str">
        <f>TRIM(MainBoard!E50)</f>
        <v/>
      </c>
      <c r="E592" t="str">
        <f t="shared" ref="E592:E602" si="34" xml:space="preserve"> IF(LEN(B592) = 0, "", CONCATENATE(A592, " ", B592))</f>
        <v/>
      </c>
    </row>
    <row r="593" spans="1:5" x14ac:dyDescent="0.35">
      <c r="A593" t="str">
        <f xml:space="preserve"> MainBoard!E49</f>
        <v>TRAINING:</v>
      </c>
      <c r="B593" t="str">
        <f>TRIM(MainBoard!E51)</f>
        <v/>
      </c>
      <c r="E593" t="str">
        <f t="shared" si="34"/>
        <v/>
      </c>
    </row>
    <row r="594" spans="1:5" x14ac:dyDescent="0.35">
      <c r="A594" t="str">
        <f xml:space="preserve"> MainBoard!E49</f>
        <v>TRAINING:</v>
      </c>
      <c r="B594" t="str">
        <f>TRIM(MainBoard!G49)</f>
        <v/>
      </c>
      <c r="E594" t="str">
        <f t="shared" si="34"/>
        <v/>
      </c>
    </row>
    <row r="595" spans="1:5" x14ac:dyDescent="0.35">
      <c r="A595" t="str">
        <f xml:space="preserve"> MainBoard!E49</f>
        <v>TRAINING:</v>
      </c>
      <c r="B595" t="str">
        <f>TRIM(MainBoard!G50)</f>
        <v/>
      </c>
      <c r="E595" t="str">
        <f t="shared" si="34"/>
        <v/>
      </c>
    </row>
    <row r="596" spans="1:5" x14ac:dyDescent="0.35">
      <c r="A596" t="str">
        <f xml:space="preserve"> MainBoard!E49</f>
        <v>TRAINING:</v>
      </c>
      <c r="B596" t="str">
        <f>TRIM(MainBoard!G51)</f>
        <v/>
      </c>
      <c r="E596" t="str">
        <f t="shared" si="34"/>
        <v/>
      </c>
    </row>
    <row r="597" spans="1:5" x14ac:dyDescent="0.35">
      <c r="A597" t="str">
        <f xml:space="preserve"> MainBoard!E49</f>
        <v>TRAINING:</v>
      </c>
      <c r="B597" t="str">
        <f>TRIM(MainBoard!I49)</f>
        <v/>
      </c>
      <c r="E597" t="str">
        <f t="shared" si="34"/>
        <v/>
      </c>
    </row>
    <row r="598" spans="1:5" x14ac:dyDescent="0.35">
      <c r="A598" t="str">
        <f xml:space="preserve"> MainBoard!E49</f>
        <v>TRAINING:</v>
      </c>
      <c r="B598" t="str">
        <f>TRIM(MainBoard!I50)</f>
        <v/>
      </c>
      <c r="E598" t="str">
        <f t="shared" si="34"/>
        <v/>
      </c>
    </row>
    <row r="599" spans="1:5" x14ac:dyDescent="0.35">
      <c r="A599" t="str">
        <f xml:space="preserve"> MainBoard!E49</f>
        <v>TRAINING:</v>
      </c>
      <c r="B599" t="str">
        <f>TRIM(MainBoard!I51)</f>
        <v/>
      </c>
      <c r="E599" t="str">
        <f t="shared" si="34"/>
        <v/>
      </c>
    </row>
    <row r="600" spans="1:5" x14ac:dyDescent="0.35">
      <c r="A600" t="str">
        <f xml:space="preserve"> MainBoard!E49</f>
        <v>TRAINING:</v>
      </c>
      <c r="B600" t="str">
        <f>TRIM(MainBoard!K49)</f>
        <v/>
      </c>
      <c r="E600" t="str">
        <f t="shared" si="34"/>
        <v/>
      </c>
    </row>
    <row r="601" spans="1:5" x14ac:dyDescent="0.35">
      <c r="A601" t="str">
        <f xml:space="preserve"> MainBoard!E49</f>
        <v>TRAINING:</v>
      </c>
      <c r="B601" t="str">
        <f>TRIM(MainBoard!K50)</f>
        <v/>
      </c>
      <c r="E601" t="str">
        <f t="shared" si="34"/>
        <v/>
      </c>
    </row>
    <row r="602" spans="1:5" x14ac:dyDescent="0.35">
      <c r="A602" t="str">
        <f xml:space="preserve"> MainBoard!E49</f>
        <v>TRAINING:</v>
      </c>
      <c r="B602" t="str">
        <f>TRIM(MainBoard!K51)</f>
        <v/>
      </c>
      <c r="E602" t="str">
        <f t="shared" si="34"/>
        <v/>
      </c>
    </row>
    <row r="604" spans="1:5" x14ac:dyDescent="0.35">
      <c r="A604" t="str">
        <f xml:space="preserve"> MainBoard!M49</f>
        <v>WELLNESS:</v>
      </c>
      <c r="B604" t="str">
        <f>TRIM(MainBoard!M50)</f>
        <v/>
      </c>
      <c r="E604" t="str">
        <f xml:space="preserve"> IF(LEN(B604) = 0, "", CONCATENATE(A604, " ", B604))</f>
        <v/>
      </c>
    </row>
    <row r="605" spans="1:5" x14ac:dyDescent="0.35">
      <c r="A605" t="str">
        <f xml:space="preserve"> MainBoard!M49</f>
        <v>WELLNESS:</v>
      </c>
      <c r="B605" t="str">
        <f>TRIM(MainBoard!M51)</f>
        <v/>
      </c>
      <c r="E605" t="str">
        <f xml:space="preserve"> IF(LEN(B605) = 0, "", CONCATENATE(A605, " ", B605))</f>
        <v/>
      </c>
    </row>
    <row r="606" spans="1:5" x14ac:dyDescent="0.35">
      <c r="A606" t="str">
        <f xml:space="preserve"> MainBoard!M49</f>
        <v>WELLNESS:</v>
      </c>
      <c r="B606" t="str">
        <f>TRIM(MainBoard!O49)</f>
        <v/>
      </c>
      <c r="E606" t="str">
        <f xml:space="preserve"> IF(LEN(B606) = 0, "", CONCATENATE(A606, " ", B606))</f>
        <v/>
      </c>
    </row>
    <row r="607" spans="1:5" x14ac:dyDescent="0.35">
      <c r="A607" t="str">
        <f xml:space="preserve"> MainBoard!M49</f>
        <v>WELLNESS:</v>
      </c>
      <c r="B607" t="str">
        <f>TRIM(MainBoard!O50)</f>
        <v/>
      </c>
      <c r="E607" t="str">
        <f xml:space="preserve"> IF(LEN(B607) = 0, "", CONCATENATE(A607, " ", B607))</f>
        <v/>
      </c>
    </row>
    <row r="608" spans="1:5" x14ac:dyDescent="0.35">
      <c r="A608" t="str">
        <f xml:space="preserve"> MainBoard!M49</f>
        <v>WELLNESS:</v>
      </c>
      <c r="B608" t="str">
        <f>TRIM(MainBoard!O51)</f>
        <v/>
      </c>
      <c r="E608" t="str">
        <f xml:space="preserve"> IF(LEN(B608) = 0, "", CONCATENATE(A608, " ", B608))</f>
        <v/>
      </c>
    </row>
    <row r="610" spans="5:5" x14ac:dyDescent="0.35">
      <c r="E610" t="str">
        <f xml:space="preserve"> E969</f>
        <v/>
      </c>
    </row>
    <row r="611" spans="5:5" x14ac:dyDescent="0.35">
      <c r="E611" t="str">
        <f xml:space="preserve"> E970</f>
        <v/>
      </c>
    </row>
    <row r="612" spans="5:5" x14ac:dyDescent="0.35">
      <c r="E612" t="str">
        <f t="shared" ref="E612:E621" si="35" xml:space="preserve"> E971</f>
        <v/>
      </c>
    </row>
    <row r="613" spans="5:5" x14ac:dyDescent="0.35">
      <c r="E613" t="str">
        <f t="shared" si="35"/>
        <v/>
      </c>
    </row>
    <row r="614" spans="5:5" x14ac:dyDescent="0.35">
      <c r="E614" t="str">
        <f t="shared" si="35"/>
        <v/>
      </c>
    </row>
    <row r="615" spans="5:5" x14ac:dyDescent="0.35">
      <c r="E615" t="str">
        <f t="shared" si="35"/>
        <v/>
      </c>
    </row>
    <row r="616" spans="5:5" x14ac:dyDescent="0.35">
      <c r="E616" t="str">
        <f t="shared" si="35"/>
        <v/>
      </c>
    </row>
    <row r="617" spans="5:5" x14ac:dyDescent="0.35">
      <c r="E617" t="str">
        <f t="shared" si="35"/>
        <v/>
      </c>
    </row>
    <row r="618" spans="5:5" x14ac:dyDescent="0.35">
      <c r="E618" t="str">
        <f t="shared" si="35"/>
        <v/>
      </c>
    </row>
    <row r="619" spans="5:5" x14ac:dyDescent="0.35">
      <c r="E619" t="str">
        <f t="shared" si="35"/>
        <v/>
      </c>
    </row>
    <row r="620" spans="5:5" x14ac:dyDescent="0.35">
      <c r="E620" t="str">
        <f t="shared" si="35"/>
        <v/>
      </c>
    </row>
    <row r="621" spans="5:5" x14ac:dyDescent="0.35">
      <c r="E621" t="str">
        <f t="shared" si="35"/>
        <v/>
      </c>
    </row>
    <row r="622" spans="5:5" x14ac:dyDescent="0.35">
      <c r="E622" t="s">
        <v>153</v>
      </c>
    </row>
    <row r="623" spans="5:5" x14ac:dyDescent="0.35">
      <c r="E623" t="s">
        <v>153</v>
      </c>
    </row>
    <row r="624" spans="5:5" x14ac:dyDescent="0.35">
      <c r="E624" t="s">
        <v>153</v>
      </c>
    </row>
    <row r="625" spans="1:5" x14ac:dyDescent="0.35">
      <c r="A625" t="s">
        <v>161</v>
      </c>
      <c r="B625" t="s">
        <v>161</v>
      </c>
      <c r="E625" s="87" t="s">
        <v>161</v>
      </c>
    </row>
    <row r="626" spans="1:5" x14ac:dyDescent="0.35">
      <c r="A626" t="s">
        <v>99</v>
      </c>
      <c r="B626" t="s">
        <v>99</v>
      </c>
      <c r="E626" t="s">
        <v>99</v>
      </c>
    </row>
    <row r="627" spans="1:5" x14ac:dyDescent="0.35">
      <c r="A627" t="s">
        <v>161</v>
      </c>
      <c r="B627" t="s">
        <v>161</v>
      </c>
      <c r="E627" t="s">
        <v>161</v>
      </c>
    </row>
    <row r="628" spans="1:5" x14ac:dyDescent="0.35">
      <c r="A628" t="s">
        <v>100</v>
      </c>
      <c r="B628" t="str">
        <f>TRIM(MainBoard!Q50)</f>
        <v/>
      </c>
      <c r="E628" t="str">
        <f t="shared" ref="E628:E635" si="36" xml:space="preserve"> IF(LEN(B628) = 0, "", CONCATENATE(A628, " ", B628))</f>
        <v/>
      </c>
    </row>
    <row r="629" spans="1:5" x14ac:dyDescent="0.35">
      <c r="A629" t="s">
        <v>100</v>
      </c>
      <c r="B629" t="str">
        <f>TRIM(MainBoard!Q51)</f>
        <v/>
      </c>
      <c r="E629" t="str">
        <f t="shared" si="36"/>
        <v/>
      </c>
    </row>
    <row r="630" spans="1:5" x14ac:dyDescent="0.35">
      <c r="A630" t="s">
        <v>100</v>
      </c>
      <c r="B630" t="str">
        <f>TRIM(MainBoard!S49)</f>
        <v/>
      </c>
      <c r="E630" t="str">
        <f t="shared" si="36"/>
        <v/>
      </c>
    </row>
    <row r="631" spans="1:5" x14ac:dyDescent="0.35">
      <c r="A631" t="s">
        <v>100</v>
      </c>
      <c r="B631" t="str">
        <f>TRIM(MainBoard!S50)</f>
        <v/>
      </c>
      <c r="E631" t="str">
        <f t="shared" si="36"/>
        <v/>
      </c>
    </row>
    <row r="632" spans="1:5" x14ac:dyDescent="0.35">
      <c r="A632" t="s">
        <v>100</v>
      </c>
      <c r="B632" t="str">
        <f>TRIM(MainBoard!S51)</f>
        <v/>
      </c>
      <c r="E632" t="str">
        <f t="shared" si="36"/>
        <v/>
      </c>
    </row>
    <row r="633" spans="1:5" x14ac:dyDescent="0.35">
      <c r="A633" t="s">
        <v>100</v>
      </c>
      <c r="B633" t="str">
        <f>TRIM(MainBoard!U49)</f>
        <v/>
      </c>
      <c r="E633" t="str">
        <f t="shared" si="36"/>
        <v/>
      </c>
    </row>
    <row r="634" spans="1:5" x14ac:dyDescent="0.35">
      <c r="A634" t="s">
        <v>100</v>
      </c>
      <c r="B634" t="str">
        <f>TRIM(MainBoard!U50)</f>
        <v/>
      </c>
      <c r="E634" t="str">
        <f t="shared" si="36"/>
        <v/>
      </c>
    </row>
    <row r="635" spans="1:5" x14ac:dyDescent="0.35">
      <c r="A635" t="s">
        <v>100</v>
      </c>
      <c r="B635" t="str">
        <f>TRIM(MainBoard!U51)</f>
        <v/>
      </c>
      <c r="E635" t="str">
        <f t="shared" si="36"/>
        <v/>
      </c>
    </row>
    <row r="637" spans="1:5" x14ac:dyDescent="0.35">
      <c r="A637" t="s">
        <v>101</v>
      </c>
      <c r="B637" t="str">
        <f>TRIM(MainBoard!W50)</f>
        <v/>
      </c>
      <c r="E637" t="str">
        <f t="shared" ref="E637:E644" si="37" xml:space="preserve"> IF(LEN(B637) = 0, "", CONCATENATE(A637, " ", B637))</f>
        <v/>
      </c>
    </row>
    <row r="638" spans="1:5" x14ac:dyDescent="0.35">
      <c r="A638" t="s">
        <v>101</v>
      </c>
      <c r="B638" t="str">
        <f>TRIM(MainBoard!W51)</f>
        <v/>
      </c>
      <c r="E638" t="str">
        <f t="shared" si="37"/>
        <v/>
      </c>
    </row>
    <row r="639" spans="1:5" x14ac:dyDescent="0.35">
      <c r="A639" t="s">
        <v>101</v>
      </c>
      <c r="B639" t="str">
        <f>TRIM(MainBoard!Y49)</f>
        <v/>
      </c>
      <c r="E639" t="str">
        <f t="shared" si="37"/>
        <v/>
      </c>
    </row>
    <row r="640" spans="1:5" x14ac:dyDescent="0.35">
      <c r="A640" t="s">
        <v>101</v>
      </c>
      <c r="B640" t="str">
        <f>TRIM(MainBoard!Y50)</f>
        <v/>
      </c>
      <c r="E640" t="str">
        <f t="shared" si="37"/>
        <v/>
      </c>
    </row>
    <row r="641" spans="1:5" x14ac:dyDescent="0.35">
      <c r="A641" t="s">
        <v>101</v>
      </c>
      <c r="B641" t="str">
        <f>TRIM(MainBoard!Y51)</f>
        <v/>
      </c>
      <c r="E641" t="str">
        <f t="shared" si="37"/>
        <v/>
      </c>
    </row>
    <row r="642" spans="1:5" x14ac:dyDescent="0.35">
      <c r="A642" t="s">
        <v>101</v>
      </c>
      <c r="B642" t="str">
        <f>TRIM(MainBoard!AA49)</f>
        <v/>
      </c>
      <c r="E642" t="str">
        <f t="shared" si="37"/>
        <v/>
      </c>
    </row>
    <row r="643" spans="1:5" x14ac:dyDescent="0.35">
      <c r="A643" t="s">
        <v>101</v>
      </c>
      <c r="B643" t="str">
        <f>TRIM(MainBoard!AA50)</f>
        <v/>
      </c>
      <c r="E643" t="str">
        <f t="shared" si="37"/>
        <v/>
      </c>
    </row>
    <row r="644" spans="1:5" x14ac:dyDescent="0.35">
      <c r="A644" t="s">
        <v>101</v>
      </c>
      <c r="B644" t="str">
        <f>TRIM(MainBoard!AA51)</f>
        <v/>
      </c>
      <c r="E644" t="str">
        <f t="shared" si="37"/>
        <v/>
      </c>
    </row>
    <row r="646" spans="1:5" x14ac:dyDescent="0.35">
      <c r="A646" t="s">
        <v>102</v>
      </c>
      <c r="B646" t="str">
        <f>TRIM(MainBoard!AC50)</f>
        <v/>
      </c>
      <c r="E646" t="str">
        <f t="shared" ref="E646:E653" si="38" xml:space="preserve"> IF(LEN(B646) = 0, "", CONCATENATE(A646, " ", B646))</f>
        <v/>
      </c>
    </row>
    <row r="647" spans="1:5" x14ac:dyDescent="0.35">
      <c r="A647" t="s">
        <v>102</v>
      </c>
      <c r="B647" t="str">
        <f>TRIM(MainBoard!AC51)</f>
        <v/>
      </c>
      <c r="E647" t="str">
        <f t="shared" si="38"/>
        <v/>
      </c>
    </row>
    <row r="648" spans="1:5" x14ac:dyDescent="0.35">
      <c r="A648" t="s">
        <v>102</v>
      </c>
      <c r="B648" t="str">
        <f>TRIM(MainBoard!AE49)</f>
        <v/>
      </c>
      <c r="E648" t="str">
        <f t="shared" si="38"/>
        <v/>
      </c>
    </row>
    <row r="649" spans="1:5" x14ac:dyDescent="0.35">
      <c r="A649" t="s">
        <v>102</v>
      </c>
      <c r="B649" t="str">
        <f>TRIM(MainBoard!AE50)</f>
        <v/>
      </c>
      <c r="E649" t="str">
        <f t="shared" si="38"/>
        <v/>
      </c>
    </row>
    <row r="650" spans="1:5" x14ac:dyDescent="0.35">
      <c r="A650" t="s">
        <v>102</v>
      </c>
      <c r="B650" t="str">
        <f>TRIM(MainBoard!AE51)</f>
        <v/>
      </c>
      <c r="E650" t="str">
        <f t="shared" si="38"/>
        <v/>
      </c>
    </row>
    <row r="651" spans="1:5" x14ac:dyDescent="0.35">
      <c r="A651" t="s">
        <v>102</v>
      </c>
      <c r="B651" t="str">
        <f>TRIM(MainBoard!AG49)</f>
        <v/>
      </c>
      <c r="E651" t="str">
        <f t="shared" si="38"/>
        <v/>
      </c>
    </row>
    <row r="652" spans="1:5" x14ac:dyDescent="0.35">
      <c r="A652" t="s">
        <v>102</v>
      </c>
      <c r="B652" t="str">
        <f>TRIM(MainBoard!AG50)</f>
        <v/>
      </c>
      <c r="E652" t="str">
        <f t="shared" si="38"/>
        <v/>
      </c>
    </row>
    <row r="653" spans="1:5" x14ac:dyDescent="0.35">
      <c r="A653" t="s">
        <v>102</v>
      </c>
      <c r="B653" t="str">
        <f>TRIM(MainBoard!AG51)</f>
        <v/>
      </c>
      <c r="E653" t="str">
        <f t="shared" si="38"/>
        <v/>
      </c>
    </row>
    <row r="655" spans="1:5" x14ac:dyDescent="0.35">
      <c r="A655" t="s">
        <v>103</v>
      </c>
      <c r="B655" t="str">
        <f>TRIM(MainBoard!AI50)</f>
        <v/>
      </c>
      <c r="E655" t="str">
        <f t="shared" ref="E655:E662" si="39" xml:space="preserve"> IF(LEN(B655) = 0, "", CONCATENATE(A655, " ", B655))</f>
        <v/>
      </c>
    </row>
    <row r="656" spans="1:5" x14ac:dyDescent="0.35">
      <c r="A656" t="s">
        <v>103</v>
      </c>
      <c r="B656" t="str">
        <f>TRIM(MainBoard!AI51)</f>
        <v/>
      </c>
      <c r="E656" t="str">
        <f t="shared" si="39"/>
        <v/>
      </c>
    </row>
    <row r="657" spans="1:5" x14ac:dyDescent="0.35">
      <c r="A657" t="s">
        <v>103</v>
      </c>
      <c r="B657" t="str">
        <f>TRIM(MainBoard!AK49)</f>
        <v/>
      </c>
      <c r="E657" t="str">
        <f t="shared" si="39"/>
        <v/>
      </c>
    </row>
    <row r="658" spans="1:5" x14ac:dyDescent="0.35">
      <c r="A658" t="s">
        <v>103</v>
      </c>
      <c r="B658" t="str">
        <f>TRIM(MainBoard!AK50)</f>
        <v/>
      </c>
      <c r="E658" t="str">
        <f t="shared" si="39"/>
        <v/>
      </c>
    </row>
    <row r="659" spans="1:5" x14ac:dyDescent="0.35">
      <c r="A659" t="s">
        <v>103</v>
      </c>
      <c r="B659" t="str">
        <f>TRIM(MainBoard!AK51)</f>
        <v/>
      </c>
      <c r="E659" t="str">
        <f t="shared" si="39"/>
        <v/>
      </c>
    </row>
    <row r="660" spans="1:5" x14ac:dyDescent="0.35">
      <c r="A660" t="s">
        <v>103</v>
      </c>
      <c r="B660" t="str">
        <f>TRIM(MainBoard!AM49)</f>
        <v/>
      </c>
      <c r="E660" t="str">
        <f t="shared" si="39"/>
        <v/>
      </c>
    </row>
    <row r="661" spans="1:5" x14ac:dyDescent="0.35">
      <c r="A661" t="s">
        <v>103</v>
      </c>
      <c r="B661" t="str">
        <f>TRIM(MainBoard!AM50)</f>
        <v/>
      </c>
      <c r="E661" t="str">
        <f t="shared" si="39"/>
        <v/>
      </c>
    </row>
    <row r="662" spans="1:5" x14ac:dyDescent="0.35">
      <c r="A662" t="s">
        <v>103</v>
      </c>
      <c r="B662" t="str">
        <f>TRIM(MainBoard!AM51)</f>
        <v/>
      </c>
      <c r="E662" t="str">
        <f t="shared" si="39"/>
        <v/>
      </c>
    </row>
    <row r="664" spans="1:5" x14ac:dyDescent="0.35">
      <c r="A664" t="s">
        <v>104</v>
      </c>
      <c r="B664" t="str">
        <f>TRIM(MainBoard!AO50)</f>
        <v/>
      </c>
      <c r="E664" t="str">
        <f t="shared" ref="E664:E671" si="40" xml:space="preserve"> IF(LEN(B664) = 0, "", CONCATENATE(A664, " ", B664))</f>
        <v/>
      </c>
    </row>
    <row r="665" spans="1:5" x14ac:dyDescent="0.35">
      <c r="A665" t="s">
        <v>104</v>
      </c>
      <c r="B665" t="str">
        <f>TRIM(MainBoard!AO51)</f>
        <v/>
      </c>
      <c r="E665" t="str">
        <f t="shared" si="40"/>
        <v/>
      </c>
    </row>
    <row r="666" spans="1:5" x14ac:dyDescent="0.35">
      <c r="A666" t="s">
        <v>104</v>
      </c>
      <c r="B666" t="str">
        <f>TRIM(MainBoard!AQ49)</f>
        <v/>
      </c>
      <c r="E666" t="str">
        <f t="shared" si="40"/>
        <v/>
      </c>
    </row>
    <row r="667" spans="1:5" x14ac:dyDescent="0.35">
      <c r="A667" t="s">
        <v>104</v>
      </c>
      <c r="B667" t="str">
        <f>TRIM(MainBoard!AQ50)</f>
        <v/>
      </c>
      <c r="E667" t="str">
        <f t="shared" si="40"/>
        <v/>
      </c>
    </row>
    <row r="668" spans="1:5" x14ac:dyDescent="0.35">
      <c r="A668" t="s">
        <v>104</v>
      </c>
      <c r="B668" t="str">
        <f>TRIM(MainBoard!AQ51)</f>
        <v/>
      </c>
      <c r="E668" t="str">
        <f t="shared" si="40"/>
        <v/>
      </c>
    </row>
    <row r="669" spans="1:5" x14ac:dyDescent="0.35">
      <c r="A669" t="s">
        <v>104</v>
      </c>
      <c r="B669" t="str">
        <f>TRIM(MainBoard!AS49)</f>
        <v/>
      </c>
      <c r="E669" t="str">
        <f t="shared" si="40"/>
        <v/>
      </c>
    </row>
    <row r="670" spans="1:5" x14ac:dyDescent="0.35">
      <c r="A670" t="s">
        <v>104</v>
      </c>
      <c r="B670" t="str">
        <f>TRIM(MainBoard!AS50)</f>
        <v/>
      </c>
      <c r="E670" t="str">
        <f t="shared" si="40"/>
        <v/>
      </c>
    </row>
    <row r="671" spans="1:5" x14ac:dyDescent="0.35">
      <c r="A671" t="s">
        <v>104</v>
      </c>
      <c r="B671" t="str">
        <f>TRIM(MainBoard!AS51)</f>
        <v/>
      </c>
      <c r="E671" t="str">
        <f t="shared" si="40"/>
        <v/>
      </c>
    </row>
    <row r="673" spans="1:5" x14ac:dyDescent="0.35">
      <c r="E673" t="str">
        <f xml:space="preserve"> E983</f>
        <v/>
      </c>
    </row>
    <row r="674" spans="1:5" x14ac:dyDescent="0.35">
      <c r="E674" t="str">
        <f t="shared" ref="E674:E684" si="41" xml:space="preserve"> E984</f>
        <v/>
      </c>
    </row>
    <row r="675" spans="1:5" x14ac:dyDescent="0.35">
      <c r="E675" t="str">
        <f t="shared" si="41"/>
        <v/>
      </c>
    </row>
    <row r="676" spans="1:5" x14ac:dyDescent="0.35">
      <c r="E676" t="str">
        <f t="shared" si="41"/>
        <v/>
      </c>
    </row>
    <row r="677" spans="1:5" x14ac:dyDescent="0.35">
      <c r="E677" t="str">
        <f t="shared" si="41"/>
        <v/>
      </c>
    </row>
    <row r="678" spans="1:5" x14ac:dyDescent="0.35">
      <c r="E678" t="str">
        <f t="shared" si="41"/>
        <v/>
      </c>
    </row>
    <row r="679" spans="1:5" x14ac:dyDescent="0.35">
      <c r="E679" t="str">
        <f t="shared" si="41"/>
        <v/>
      </c>
    </row>
    <row r="680" spans="1:5" x14ac:dyDescent="0.35">
      <c r="E680" t="str">
        <f t="shared" si="41"/>
        <v/>
      </c>
    </row>
    <row r="681" spans="1:5" x14ac:dyDescent="0.35">
      <c r="E681" t="str">
        <f t="shared" si="41"/>
        <v/>
      </c>
    </row>
    <row r="682" spans="1:5" x14ac:dyDescent="0.35">
      <c r="E682" t="str">
        <f t="shared" si="41"/>
        <v/>
      </c>
    </row>
    <row r="683" spans="1:5" x14ac:dyDescent="0.35">
      <c r="E683" t="str">
        <f t="shared" si="41"/>
        <v/>
      </c>
    </row>
    <row r="684" spans="1:5" x14ac:dyDescent="0.35">
      <c r="E684" t="str">
        <f t="shared" si="41"/>
        <v/>
      </c>
    </row>
    <row r="685" spans="1:5" x14ac:dyDescent="0.35">
      <c r="E685" t="s">
        <v>153</v>
      </c>
    </row>
    <row r="686" spans="1:5" x14ac:dyDescent="0.35">
      <c r="E686" t="s">
        <v>153</v>
      </c>
    </row>
    <row r="687" spans="1:5" x14ac:dyDescent="0.35">
      <c r="E687" t="s">
        <v>153</v>
      </c>
    </row>
    <row r="688" spans="1:5" x14ac:dyDescent="0.35">
      <c r="A688" t="s">
        <v>163</v>
      </c>
      <c r="B688" t="s">
        <v>163</v>
      </c>
      <c r="E688" s="87" t="s">
        <v>163</v>
      </c>
    </row>
    <row r="689" spans="1:5" x14ac:dyDescent="0.35">
      <c r="A689" t="s">
        <v>106</v>
      </c>
      <c r="B689" t="s">
        <v>106</v>
      </c>
      <c r="E689" t="s">
        <v>106</v>
      </c>
    </row>
    <row r="690" spans="1:5" x14ac:dyDescent="0.35">
      <c r="A690" t="s">
        <v>163</v>
      </c>
      <c r="B690" t="s">
        <v>163</v>
      </c>
      <c r="E690" s="87" t="s">
        <v>163</v>
      </c>
    </row>
    <row r="691" spans="1:5" x14ac:dyDescent="0.35">
      <c r="A691" t="s">
        <v>138</v>
      </c>
      <c r="B691" t="str">
        <f>TRIM(MainBoard!AS17)</f>
        <v/>
      </c>
      <c r="E691" t="str">
        <f t="shared" ref="E691:E713" si="42" xml:space="preserve"> IF(LEN(B691) = 0, "", CONCATENATE(A691, " ", B691))</f>
        <v/>
      </c>
    </row>
    <row r="692" spans="1:5" x14ac:dyDescent="0.35">
      <c r="A692" t="s">
        <v>138</v>
      </c>
      <c r="B692" t="str">
        <f>TRIM(MainBoard!AS18)</f>
        <v/>
      </c>
      <c r="E692" t="str">
        <f t="shared" si="42"/>
        <v/>
      </c>
    </row>
    <row r="693" spans="1:5" x14ac:dyDescent="0.35">
      <c r="A693" t="s">
        <v>138</v>
      </c>
      <c r="B693" t="str">
        <f>TRIM(MainBoard!AS19)</f>
        <v/>
      </c>
      <c r="E693" t="str">
        <f t="shared" si="42"/>
        <v/>
      </c>
    </row>
    <row r="694" spans="1:5" x14ac:dyDescent="0.35">
      <c r="A694" t="s">
        <v>138</v>
      </c>
      <c r="B694" t="str">
        <f>TRIM(MainBoard!AS20)</f>
        <v/>
      </c>
      <c r="E694" t="str">
        <f t="shared" si="42"/>
        <v/>
      </c>
    </row>
    <row r="695" spans="1:5" x14ac:dyDescent="0.35">
      <c r="A695" t="s">
        <v>138</v>
      </c>
      <c r="B695" t="str">
        <f>TRIM(MainBoard!AS21)</f>
        <v/>
      </c>
      <c r="E695" t="str">
        <f t="shared" si="42"/>
        <v/>
      </c>
    </row>
    <row r="696" spans="1:5" x14ac:dyDescent="0.35">
      <c r="A696" t="s">
        <v>138</v>
      </c>
      <c r="B696" t="str">
        <f>TRIM(MainBoard!AS22)</f>
        <v/>
      </c>
      <c r="E696" t="str">
        <f t="shared" si="42"/>
        <v/>
      </c>
    </row>
    <row r="697" spans="1:5" x14ac:dyDescent="0.35">
      <c r="A697" t="s">
        <v>138</v>
      </c>
      <c r="B697" t="str">
        <f>TRIM(MainBoard!AS23)</f>
        <v/>
      </c>
      <c r="E697" t="str">
        <f t="shared" si="42"/>
        <v/>
      </c>
    </row>
    <row r="698" spans="1:5" x14ac:dyDescent="0.35">
      <c r="A698" t="s">
        <v>138</v>
      </c>
      <c r="B698" t="str">
        <f>TRIM(MainBoard!AS24)</f>
        <v/>
      </c>
      <c r="E698" t="str">
        <f t="shared" si="42"/>
        <v/>
      </c>
    </row>
    <row r="699" spans="1:5" x14ac:dyDescent="0.35">
      <c r="A699" t="s">
        <v>138</v>
      </c>
      <c r="B699" t="str">
        <f>TRIM(MainBoard!AS25)</f>
        <v/>
      </c>
      <c r="E699" t="str">
        <f t="shared" si="42"/>
        <v/>
      </c>
    </row>
    <row r="700" spans="1:5" x14ac:dyDescent="0.35">
      <c r="A700" t="s">
        <v>138</v>
      </c>
      <c r="B700" t="str">
        <f>TRIM(MainBoard!AS26)</f>
        <v/>
      </c>
      <c r="E700" t="str">
        <f t="shared" si="42"/>
        <v/>
      </c>
    </row>
    <row r="701" spans="1:5" x14ac:dyDescent="0.35">
      <c r="A701" t="s">
        <v>138</v>
      </c>
      <c r="B701" t="str">
        <f>TRIM(MainBoard!AS27)</f>
        <v/>
      </c>
      <c r="E701" t="str">
        <f t="shared" si="42"/>
        <v/>
      </c>
    </row>
    <row r="702" spans="1:5" x14ac:dyDescent="0.35">
      <c r="A702" t="s">
        <v>138</v>
      </c>
      <c r="B702" t="str">
        <f>TRIM(MainBoard!AS28)</f>
        <v/>
      </c>
      <c r="E702" t="str">
        <f t="shared" si="42"/>
        <v/>
      </c>
    </row>
    <row r="703" spans="1:5" x14ac:dyDescent="0.35">
      <c r="A703" t="s">
        <v>138</v>
      </c>
      <c r="B703" t="str">
        <f>TRIM(MainBoard!AS29)</f>
        <v/>
      </c>
      <c r="E703" t="str">
        <f t="shared" si="42"/>
        <v/>
      </c>
    </row>
    <row r="704" spans="1:5" x14ac:dyDescent="0.35">
      <c r="A704" t="s">
        <v>138</v>
      </c>
      <c r="B704" t="str">
        <f>TRIM(MainBoard!AS30)</f>
        <v/>
      </c>
      <c r="E704" t="str">
        <f t="shared" si="42"/>
        <v/>
      </c>
    </row>
    <row r="705" spans="1:5" x14ac:dyDescent="0.35">
      <c r="A705" t="s">
        <v>138</v>
      </c>
      <c r="B705" t="str">
        <f>TRIM(MainBoard!AS31)</f>
        <v/>
      </c>
      <c r="E705" t="str">
        <f t="shared" si="42"/>
        <v/>
      </c>
    </row>
    <row r="706" spans="1:5" x14ac:dyDescent="0.35">
      <c r="A706" t="s">
        <v>138</v>
      </c>
      <c r="B706" t="str">
        <f>TRIM(MainBoard!AS32)</f>
        <v/>
      </c>
      <c r="E706" t="str">
        <f t="shared" si="42"/>
        <v/>
      </c>
    </row>
    <row r="707" spans="1:5" x14ac:dyDescent="0.35">
      <c r="A707" t="s">
        <v>138</v>
      </c>
      <c r="B707" t="str">
        <f>TRIM(MainBoard!AS33)</f>
        <v/>
      </c>
      <c r="E707" t="str">
        <f t="shared" si="42"/>
        <v/>
      </c>
    </row>
    <row r="708" spans="1:5" x14ac:dyDescent="0.35">
      <c r="A708" t="s">
        <v>138</v>
      </c>
      <c r="B708" t="str">
        <f>TRIM(MainBoard!AS34)</f>
        <v/>
      </c>
      <c r="E708" t="str">
        <f t="shared" si="42"/>
        <v/>
      </c>
    </row>
    <row r="709" spans="1:5" x14ac:dyDescent="0.35">
      <c r="A709" t="s">
        <v>138</v>
      </c>
      <c r="B709" t="str">
        <f>TRIM(MainBoard!AS35)</f>
        <v/>
      </c>
      <c r="E709" t="str">
        <f t="shared" si="42"/>
        <v/>
      </c>
    </row>
    <row r="710" spans="1:5" x14ac:dyDescent="0.35">
      <c r="A710" t="s">
        <v>138</v>
      </c>
      <c r="B710" t="str">
        <f>TRIM(MainBoard!AS36)</f>
        <v/>
      </c>
      <c r="E710" t="str">
        <f t="shared" si="42"/>
        <v/>
      </c>
    </row>
    <row r="711" spans="1:5" x14ac:dyDescent="0.35">
      <c r="A711" t="s">
        <v>138</v>
      </c>
      <c r="B711" t="str">
        <f>TRIM(MainBoard!AS37)</f>
        <v/>
      </c>
      <c r="E711" t="str">
        <f t="shared" si="42"/>
        <v/>
      </c>
    </row>
    <row r="712" spans="1:5" x14ac:dyDescent="0.35">
      <c r="A712" t="s">
        <v>138</v>
      </c>
      <c r="B712" t="str">
        <f>TRIM(MainBoard!AS38)</f>
        <v/>
      </c>
      <c r="E712" t="str">
        <f t="shared" si="42"/>
        <v/>
      </c>
    </row>
    <row r="713" spans="1:5" x14ac:dyDescent="0.35">
      <c r="A713" t="s">
        <v>138</v>
      </c>
      <c r="B713" t="str">
        <f>TRIM(MainBoard!AS39)</f>
        <v/>
      </c>
      <c r="E713" t="str">
        <f t="shared" si="42"/>
        <v/>
      </c>
    </row>
    <row r="715" spans="1:5" x14ac:dyDescent="0.35">
      <c r="E715" t="str">
        <f xml:space="preserve"> E997</f>
        <v/>
      </c>
    </row>
    <row r="716" spans="1:5" x14ac:dyDescent="0.35">
      <c r="E716" t="str">
        <f t="shared" ref="E716:E779" si="43" xml:space="preserve"> E998</f>
        <v/>
      </c>
    </row>
    <row r="717" spans="1:5" x14ac:dyDescent="0.35">
      <c r="E717" t="str">
        <f t="shared" si="43"/>
        <v/>
      </c>
    </row>
    <row r="718" spans="1:5" x14ac:dyDescent="0.35">
      <c r="E718" t="str">
        <f t="shared" si="43"/>
        <v/>
      </c>
    </row>
    <row r="719" spans="1:5" x14ac:dyDescent="0.35">
      <c r="E719" t="str">
        <f t="shared" si="43"/>
        <v/>
      </c>
    </row>
    <row r="720" spans="1:5" x14ac:dyDescent="0.35">
      <c r="E720" t="str">
        <f t="shared" si="43"/>
        <v/>
      </c>
    </row>
    <row r="721" spans="5:5" x14ac:dyDescent="0.35">
      <c r="E721" t="str">
        <f t="shared" si="43"/>
        <v/>
      </c>
    </row>
    <row r="722" spans="5:5" x14ac:dyDescent="0.35">
      <c r="E722" t="str">
        <f t="shared" si="43"/>
        <v/>
      </c>
    </row>
    <row r="723" spans="5:5" x14ac:dyDescent="0.35">
      <c r="E723" t="str">
        <f t="shared" si="43"/>
        <v/>
      </c>
    </row>
    <row r="724" spans="5:5" x14ac:dyDescent="0.35">
      <c r="E724" t="str">
        <f t="shared" si="43"/>
        <v/>
      </c>
    </row>
    <row r="725" spans="5:5" x14ac:dyDescent="0.35">
      <c r="E725" t="str">
        <f t="shared" si="43"/>
        <v/>
      </c>
    </row>
    <row r="726" spans="5:5" x14ac:dyDescent="0.35">
      <c r="E726" t="str">
        <f t="shared" si="43"/>
        <v/>
      </c>
    </row>
    <row r="727" spans="5:5" x14ac:dyDescent="0.35">
      <c r="E727" t="str">
        <f t="shared" si="43"/>
        <v/>
      </c>
    </row>
    <row r="728" spans="5:5" x14ac:dyDescent="0.35">
      <c r="E728" t="str">
        <f t="shared" si="43"/>
        <v/>
      </c>
    </row>
    <row r="729" spans="5:5" x14ac:dyDescent="0.35">
      <c r="E729" t="str">
        <f t="shared" si="43"/>
        <v/>
      </c>
    </row>
    <row r="730" spans="5:5" x14ac:dyDescent="0.35">
      <c r="E730" t="str">
        <f t="shared" si="43"/>
        <v/>
      </c>
    </row>
    <row r="731" spans="5:5" x14ac:dyDescent="0.35">
      <c r="E731" t="str">
        <f t="shared" si="43"/>
        <v/>
      </c>
    </row>
    <row r="732" spans="5:5" x14ac:dyDescent="0.35">
      <c r="E732">
        <f t="shared" si="43"/>
        <v>0</v>
      </c>
    </row>
    <row r="733" spans="5:5" x14ac:dyDescent="0.35">
      <c r="E733" t="str">
        <f t="shared" si="43"/>
        <v/>
      </c>
    </row>
    <row r="734" spans="5:5" x14ac:dyDescent="0.35">
      <c r="E734" t="str">
        <f t="shared" si="43"/>
        <v/>
      </c>
    </row>
    <row r="735" spans="5:5" x14ac:dyDescent="0.35">
      <c r="E735" t="str">
        <f t="shared" si="43"/>
        <v/>
      </c>
    </row>
    <row r="736" spans="5:5" x14ac:dyDescent="0.35">
      <c r="E736" t="str">
        <f t="shared" si="43"/>
        <v/>
      </c>
    </row>
    <row r="737" spans="5:5" x14ac:dyDescent="0.35">
      <c r="E737" t="str">
        <f t="shared" si="43"/>
        <v/>
      </c>
    </row>
    <row r="738" spans="5:5" x14ac:dyDescent="0.35">
      <c r="E738" t="str">
        <f t="shared" si="43"/>
        <v/>
      </c>
    </row>
    <row r="739" spans="5:5" x14ac:dyDescent="0.35">
      <c r="E739" t="str">
        <f t="shared" si="43"/>
        <v/>
      </c>
    </row>
    <row r="740" spans="5:5" x14ac:dyDescent="0.35">
      <c r="E740" t="str">
        <f t="shared" si="43"/>
        <v/>
      </c>
    </row>
    <row r="741" spans="5:5" x14ac:dyDescent="0.35">
      <c r="E741" t="str">
        <f t="shared" si="43"/>
        <v/>
      </c>
    </row>
    <row r="742" spans="5:5" x14ac:dyDescent="0.35">
      <c r="E742" t="str">
        <f t="shared" si="43"/>
        <v/>
      </c>
    </row>
    <row r="743" spans="5:5" x14ac:dyDescent="0.35">
      <c r="E743" t="str">
        <f t="shared" si="43"/>
        <v/>
      </c>
    </row>
    <row r="744" spans="5:5" x14ac:dyDescent="0.35">
      <c r="E744" t="str">
        <f t="shared" si="43"/>
        <v/>
      </c>
    </row>
    <row r="745" spans="5:5" x14ac:dyDescent="0.35">
      <c r="E745" t="str">
        <f t="shared" si="43"/>
        <v/>
      </c>
    </row>
    <row r="746" spans="5:5" x14ac:dyDescent="0.35">
      <c r="E746" t="str">
        <f t="shared" si="43"/>
        <v/>
      </c>
    </row>
    <row r="747" spans="5:5" x14ac:dyDescent="0.35">
      <c r="E747" t="str">
        <f t="shared" si="43"/>
        <v/>
      </c>
    </row>
    <row r="748" spans="5:5" x14ac:dyDescent="0.35">
      <c r="E748">
        <f t="shared" si="43"/>
        <v>0</v>
      </c>
    </row>
    <row r="749" spans="5:5" x14ac:dyDescent="0.35">
      <c r="E749" t="str">
        <f t="shared" si="43"/>
        <v/>
      </c>
    </row>
    <row r="750" spans="5:5" x14ac:dyDescent="0.35">
      <c r="E750" t="str">
        <f t="shared" si="43"/>
        <v/>
      </c>
    </row>
    <row r="751" spans="5:5" x14ac:dyDescent="0.35">
      <c r="E751" t="str">
        <f t="shared" si="43"/>
        <v/>
      </c>
    </row>
    <row r="752" spans="5:5" x14ac:dyDescent="0.35">
      <c r="E752" t="str">
        <f t="shared" si="43"/>
        <v/>
      </c>
    </row>
    <row r="753" spans="5:5" x14ac:dyDescent="0.35">
      <c r="E753" t="str">
        <f t="shared" si="43"/>
        <v/>
      </c>
    </row>
    <row r="754" spans="5:5" x14ac:dyDescent="0.35">
      <c r="E754" t="str">
        <f t="shared" si="43"/>
        <v/>
      </c>
    </row>
    <row r="755" spans="5:5" x14ac:dyDescent="0.35">
      <c r="E755" t="str">
        <f t="shared" si="43"/>
        <v/>
      </c>
    </row>
    <row r="756" spans="5:5" x14ac:dyDescent="0.35">
      <c r="E756" t="str">
        <f t="shared" si="43"/>
        <v/>
      </c>
    </row>
    <row r="757" spans="5:5" x14ac:dyDescent="0.35">
      <c r="E757" t="str">
        <f t="shared" si="43"/>
        <v/>
      </c>
    </row>
    <row r="758" spans="5:5" x14ac:dyDescent="0.35">
      <c r="E758" t="str">
        <f t="shared" si="43"/>
        <v/>
      </c>
    </row>
    <row r="759" spans="5:5" x14ac:dyDescent="0.35">
      <c r="E759" t="str">
        <f t="shared" si="43"/>
        <v/>
      </c>
    </row>
    <row r="760" spans="5:5" x14ac:dyDescent="0.35">
      <c r="E760" t="str">
        <f t="shared" si="43"/>
        <v/>
      </c>
    </row>
    <row r="761" spans="5:5" x14ac:dyDescent="0.35">
      <c r="E761" t="str">
        <f t="shared" si="43"/>
        <v/>
      </c>
    </row>
    <row r="762" spans="5:5" x14ac:dyDescent="0.35">
      <c r="E762" t="str">
        <f t="shared" si="43"/>
        <v/>
      </c>
    </row>
    <row r="763" spans="5:5" x14ac:dyDescent="0.35">
      <c r="E763" t="str">
        <f t="shared" si="43"/>
        <v/>
      </c>
    </row>
    <row r="764" spans="5:5" x14ac:dyDescent="0.35">
      <c r="E764" t="str">
        <f t="shared" si="43"/>
        <v/>
      </c>
    </row>
    <row r="765" spans="5:5" x14ac:dyDescent="0.35">
      <c r="E765" t="str">
        <f t="shared" si="43"/>
        <v/>
      </c>
    </row>
    <row r="766" spans="5:5" x14ac:dyDescent="0.35">
      <c r="E766">
        <f t="shared" si="43"/>
        <v>0</v>
      </c>
    </row>
    <row r="767" spans="5:5" x14ac:dyDescent="0.35">
      <c r="E767" t="str">
        <f t="shared" si="43"/>
        <v/>
      </c>
    </row>
    <row r="768" spans="5:5" x14ac:dyDescent="0.35">
      <c r="E768" t="str">
        <f t="shared" si="43"/>
        <v/>
      </c>
    </row>
    <row r="769" spans="2:5" x14ac:dyDescent="0.35">
      <c r="E769" t="str">
        <f t="shared" si="43"/>
        <v/>
      </c>
    </row>
    <row r="770" spans="2:5" x14ac:dyDescent="0.35">
      <c r="E770" t="str">
        <f t="shared" si="43"/>
        <v/>
      </c>
    </row>
    <row r="771" spans="2:5" x14ac:dyDescent="0.35">
      <c r="E771" t="str">
        <f t="shared" si="43"/>
        <v/>
      </c>
    </row>
    <row r="772" spans="2:5" x14ac:dyDescent="0.35">
      <c r="E772" t="str">
        <f t="shared" si="43"/>
        <v/>
      </c>
    </row>
    <row r="773" spans="2:5" x14ac:dyDescent="0.35">
      <c r="E773" t="str">
        <f t="shared" si="43"/>
        <v/>
      </c>
    </row>
    <row r="774" spans="2:5" x14ac:dyDescent="0.35">
      <c r="E774" t="str">
        <f t="shared" si="43"/>
        <v/>
      </c>
    </row>
    <row r="775" spans="2:5" x14ac:dyDescent="0.35">
      <c r="E775" t="str">
        <f t="shared" si="43"/>
        <v/>
      </c>
    </row>
    <row r="776" spans="2:5" x14ac:dyDescent="0.35">
      <c r="E776" t="str">
        <f t="shared" si="43"/>
        <v/>
      </c>
    </row>
    <row r="777" spans="2:5" x14ac:dyDescent="0.35">
      <c r="E777" t="str">
        <f t="shared" si="43"/>
        <v/>
      </c>
    </row>
    <row r="778" spans="2:5" x14ac:dyDescent="0.35">
      <c r="E778" t="str">
        <f t="shared" si="43"/>
        <v/>
      </c>
    </row>
    <row r="779" spans="2:5" x14ac:dyDescent="0.35">
      <c r="E779" t="str">
        <f t="shared" si="43"/>
        <v/>
      </c>
    </row>
    <row r="780" spans="2:5" x14ac:dyDescent="0.35">
      <c r="E780" t="str">
        <f t="shared" ref="E780:E781" si="44" xml:space="preserve"> E1062</f>
        <v/>
      </c>
    </row>
    <row r="781" spans="2:5" x14ac:dyDescent="0.35">
      <c r="E781" t="str">
        <f t="shared" si="44"/>
        <v/>
      </c>
    </row>
    <row r="783" spans="2:5" x14ac:dyDescent="0.35">
      <c r="B783" t="s">
        <v>162</v>
      </c>
      <c r="E783" s="87" t="s">
        <v>162</v>
      </c>
    </row>
    <row r="784" spans="2:5" x14ac:dyDescent="0.35">
      <c r="B784" t="s">
        <v>146</v>
      </c>
      <c r="E784" t="s">
        <v>146</v>
      </c>
    </row>
    <row r="785" spans="2:5" x14ac:dyDescent="0.35">
      <c r="B785" t="s">
        <v>162</v>
      </c>
      <c r="E785" s="87" t="s">
        <v>162</v>
      </c>
    </row>
    <row r="786" spans="2:5" x14ac:dyDescent="0.35">
      <c r="B786" t="s">
        <v>8</v>
      </c>
      <c r="E786" t="s">
        <v>8</v>
      </c>
    </row>
    <row r="787" spans="2:5" x14ac:dyDescent="0.35">
      <c r="B787" t="str">
        <f>TRIM(ManualAddBoard!E6)</f>
        <v/>
      </c>
      <c r="C787" t="str">
        <f>TRIM(ManualAddBoard!F6)</f>
        <v/>
      </c>
      <c r="E787" t="str">
        <f xml:space="preserve"> IF(LEN(C787) = 0, "", CONCATENATE(B787,":", " ", C787))</f>
        <v/>
      </c>
    </row>
    <row r="788" spans="2:5" x14ac:dyDescent="0.35">
      <c r="B788" t="str">
        <f>TRIM(ManualAddBoard!H6)</f>
        <v/>
      </c>
      <c r="C788" t="str">
        <f>TRIM(ManualAddBoard!I6)</f>
        <v/>
      </c>
      <c r="E788" t="str">
        <f xml:space="preserve"> IF(LEN(C788) = 0, "", CONCATENATE(B788, ":", " ", C788))</f>
        <v/>
      </c>
    </row>
    <row r="789" spans="2:5" x14ac:dyDescent="0.35">
      <c r="B789" t="str">
        <f>TRIM(ManualAddBoard!K6)</f>
        <v/>
      </c>
      <c r="C789" t="str">
        <f>TRIM(ManualAddBoard!L6)</f>
        <v/>
      </c>
      <c r="E789" t="str">
        <f xml:space="preserve"> IF(LEN(C789) = 0, "", CONCATENATE(B789, ":", " ", C789))</f>
        <v/>
      </c>
    </row>
    <row r="790" spans="2:5" x14ac:dyDescent="0.35">
      <c r="B790" t="str">
        <f>TRIM(ManualAddBoard!N6)</f>
        <v/>
      </c>
      <c r="C790" t="str">
        <f>TRIM(ManualAddBoard!O6)</f>
        <v/>
      </c>
      <c r="E790" t="str">
        <f t="shared" ref="E790:E798" si="45" xml:space="preserve"> IF(LEN(C790) = 0, "", CONCATENATE(B790, ":", " ", C790))</f>
        <v/>
      </c>
    </row>
    <row r="791" spans="2:5" x14ac:dyDescent="0.35">
      <c r="B791" t="str">
        <f>TRIM(ManualAddBoard!Q6)</f>
        <v/>
      </c>
      <c r="C791" t="str">
        <f>TRIM(ManualAddBoard!R6)</f>
        <v/>
      </c>
      <c r="E791" t="str">
        <f t="shared" si="45"/>
        <v/>
      </c>
    </row>
    <row r="792" spans="2:5" x14ac:dyDescent="0.35">
      <c r="B792" t="str">
        <f>TRIM(ManualAddBoard!T6)</f>
        <v/>
      </c>
      <c r="C792" t="str">
        <f>TRIM(ManualAddBoard!U6)</f>
        <v/>
      </c>
      <c r="E792" t="str">
        <f t="shared" si="45"/>
        <v/>
      </c>
    </row>
    <row r="793" spans="2:5" x14ac:dyDescent="0.35">
      <c r="B793" t="str">
        <f>TRIM(ManualAddBoard!E22)</f>
        <v/>
      </c>
      <c r="C793" t="str">
        <f>TRIM(ManualAddBoard!F22)</f>
        <v/>
      </c>
      <c r="E793" t="str">
        <f t="shared" si="45"/>
        <v/>
      </c>
    </row>
    <row r="794" spans="2:5" x14ac:dyDescent="0.35">
      <c r="B794" t="str">
        <f>TRIM(ManualAddBoard!H22)</f>
        <v/>
      </c>
      <c r="C794" t="str">
        <f>TRIM(ManualAddBoard!I22)</f>
        <v/>
      </c>
      <c r="E794" t="str">
        <f t="shared" si="45"/>
        <v/>
      </c>
    </row>
    <row r="795" spans="2:5" x14ac:dyDescent="0.35">
      <c r="B795" t="str">
        <f>TRIM(ManualAddBoard!K22)</f>
        <v/>
      </c>
      <c r="C795" t="str">
        <f>TRIM(ManualAddBoard!L22)</f>
        <v/>
      </c>
      <c r="E795" t="str">
        <f t="shared" si="45"/>
        <v/>
      </c>
    </row>
    <row r="796" spans="2:5" x14ac:dyDescent="0.35">
      <c r="B796" t="str">
        <f>TRIM(ManualAddBoard!N22)</f>
        <v/>
      </c>
      <c r="C796" t="str">
        <f>TRIM(ManualAddBoard!O22)</f>
        <v/>
      </c>
      <c r="E796" t="str">
        <f t="shared" si="45"/>
        <v/>
      </c>
    </row>
    <row r="797" spans="2:5" x14ac:dyDescent="0.35">
      <c r="B797" t="str">
        <f>TRIM(ManualAddBoard!Q22)</f>
        <v/>
      </c>
      <c r="C797" t="str">
        <f>TRIM(ManualAddBoard!R22)</f>
        <v/>
      </c>
      <c r="E797" t="str">
        <f t="shared" si="45"/>
        <v/>
      </c>
    </row>
    <row r="798" spans="2:5" x14ac:dyDescent="0.35">
      <c r="B798" t="str">
        <f>TRIM(ManualAddBoard!T22)</f>
        <v/>
      </c>
      <c r="C798" t="str">
        <f>TRIM(ManualAddBoard!U22)</f>
        <v/>
      </c>
      <c r="E798" t="str">
        <f t="shared" si="45"/>
        <v/>
      </c>
    </row>
    <row r="800" spans="2:5" x14ac:dyDescent="0.35">
      <c r="B800" t="s">
        <v>12</v>
      </c>
      <c r="E800" t="s">
        <v>12</v>
      </c>
    </row>
    <row r="801" spans="2:5" x14ac:dyDescent="0.35">
      <c r="B801" t="str">
        <f>TRIM(ManualAddBoard!E7)</f>
        <v/>
      </c>
      <c r="C801" t="str">
        <f>TRIM(ManualAddBoard!F7)</f>
        <v/>
      </c>
      <c r="E801" t="str">
        <f xml:space="preserve"> IF(LEN(C801) = 0, "", CONCATENATE(B801, ":", " ", C801))</f>
        <v/>
      </c>
    </row>
    <row r="802" spans="2:5" x14ac:dyDescent="0.35">
      <c r="B802" t="str">
        <f>TRIM(ManualAddBoard!H7)</f>
        <v/>
      </c>
      <c r="C802" t="str">
        <f>TRIM(ManualAddBoard!I7)</f>
        <v/>
      </c>
      <c r="E802" t="str">
        <f xml:space="preserve"> IF(LEN(C802) = 0, "", CONCATENATE(B802, ":", " ", C802))</f>
        <v/>
      </c>
    </row>
    <row r="803" spans="2:5" x14ac:dyDescent="0.35">
      <c r="B803" t="str">
        <f>TRIM(ManualAddBoard!K7)</f>
        <v/>
      </c>
      <c r="C803" t="str">
        <f>TRIM(ManualAddBoard!L7)</f>
        <v/>
      </c>
      <c r="E803" t="str">
        <f t="shared" ref="E803:E812" si="46" xml:space="preserve"> IF(LEN(C803) = 0, "", CONCATENATE(B803, ":", " ", C803))</f>
        <v/>
      </c>
    </row>
    <row r="804" spans="2:5" x14ac:dyDescent="0.35">
      <c r="B804" t="str">
        <f>TRIM(ManualAddBoard!N7)</f>
        <v/>
      </c>
      <c r="C804" t="str">
        <f>TRIM(ManualAddBoard!O7)</f>
        <v/>
      </c>
      <c r="E804" t="str">
        <f t="shared" si="46"/>
        <v/>
      </c>
    </row>
    <row r="805" spans="2:5" x14ac:dyDescent="0.35">
      <c r="B805" t="str">
        <f>TRIM(ManualAddBoard!Q7)</f>
        <v/>
      </c>
      <c r="C805" t="str">
        <f>TRIM(ManualAddBoard!R7)</f>
        <v/>
      </c>
      <c r="E805" t="str">
        <f t="shared" si="46"/>
        <v/>
      </c>
    </row>
    <row r="806" spans="2:5" x14ac:dyDescent="0.35">
      <c r="B806" t="str">
        <f>TRIM(ManualAddBoard!T7)</f>
        <v/>
      </c>
      <c r="C806" t="str">
        <f>TRIM(ManualAddBoard!U7)</f>
        <v/>
      </c>
      <c r="E806" t="str">
        <f t="shared" si="46"/>
        <v/>
      </c>
    </row>
    <row r="807" spans="2:5" x14ac:dyDescent="0.35">
      <c r="B807" t="str">
        <f>TRIM(ManualAddBoard!E23)</f>
        <v/>
      </c>
      <c r="C807" t="str">
        <f>TRIM(ManualAddBoard!F23)</f>
        <v/>
      </c>
      <c r="E807" t="str">
        <f t="shared" si="46"/>
        <v/>
      </c>
    </row>
    <row r="808" spans="2:5" x14ac:dyDescent="0.35">
      <c r="B808" t="str">
        <f>TRIM(ManualAddBoard!H23)</f>
        <v/>
      </c>
      <c r="C808" t="str">
        <f>TRIM(ManualAddBoard!I23)</f>
        <v/>
      </c>
      <c r="E808" t="str">
        <f t="shared" si="46"/>
        <v/>
      </c>
    </row>
    <row r="809" spans="2:5" x14ac:dyDescent="0.35">
      <c r="B809" t="str">
        <f>TRIM(ManualAddBoard!K23)</f>
        <v/>
      </c>
      <c r="C809" t="str">
        <f>TRIM(ManualAddBoard!L23)</f>
        <v/>
      </c>
      <c r="E809" t="str">
        <f t="shared" si="46"/>
        <v/>
      </c>
    </row>
    <row r="810" spans="2:5" x14ac:dyDescent="0.35">
      <c r="B810" t="str">
        <f>TRIM(ManualAddBoard!N23)</f>
        <v/>
      </c>
      <c r="C810" t="str">
        <f>TRIM(ManualAddBoard!O23)</f>
        <v/>
      </c>
      <c r="E810" t="str">
        <f t="shared" si="46"/>
        <v/>
      </c>
    </row>
    <row r="811" spans="2:5" x14ac:dyDescent="0.35">
      <c r="B811" t="str">
        <f>TRIM(ManualAddBoard!Q23)</f>
        <v/>
      </c>
      <c r="C811" t="str">
        <f>TRIM(ManualAddBoard!R23)</f>
        <v/>
      </c>
      <c r="E811" t="str">
        <f t="shared" si="46"/>
        <v/>
      </c>
    </row>
    <row r="812" spans="2:5" x14ac:dyDescent="0.35">
      <c r="B812" t="str">
        <f>TRIM(ManualAddBoard!T23)</f>
        <v/>
      </c>
      <c r="C812" t="str">
        <f>TRIM(ManualAddBoard!U23)</f>
        <v/>
      </c>
      <c r="E812" t="str">
        <f t="shared" si="46"/>
        <v/>
      </c>
    </row>
    <row r="814" spans="2:5" x14ac:dyDescent="0.35">
      <c r="B814" t="s">
        <v>139</v>
      </c>
      <c r="E814" t="s">
        <v>139</v>
      </c>
    </row>
    <row r="815" spans="2:5" x14ac:dyDescent="0.35">
      <c r="B815" t="str">
        <f>TRIM(ManualAddBoard!E8)</f>
        <v/>
      </c>
      <c r="C815" t="str">
        <f>TRIM(ManualAddBoard!F8)</f>
        <v/>
      </c>
      <c r="E815" t="str">
        <f xml:space="preserve"> IF(LEN(C815) = 0, "", CONCATENATE(B815, ":", " ", C815))</f>
        <v/>
      </c>
    </row>
    <row r="816" spans="2:5" x14ac:dyDescent="0.35">
      <c r="B816" t="str">
        <f>TRIM(ManualAddBoard!H8)</f>
        <v/>
      </c>
      <c r="C816" t="str">
        <f>TRIM(ManualAddBoard!I8)</f>
        <v/>
      </c>
      <c r="E816" t="str">
        <f xml:space="preserve"> IF(LEN(C816) = 0, "", CONCATENATE(B816, ":", " ", C816))</f>
        <v/>
      </c>
    </row>
    <row r="817" spans="2:5" x14ac:dyDescent="0.35">
      <c r="B817" t="str">
        <f>TRIM(ManualAddBoard!K8)</f>
        <v/>
      </c>
      <c r="C817" t="str">
        <f>TRIM(ManualAddBoard!L8)</f>
        <v/>
      </c>
      <c r="E817" t="str">
        <f t="shared" ref="E817:E826" si="47" xml:space="preserve"> IF(LEN(C817) = 0, "", CONCATENATE(B817, ":", " ", C817))</f>
        <v/>
      </c>
    </row>
    <row r="818" spans="2:5" x14ac:dyDescent="0.35">
      <c r="B818" t="str">
        <f>TRIM(ManualAddBoard!N8)</f>
        <v/>
      </c>
      <c r="C818" t="str">
        <f>TRIM(ManualAddBoard!O8)</f>
        <v/>
      </c>
      <c r="E818" t="str">
        <f t="shared" si="47"/>
        <v/>
      </c>
    </row>
    <row r="819" spans="2:5" x14ac:dyDescent="0.35">
      <c r="B819" t="str">
        <f>TRIM(ManualAddBoard!Q8)</f>
        <v/>
      </c>
      <c r="C819" t="str">
        <f>TRIM(ManualAddBoard!R8)</f>
        <v/>
      </c>
      <c r="E819" t="str">
        <f t="shared" si="47"/>
        <v/>
      </c>
    </row>
    <row r="820" spans="2:5" x14ac:dyDescent="0.35">
      <c r="B820" t="str">
        <f>TRIM(ManualAddBoard!T8)</f>
        <v/>
      </c>
      <c r="C820" t="str">
        <f>TRIM(ManualAddBoard!U8)</f>
        <v/>
      </c>
      <c r="E820" t="str">
        <f t="shared" si="47"/>
        <v/>
      </c>
    </row>
    <row r="821" spans="2:5" x14ac:dyDescent="0.35">
      <c r="B821" t="str">
        <f>TRIM(ManualAddBoard!E24)</f>
        <v/>
      </c>
      <c r="C821" t="str">
        <f>TRIM(ManualAddBoard!F24)</f>
        <v/>
      </c>
      <c r="E821" t="str">
        <f t="shared" si="47"/>
        <v/>
      </c>
    </row>
    <row r="822" spans="2:5" x14ac:dyDescent="0.35">
      <c r="B822" t="str">
        <f>TRIM(ManualAddBoard!H24)</f>
        <v/>
      </c>
      <c r="C822" t="str">
        <f>TRIM(ManualAddBoard!I24)</f>
        <v/>
      </c>
      <c r="E822" t="str">
        <f t="shared" si="47"/>
        <v/>
      </c>
    </row>
    <row r="823" spans="2:5" x14ac:dyDescent="0.35">
      <c r="B823" t="str">
        <f>TRIM(ManualAddBoard!K24)</f>
        <v/>
      </c>
      <c r="C823" t="str">
        <f>TRIM(ManualAddBoard!L24)</f>
        <v/>
      </c>
      <c r="E823" t="str">
        <f t="shared" si="47"/>
        <v/>
      </c>
    </row>
    <row r="824" spans="2:5" x14ac:dyDescent="0.35">
      <c r="B824" t="str">
        <f>TRIM(ManualAddBoard!N24)</f>
        <v/>
      </c>
      <c r="C824" t="str">
        <f>TRIM(ManualAddBoard!O24)</f>
        <v/>
      </c>
      <c r="E824" t="str">
        <f t="shared" si="47"/>
        <v/>
      </c>
    </row>
    <row r="825" spans="2:5" x14ac:dyDescent="0.35">
      <c r="B825" t="str">
        <f>TRIM(ManualAddBoard!Q24)</f>
        <v/>
      </c>
      <c r="C825" t="str">
        <f>TRIM(ManualAddBoard!R24)</f>
        <v/>
      </c>
      <c r="E825" t="str">
        <f t="shared" si="47"/>
        <v/>
      </c>
    </row>
    <row r="826" spans="2:5" x14ac:dyDescent="0.35">
      <c r="B826" t="str">
        <f>TRIM(ManualAddBoard!T24)</f>
        <v/>
      </c>
      <c r="C826" t="str">
        <f>TRIM(ManualAddBoard!U24)</f>
        <v/>
      </c>
      <c r="E826" t="str">
        <f t="shared" si="47"/>
        <v/>
      </c>
    </row>
    <row r="828" spans="2:5" x14ac:dyDescent="0.35">
      <c r="B828" t="s">
        <v>20</v>
      </c>
      <c r="E828" t="s">
        <v>20</v>
      </c>
    </row>
    <row r="829" spans="2:5" x14ac:dyDescent="0.35">
      <c r="B829" t="str">
        <f>TRIM(ManualAddBoard!E9)</f>
        <v/>
      </c>
      <c r="C829" t="str">
        <f>TRIM(ManualAddBoard!F9)</f>
        <v/>
      </c>
      <c r="E829" t="str">
        <f xml:space="preserve"> IF(LEN(C829) = 0, "", CONCATENATE(B829, ":", " ", C829))</f>
        <v/>
      </c>
    </row>
    <row r="830" spans="2:5" x14ac:dyDescent="0.35">
      <c r="B830" t="str">
        <f>TRIM(ManualAddBoard!H9)</f>
        <v/>
      </c>
      <c r="C830" t="str">
        <f>TRIM(ManualAddBoard!I9)</f>
        <v/>
      </c>
      <c r="E830" t="str">
        <f t="shared" ref="E830:E840" si="48" xml:space="preserve"> IF(LEN(C830) = 0, "", CONCATENATE(B830, ":", " ", C830))</f>
        <v/>
      </c>
    </row>
    <row r="831" spans="2:5" x14ac:dyDescent="0.35">
      <c r="B831" t="str">
        <f>TRIM(ManualAddBoard!K9)</f>
        <v/>
      </c>
      <c r="C831" t="str">
        <f>TRIM(ManualAddBoard!L9)</f>
        <v/>
      </c>
      <c r="E831" t="str">
        <f t="shared" si="48"/>
        <v/>
      </c>
    </row>
    <row r="832" spans="2:5" x14ac:dyDescent="0.35">
      <c r="B832" t="str">
        <f>TRIM(ManualAddBoard!N9)</f>
        <v/>
      </c>
      <c r="C832" t="str">
        <f>TRIM(ManualAddBoard!O9)</f>
        <v/>
      </c>
      <c r="E832" t="str">
        <f t="shared" si="48"/>
        <v/>
      </c>
    </row>
    <row r="833" spans="2:5" x14ac:dyDescent="0.35">
      <c r="B833" t="str">
        <f>TRIM(ManualAddBoard!Q9)</f>
        <v/>
      </c>
      <c r="C833" t="str">
        <f>TRIM(ManualAddBoard!R9)</f>
        <v/>
      </c>
      <c r="E833" t="str">
        <f t="shared" si="48"/>
        <v/>
      </c>
    </row>
    <row r="834" spans="2:5" x14ac:dyDescent="0.35">
      <c r="B834" t="str">
        <f>TRIM(ManualAddBoard!T9)</f>
        <v/>
      </c>
      <c r="C834" t="str">
        <f>TRIM(ManualAddBoard!U9)</f>
        <v/>
      </c>
      <c r="E834" t="str">
        <f t="shared" si="48"/>
        <v/>
      </c>
    </row>
    <row r="835" spans="2:5" x14ac:dyDescent="0.35">
      <c r="B835" t="str">
        <f>TRIM(ManualAddBoard!E25)</f>
        <v/>
      </c>
      <c r="C835" t="str">
        <f>TRIM(ManualAddBoard!F25)</f>
        <v/>
      </c>
      <c r="E835" t="str">
        <f t="shared" si="48"/>
        <v/>
      </c>
    </row>
    <row r="836" spans="2:5" x14ac:dyDescent="0.35">
      <c r="B836" t="str">
        <f>TRIM(ManualAddBoard!H25)</f>
        <v/>
      </c>
      <c r="C836" t="str">
        <f>TRIM(ManualAddBoard!I25)</f>
        <v/>
      </c>
      <c r="E836" t="str">
        <f t="shared" si="48"/>
        <v/>
      </c>
    </row>
    <row r="837" spans="2:5" x14ac:dyDescent="0.35">
      <c r="B837" t="str">
        <f>TRIM(ManualAddBoard!K25)</f>
        <v/>
      </c>
      <c r="C837" t="str">
        <f>TRIM(ManualAddBoard!L25)</f>
        <v/>
      </c>
      <c r="E837" t="str">
        <f t="shared" si="48"/>
        <v/>
      </c>
    </row>
    <row r="838" spans="2:5" x14ac:dyDescent="0.35">
      <c r="B838" t="str">
        <f>TRIM(ManualAddBoard!N25)</f>
        <v/>
      </c>
      <c r="C838" t="str">
        <f>TRIM(ManualAddBoard!O25)</f>
        <v/>
      </c>
      <c r="E838" t="str">
        <f t="shared" si="48"/>
        <v/>
      </c>
    </row>
    <row r="839" spans="2:5" x14ac:dyDescent="0.35">
      <c r="B839" t="str">
        <f>TRIM(ManualAddBoard!Q25)</f>
        <v/>
      </c>
      <c r="C839" t="str">
        <f>TRIM(ManualAddBoard!R25)</f>
        <v/>
      </c>
      <c r="E839" t="str">
        <f t="shared" si="48"/>
        <v/>
      </c>
    </row>
    <row r="840" spans="2:5" x14ac:dyDescent="0.35">
      <c r="B840" t="str">
        <f>TRIM(ManualAddBoard!T25)</f>
        <v/>
      </c>
      <c r="C840" t="str">
        <f>TRIM(ManualAddBoard!U25)</f>
        <v/>
      </c>
      <c r="E840" t="str">
        <f t="shared" si="48"/>
        <v/>
      </c>
    </row>
    <row r="842" spans="2:5" x14ac:dyDescent="0.35">
      <c r="B842" t="s">
        <v>29</v>
      </c>
      <c r="E842" t="s">
        <v>29</v>
      </c>
    </row>
    <row r="843" spans="2:5" x14ac:dyDescent="0.35">
      <c r="B843" t="str">
        <f>TRIM(ManualAddBoard!E10)</f>
        <v/>
      </c>
      <c r="C843" t="str">
        <f>TRIM(ManualAddBoard!F10)</f>
        <v/>
      </c>
      <c r="E843" t="str">
        <f xml:space="preserve"> IF(LEN(C843) = 0, "", CONCATENATE(B843, ":", " ", C843))</f>
        <v/>
      </c>
    </row>
    <row r="844" spans="2:5" x14ac:dyDescent="0.35">
      <c r="B844" t="str">
        <f>TRIM(ManualAddBoard!H10)</f>
        <v/>
      </c>
      <c r="C844" t="str">
        <f>TRIM(ManualAddBoard!I10)</f>
        <v/>
      </c>
      <c r="E844" t="str">
        <f t="shared" ref="E844:E854" si="49" xml:space="preserve"> IF(LEN(C844) = 0, "", CONCATENATE(B844, ":", " ", C844))</f>
        <v/>
      </c>
    </row>
    <row r="845" spans="2:5" x14ac:dyDescent="0.35">
      <c r="B845" t="str">
        <f>TRIM(ManualAddBoard!K10)</f>
        <v/>
      </c>
      <c r="C845" t="str">
        <f>TRIM(ManualAddBoard!L10)</f>
        <v/>
      </c>
      <c r="E845" t="str">
        <f t="shared" si="49"/>
        <v/>
      </c>
    </row>
    <row r="846" spans="2:5" x14ac:dyDescent="0.35">
      <c r="B846" t="str">
        <f>TRIM(ManualAddBoard!N10)</f>
        <v/>
      </c>
      <c r="C846" t="str">
        <f>TRIM(ManualAddBoard!O10)</f>
        <v/>
      </c>
      <c r="E846" t="str">
        <f t="shared" si="49"/>
        <v/>
      </c>
    </row>
    <row r="847" spans="2:5" x14ac:dyDescent="0.35">
      <c r="B847" t="str">
        <f>TRIM(ManualAddBoard!Q10)</f>
        <v/>
      </c>
      <c r="C847" t="str">
        <f>TRIM(ManualAddBoard!R10)</f>
        <v/>
      </c>
      <c r="E847" t="str">
        <f t="shared" si="49"/>
        <v/>
      </c>
    </row>
    <row r="848" spans="2:5" x14ac:dyDescent="0.35">
      <c r="B848" t="str">
        <f>TRIM(ManualAddBoard!T10)</f>
        <v/>
      </c>
      <c r="C848" t="str">
        <f>TRIM(ManualAddBoard!U10)</f>
        <v/>
      </c>
      <c r="E848" t="str">
        <f t="shared" si="49"/>
        <v/>
      </c>
    </row>
    <row r="849" spans="2:5" x14ac:dyDescent="0.35">
      <c r="B849" t="str">
        <f>TRIM(ManualAddBoard!E26)</f>
        <v/>
      </c>
      <c r="C849" t="str">
        <f>TRIM(ManualAddBoard!F26)</f>
        <v/>
      </c>
      <c r="E849" t="str">
        <f t="shared" si="49"/>
        <v/>
      </c>
    </row>
    <row r="850" spans="2:5" x14ac:dyDescent="0.35">
      <c r="B850" t="str">
        <f>TRIM(ManualAddBoard!H26)</f>
        <v/>
      </c>
      <c r="C850" t="str">
        <f>TRIM(ManualAddBoard!I26)</f>
        <v/>
      </c>
      <c r="E850" t="str">
        <f t="shared" si="49"/>
        <v/>
      </c>
    </row>
    <row r="851" spans="2:5" x14ac:dyDescent="0.35">
      <c r="B851" t="str">
        <f>TRIM(ManualAddBoard!K26)</f>
        <v/>
      </c>
      <c r="C851" t="str">
        <f>TRIM(ManualAddBoard!L26)</f>
        <v/>
      </c>
      <c r="E851" t="str">
        <f t="shared" si="49"/>
        <v/>
      </c>
    </row>
    <row r="852" spans="2:5" x14ac:dyDescent="0.35">
      <c r="B852" t="str">
        <f>TRIM(ManualAddBoard!N26)</f>
        <v/>
      </c>
      <c r="C852" t="str">
        <f>TRIM(ManualAddBoard!O26)</f>
        <v/>
      </c>
      <c r="E852" t="str">
        <f t="shared" si="49"/>
        <v/>
      </c>
    </row>
    <row r="853" spans="2:5" x14ac:dyDescent="0.35">
      <c r="B853" t="str">
        <f>TRIM(ManualAddBoard!Q26)</f>
        <v/>
      </c>
      <c r="C853" t="str">
        <f>TRIM(ManualAddBoard!R26)</f>
        <v/>
      </c>
      <c r="E853" t="str">
        <f t="shared" si="49"/>
        <v/>
      </c>
    </row>
    <row r="854" spans="2:5" x14ac:dyDescent="0.35">
      <c r="B854" t="str">
        <f>TRIM(ManualAddBoard!T26)</f>
        <v/>
      </c>
      <c r="C854" t="str">
        <f>TRIM(ManualAddBoard!U26)</f>
        <v/>
      </c>
      <c r="E854" t="str">
        <f t="shared" si="49"/>
        <v/>
      </c>
    </row>
    <row r="856" spans="2:5" x14ac:dyDescent="0.35">
      <c r="B856" t="s">
        <v>33</v>
      </c>
      <c r="E856" t="s">
        <v>33</v>
      </c>
    </row>
    <row r="857" spans="2:5" x14ac:dyDescent="0.35">
      <c r="B857" t="str">
        <f>TRIM(ManualAddBoard!E11)</f>
        <v/>
      </c>
      <c r="C857" t="str">
        <f>TRIM(ManualAddBoard!F11)</f>
        <v/>
      </c>
      <c r="E857" t="str">
        <f xml:space="preserve"> IF(LEN(C857) = 0, "", CONCATENATE(B857, ":", " ", C857))</f>
        <v/>
      </c>
    </row>
    <row r="858" spans="2:5" x14ac:dyDescent="0.35">
      <c r="B858" t="str">
        <f>TRIM(ManualAddBoard!H11)</f>
        <v/>
      </c>
      <c r="C858" t="str">
        <f>TRIM(ManualAddBoard!I11)</f>
        <v/>
      </c>
      <c r="E858" t="str">
        <f t="shared" ref="E858:E868" si="50" xml:space="preserve"> IF(LEN(C858) = 0, "", CONCATENATE(B858, ":", " ", C858))</f>
        <v/>
      </c>
    </row>
    <row r="859" spans="2:5" x14ac:dyDescent="0.35">
      <c r="B859" t="str">
        <f>TRIM(ManualAddBoard!K11)</f>
        <v/>
      </c>
      <c r="C859" t="str">
        <f>TRIM(ManualAddBoard!L11)</f>
        <v/>
      </c>
      <c r="E859" t="str">
        <f t="shared" si="50"/>
        <v/>
      </c>
    </row>
    <row r="860" spans="2:5" x14ac:dyDescent="0.35">
      <c r="B860" t="str">
        <f>TRIM(ManualAddBoard!N11)</f>
        <v/>
      </c>
      <c r="C860" t="str">
        <f>TRIM(ManualAddBoard!O11)</f>
        <v/>
      </c>
      <c r="E860" t="str">
        <f t="shared" si="50"/>
        <v/>
      </c>
    </row>
    <row r="861" spans="2:5" x14ac:dyDescent="0.35">
      <c r="B861" t="str">
        <f>TRIM(ManualAddBoard!Q11)</f>
        <v/>
      </c>
      <c r="C861" t="str">
        <f>TRIM(ManualAddBoard!R11)</f>
        <v/>
      </c>
      <c r="E861" t="str">
        <f t="shared" si="50"/>
        <v/>
      </c>
    </row>
    <row r="862" spans="2:5" x14ac:dyDescent="0.35">
      <c r="B862" t="str">
        <f>TRIM(ManualAddBoard!T11)</f>
        <v/>
      </c>
      <c r="C862" t="str">
        <f>TRIM(ManualAddBoard!U11)</f>
        <v/>
      </c>
      <c r="E862" t="str">
        <f t="shared" si="50"/>
        <v/>
      </c>
    </row>
    <row r="863" spans="2:5" x14ac:dyDescent="0.35">
      <c r="B863" t="str">
        <f>TRIM(ManualAddBoard!E27)</f>
        <v/>
      </c>
      <c r="C863" t="str">
        <f>TRIM(ManualAddBoard!F27)</f>
        <v/>
      </c>
      <c r="E863" t="str">
        <f t="shared" si="50"/>
        <v/>
      </c>
    </row>
    <row r="864" spans="2:5" x14ac:dyDescent="0.35">
      <c r="B864" t="str">
        <f>TRIM(ManualAddBoard!H27)</f>
        <v/>
      </c>
      <c r="C864" t="str">
        <f>TRIM(ManualAddBoard!I27)</f>
        <v/>
      </c>
      <c r="E864" t="str">
        <f t="shared" si="50"/>
        <v/>
      </c>
    </row>
    <row r="865" spans="2:5" x14ac:dyDescent="0.35">
      <c r="B865" t="str">
        <f>TRIM(ManualAddBoard!K27)</f>
        <v/>
      </c>
      <c r="C865" t="str">
        <f>TRIM(ManualAddBoard!L27)</f>
        <v/>
      </c>
      <c r="E865" t="str">
        <f t="shared" si="50"/>
        <v/>
      </c>
    </row>
    <row r="866" spans="2:5" x14ac:dyDescent="0.35">
      <c r="B866" t="str">
        <f>TRIM(ManualAddBoard!N27)</f>
        <v/>
      </c>
      <c r="C866" t="str">
        <f>TRIM(ManualAddBoard!O27)</f>
        <v/>
      </c>
      <c r="E866" t="str">
        <f t="shared" si="50"/>
        <v/>
      </c>
    </row>
    <row r="867" spans="2:5" x14ac:dyDescent="0.35">
      <c r="B867" t="str">
        <f>TRIM(ManualAddBoard!Q27)</f>
        <v/>
      </c>
      <c r="C867" t="str">
        <f>TRIM(ManualAddBoard!R27)</f>
        <v/>
      </c>
      <c r="E867" t="str">
        <f t="shared" si="50"/>
        <v/>
      </c>
    </row>
    <row r="868" spans="2:5" x14ac:dyDescent="0.35">
      <c r="B868" t="str">
        <f>TRIM(ManualAddBoard!T27)</f>
        <v/>
      </c>
      <c r="C868" t="str">
        <f>TRIM(ManualAddBoard!U27)</f>
        <v/>
      </c>
      <c r="E868" t="str">
        <f t="shared" si="50"/>
        <v/>
      </c>
    </row>
    <row r="870" spans="2:5" x14ac:dyDescent="0.35">
      <c r="B870" t="s">
        <v>164</v>
      </c>
      <c r="E870" t="s">
        <v>164</v>
      </c>
    </row>
    <row r="871" spans="2:5" x14ac:dyDescent="0.35">
      <c r="B871" t="str">
        <f>TRIM(ManualAddBoard!E12)</f>
        <v/>
      </c>
      <c r="C871" t="str">
        <f>TRIM(ManualAddBoard!F12)</f>
        <v/>
      </c>
      <c r="E871" t="str">
        <f xml:space="preserve"> IF(LEN(C871) = 0, "", CONCATENATE(B871, ":", " ", C871))</f>
        <v/>
      </c>
    </row>
    <row r="872" spans="2:5" x14ac:dyDescent="0.35">
      <c r="B872" t="str">
        <f>TRIM(ManualAddBoard!H12)</f>
        <v/>
      </c>
      <c r="C872" t="str">
        <f>TRIM(ManualAddBoard!I12)</f>
        <v/>
      </c>
      <c r="E872" t="str">
        <f t="shared" ref="E872:E882" si="51" xml:space="preserve"> IF(LEN(C872) = 0, "", CONCATENATE(B872, ":", " ", C872))</f>
        <v/>
      </c>
    </row>
    <row r="873" spans="2:5" x14ac:dyDescent="0.35">
      <c r="B873" t="str">
        <f>TRIM(ManualAddBoard!K12)</f>
        <v/>
      </c>
      <c r="C873" t="str">
        <f>TRIM(ManualAddBoard!L12)</f>
        <v/>
      </c>
      <c r="E873" t="str">
        <f t="shared" si="51"/>
        <v/>
      </c>
    </row>
    <row r="874" spans="2:5" x14ac:dyDescent="0.35">
      <c r="B874" t="str">
        <f>TRIM(ManualAddBoard!N12)</f>
        <v/>
      </c>
      <c r="C874" t="str">
        <f>TRIM(ManualAddBoard!O12)</f>
        <v/>
      </c>
      <c r="E874" t="str">
        <f t="shared" si="51"/>
        <v/>
      </c>
    </row>
    <row r="875" spans="2:5" x14ac:dyDescent="0.35">
      <c r="B875" t="str">
        <f>TRIM(ManualAddBoard!Q12)</f>
        <v/>
      </c>
      <c r="C875" t="str">
        <f>TRIM(ManualAddBoard!R12)</f>
        <v/>
      </c>
      <c r="E875" t="str">
        <f t="shared" si="51"/>
        <v/>
      </c>
    </row>
    <row r="876" spans="2:5" x14ac:dyDescent="0.35">
      <c r="B876" t="str">
        <f>TRIM(ManualAddBoard!T12)</f>
        <v/>
      </c>
      <c r="C876" t="str">
        <f>TRIM(ManualAddBoard!U12)</f>
        <v/>
      </c>
      <c r="E876" t="str">
        <f t="shared" si="51"/>
        <v/>
      </c>
    </row>
    <row r="877" spans="2:5" x14ac:dyDescent="0.35">
      <c r="B877" t="str">
        <f>TRIM(ManualAddBoard!E28)</f>
        <v/>
      </c>
      <c r="C877" t="str">
        <f>TRIM(ManualAddBoard!F28)</f>
        <v/>
      </c>
      <c r="E877" t="str">
        <f t="shared" si="51"/>
        <v/>
      </c>
    </row>
    <row r="878" spans="2:5" x14ac:dyDescent="0.35">
      <c r="B878" t="str">
        <f>TRIM(ManualAddBoard!H28)</f>
        <v/>
      </c>
      <c r="C878" t="str">
        <f>TRIM(ManualAddBoard!I28)</f>
        <v/>
      </c>
      <c r="E878" t="str">
        <f t="shared" si="51"/>
        <v/>
      </c>
    </row>
    <row r="879" spans="2:5" x14ac:dyDescent="0.35">
      <c r="B879" t="str">
        <f>TRIM(ManualAddBoard!K28)</f>
        <v/>
      </c>
      <c r="C879" t="str">
        <f>TRIM(ManualAddBoard!L28)</f>
        <v/>
      </c>
      <c r="E879" t="str">
        <f t="shared" si="51"/>
        <v/>
      </c>
    </row>
    <row r="880" spans="2:5" x14ac:dyDescent="0.35">
      <c r="B880" t="str">
        <f>TRIM(ManualAddBoard!N28)</f>
        <v/>
      </c>
      <c r="C880" t="str">
        <f>TRIM(ManualAddBoard!O28)</f>
        <v/>
      </c>
      <c r="E880" t="str">
        <f t="shared" si="51"/>
        <v/>
      </c>
    </row>
    <row r="881" spans="2:5" x14ac:dyDescent="0.35">
      <c r="B881" t="str">
        <f>TRIM(ManualAddBoard!Q28)</f>
        <v/>
      </c>
      <c r="C881" t="str">
        <f>TRIM(ManualAddBoard!R28)</f>
        <v/>
      </c>
      <c r="E881" t="str">
        <f t="shared" si="51"/>
        <v/>
      </c>
    </row>
    <row r="882" spans="2:5" x14ac:dyDescent="0.35">
      <c r="B882" t="str">
        <f>TRIM(ManualAddBoard!T28)</f>
        <v/>
      </c>
      <c r="C882" t="str">
        <f>TRIM(ManualAddBoard!U28)</f>
        <v/>
      </c>
      <c r="E882" t="str">
        <f t="shared" si="51"/>
        <v/>
      </c>
    </row>
    <row r="884" spans="2:5" x14ac:dyDescent="0.35">
      <c r="B884" t="s">
        <v>165</v>
      </c>
      <c r="E884" t="s">
        <v>165</v>
      </c>
    </row>
    <row r="885" spans="2:5" x14ac:dyDescent="0.35">
      <c r="B885" t="str">
        <f>TRIM(ManualAddBoard!E13)</f>
        <v/>
      </c>
      <c r="C885" t="str">
        <f>TRIM(ManualAddBoard!F13)</f>
        <v/>
      </c>
      <c r="E885" t="str">
        <f xml:space="preserve"> IF(LEN(C885) = 0, "", CONCATENATE(B885, ":", " ", C885))</f>
        <v/>
      </c>
    </row>
    <row r="886" spans="2:5" x14ac:dyDescent="0.35">
      <c r="B886" t="str">
        <f>TRIM(ManualAddBoard!H13)</f>
        <v/>
      </c>
      <c r="C886" t="str">
        <f>TRIM(ManualAddBoard!I13)</f>
        <v/>
      </c>
      <c r="E886" t="str">
        <f t="shared" ref="E886:E896" si="52" xml:space="preserve"> IF(LEN(C886) = 0, "", CONCATENATE(B886, ":", " ", C886))</f>
        <v/>
      </c>
    </row>
    <row r="887" spans="2:5" x14ac:dyDescent="0.35">
      <c r="B887" t="str">
        <f>TRIM(ManualAddBoard!K13)</f>
        <v/>
      </c>
      <c r="C887" t="str">
        <f>TRIM(ManualAddBoard!L13)</f>
        <v/>
      </c>
      <c r="E887" t="str">
        <f t="shared" si="52"/>
        <v/>
      </c>
    </row>
    <row r="888" spans="2:5" x14ac:dyDescent="0.35">
      <c r="B888" t="str">
        <f>TRIM(ManualAddBoard!N13)</f>
        <v/>
      </c>
      <c r="C888" t="str">
        <f>TRIM(ManualAddBoard!O13)</f>
        <v/>
      </c>
      <c r="E888" t="str">
        <f t="shared" si="52"/>
        <v/>
      </c>
    </row>
    <row r="889" spans="2:5" x14ac:dyDescent="0.35">
      <c r="B889" t="str">
        <f>TRIM(ManualAddBoard!Q13)</f>
        <v/>
      </c>
      <c r="C889" t="str">
        <f>TRIM(ManualAddBoard!R13)</f>
        <v/>
      </c>
      <c r="E889" t="str">
        <f t="shared" si="52"/>
        <v/>
      </c>
    </row>
    <row r="890" spans="2:5" x14ac:dyDescent="0.35">
      <c r="B890" t="str">
        <f>TRIM(ManualAddBoard!T13)</f>
        <v/>
      </c>
      <c r="C890" t="str">
        <f>TRIM(ManualAddBoard!U13)</f>
        <v/>
      </c>
      <c r="E890" t="str">
        <f t="shared" si="52"/>
        <v/>
      </c>
    </row>
    <row r="891" spans="2:5" x14ac:dyDescent="0.35">
      <c r="B891" t="str">
        <f>TRIM(ManualAddBoard!E29)</f>
        <v/>
      </c>
      <c r="C891" t="str">
        <f>TRIM(ManualAddBoard!F29)</f>
        <v/>
      </c>
      <c r="E891" t="str">
        <f t="shared" si="52"/>
        <v/>
      </c>
    </row>
    <row r="892" spans="2:5" x14ac:dyDescent="0.35">
      <c r="B892" t="str">
        <f>TRIM(ManualAddBoard!H29)</f>
        <v/>
      </c>
      <c r="C892" t="str">
        <f>TRIM(ManualAddBoard!I29)</f>
        <v/>
      </c>
      <c r="E892" t="str">
        <f t="shared" si="52"/>
        <v/>
      </c>
    </row>
    <row r="893" spans="2:5" x14ac:dyDescent="0.35">
      <c r="B893" t="str">
        <f>TRIM(ManualAddBoard!K29)</f>
        <v/>
      </c>
      <c r="C893" t="str">
        <f>TRIM(ManualAddBoard!L29)</f>
        <v/>
      </c>
      <c r="E893" t="str">
        <f t="shared" si="52"/>
        <v/>
      </c>
    </row>
    <row r="894" spans="2:5" x14ac:dyDescent="0.35">
      <c r="B894" t="str">
        <f>TRIM(ManualAddBoard!N29)</f>
        <v/>
      </c>
      <c r="C894" t="str">
        <f>TRIM(ManualAddBoard!O29)</f>
        <v/>
      </c>
      <c r="E894" t="str">
        <f t="shared" si="52"/>
        <v/>
      </c>
    </row>
    <row r="895" spans="2:5" x14ac:dyDescent="0.35">
      <c r="B895" t="str">
        <f>TRIM(ManualAddBoard!Q29)</f>
        <v/>
      </c>
      <c r="C895" t="str">
        <f>TRIM(ManualAddBoard!R29)</f>
        <v/>
      </c>
      <c r="E895" t="str">
        <f t="shared" si="52"/>
        <v/>
      </c>
    </row>
    <row r="896" spans="2:5" x14ac:dyDescent="0.35">
      <c r="B896" t="str">
        <f>TRIM(ManualAddBoard!T29)</f>
        <v/>
      </c>
      <c r="C896" t="str">
        <f>TRIM(ManualAddBoard!U29)</f>
        <v/>
      </c>
      <c r="E896" t="str">
        <f t="shared" si="52"/>
        <v/>
      </c>
    </row>
    <row r="898" spans="2:5" x14ac:dyDescent="0.35">
      <c r="B898" t="s">
        <v>166</v>
      </c>
      <c r="E898" t="s">
        <v>166</v>
      </c>
    </row>
    <row r="899" spans="2:5" x14ac:dyDescent="0.35">
      <c r="B899" t="str">
        <f>TRIM(ManualAddBoard!E14)</f>
        <v/>
      </c>
      <c r="C899" t="str">
        <f>TRIM(ManualAddBoard!F14)</f>
        <v/>
      </c>
      <c r="E899" t="str">
        <f xml:space="preserve"> IF(LEN(C899) = 0, "", CONCATENATE(B899, ":", " ", C899))</f>
        <v/>
      </c>
    </row>
    <row r="900" spans="2:5" x14ac:dyDescent="0.35">
      <c r="B900" t="str">
        <f>TRIM(ManualAddBoard!H14)</f>
        <v/>
      </c>
      <c r="C900" t="str">
        <f>TRIM(ManualAddBoard!I14)</f>
        <v/>
      </c>
      <c r="E900" t="str">
        <f t="shared" ref="E900:E910" si="53" xml:space="preserve"> IF(LEN(C900) = 0, "", CONCATENATE(B900, ":", " ", C900))</f>
        <v/>
      </c>
    </row>
    <row r="901" spans="2:5" x14ac:dyDescent="0.35">
      <c r="B901" t="str">
        <f>TRIM(ManualAddBoard!K14)</f>
        <v/>
      </c>
      <c r="C901" t="str">
        <f>TRIM(ManualAddBoard!L14)</f>
        <v/>
      </c>
      <c r="E901" t="str">
        <f t="shared" si="53"/>
        <v/>
      </c>
    </row>
    <row r="902" spans="2:5" x14ac:dyDescent="0.35">
      <c r="B902" t="str">
        <f>TRIM(ManualAddBoard!N14)</f>
        <v/>
      </c>
      <c r="C902" t="str">
        <f>TRIM(ManualAddBoard!O14)</f>
        <v/>
      </c>
      <c r="E902" t="str">
        <f t="shared" si="53"/>
        <v/>
      </c>
    </row>
    <row r="903" spans="2:5" x14ac:dyDescent="0.35">
      <c r="B903" t="str">
        <f>TRIM(ManualAddBoard!Q14)</f>
        <v/>
      </c>
      <c r="C903" t="str">
        <f>TRIM(ManualAddBoard!R14)</f>
        <v/>
      </c>
      <c r="E903" t="str">
        <f t="shared" si="53"/>
        <v/>
      </c>
    </row>
    <row r="904" spans="2:5" x14ac:dyDescent="0.35">
      <c r="B904" t="str">
        <f>TRIM(ManualAddBoard!T14)</f>
        <v/>
      </c>
      <c r="C904" t="str">
        <f>TRIM(ManualAddBoard!U14)</f>
        <v/>
      </c>
      <c r="E904" t="str">
        <f t="shared" si="53"/>
        <v/>
      </c>
    </row>
    <row r="905" spans="2:5" x14ac:dyDescent="0.35">
      <c r="B905" t="str">
        <f>TRIM(ManualAddBoard!E30)</f>
        <v/>
      </c>
      <c r="C905" t="str">
        <f>TRIM(ManualAddBoard!F30)</f>
        <v/>
      </c>
      <c r="E905" t="str">
        <f t="shared" si="53"/>
        <v/>
      </c>
    </row>
    <row r="906" spans="2:5" x14ac:dyDescent="0.35">
      <c r="B906" t="str">
        <f>TRIM(ManualAddBoard!H30)</f>
        <v/>
      </c>
      <c r="C906" t="str">
        <f>TRIM(ManualAddBoard!I30)</f>
        <v/>
      </c>
      <c r="E906" t="str">
        <f t="shared" si="53"/>
        <v/>
      </c>
    </row>
    <row r="907" spans="2:5" x14ac:dyDescent="0.35">
      <c r="B907" t="str">
        <f>TRIM(ManualAddBoard!K30)</f>
        <v/>
      </c>
      <c r="C907" t="str">
        <f>TRIM(ManualAddBoard!L30)</f>
        <v/>
      </c>
      <c r="E907" t="str">
        <f t="shared" si="53"/>
        <v/>
      </c>
    </row>
    <row r="908" spans="2:5" x14ac:dyDescent="0.35">
      <c r="B908" t="str">
        <f>TRIM(ManualAddBoard!N30)</f>
        <v/>
      </c>
      <c r="C908" t="str">
        <f>TRIM(ManualAddBoard!O30)</f>
        <v/>
      </c>
      <c r="E908" t="str">
        <f t="shared" si="53"/>
        <v/>
      </c>
    </row>
    <row r="909" spans="2:5" x14ac:dyDescent="0.35">
      <c r="B909" t="str">
        <f>TRIM(ManualAddBoard!Q30)</f>
        <v/>
      </c>
      <c r="C909" t="str">
        <f>TRIM(ManualAddBoard!R30)</f>
        <v/>
      </c>
      <c r="E909" t="str">
        <f t="shared" si="53"/>
        <v/>
      </c>
    </row>
    <row r="910" spans="2:5" x14ac:dyDescent="0.35">
      <c r="B910" t="str">
        <f>TRIM(ManualAddBoard!T30)</f>
        <v/>
      </c>
      <c r="C910" t="str">
        <f>TRIM(ManualAddBoard!U30)</f>
        <v/>
      </c>
      <c r="E910" t="str">
        <f t="shared" si="53"/>
        <v/>
      </c>
    </row>
    <row r="912" spans="2:5" x14ac:dyDescent="0.35">
      <c r="B912" t="s">
        <v>167</v>
      </c>
      <c r="E912" t="s">
        <v>167</v>
      </c>
    </row>
    <row r="913" spans="2:5" x14ac:dyDescent="0.35">
      <c r="B913" t="str">
        <f>TRIM(ManualAddBoard!E15)</f>
        <v/>
      </c>
      <c r="C913" t="str">
        <f>TRIM(ManualAddBoard!F15)</f>
        <v/>
      </c>
      <c r="E913" t="str">
        <f xml:space="preserve"> IF(LEN(C913) = 0, "", CONCATENATE(B913, ":", " ", C913))</f>
        <v/>
      </c>
    </row>
    <row r="914" spans="2:5" x14ac:dyDescent="0.35">
      <c r="B914" t="str">
        <f>TRIM(ManualAddBoard!H15)</f>
        <v/>
      </c>
      <c r="C914" t="str">
        <f>TRIM(ManualAddBoard!I15)</f>
        <v/>
      </c>
      <c r="E914" t="str">
        <f t="shared" ref="E914:E924" si="54" xml:space="preserve"> IF(LEN(C914) = 0, "", CONCATENATE(B914, ":", " ", C914))</f>
        <v/>
      </c>
    </row>
    <row r="915" spans="2:5" x14ac:dyDescent="0.35">
      <c r="B915" t="str">
        <f>TRIM(ManualAddBoard!K15)</f>
        <v/>
      </c>
      <c r="C915" t="str">
        <f>TRIM(ManualAddBoard!L15)</f>
        <v/>
      </c>
      <c r="E915" t="str">
        <f t="shared" si="54"/>
        <v/>
      </c>
    </row>
    <row r="916" spans="2:5" x14ac:dyDescent="0.35">
      <c r="B916" t="str">
        <f>TRIM(ManualAddBoard!N15)</f>
        <v/>
      </c>
      <c r="C916" t="str">
        <f>TRIM(ManualAddBoard!O15)</f>
        <v/>
      </c>
      <c r="E916" t="str">
        <f t="shared" si="54"/>
        <v/>
      </c>
    </row>
    <row r="917" spans="2:5" x14ac:dyDescent="0.35">
      <c r="B917" t="str">
        <f>TRIM(ManualAddBoard!Q15)</f>
        <v/>
      </c>
      <c r="C917" t="str">
        <f>TRIM(ManualAddBoard!R15)</f>
        <v/>
      </c>
      <c r="E917" t="str">
        <f t="shared" si="54"/>
        <v/>
      </c>
    </row>
    <row r="918" spans="2:5" x14ac:dyDescent="0.35">
      <c r="B918" t="str">
        <f>TRIM(ManualAddBoard!T15)</f>
        <v/>
      </c>
      <c r="C918" t="str">
        <f>TRIM(ManualAddBoard!U15)</f>
        <v/>
      </c>
      <c r="E918" t="str">
        <f t="shared" si="54"/>
        <v/>
      </c>
    </row>
    <row r="919" spans="2:5" x14ac:dyDescent="0.35">
      <c r="B919" t="str">
        <f>TRIM(ManualAddBoard!E31)</f>
        <v/>
      </c>
      <c r="C919" t="str">
        <f>TRIM(ManualAddBoard!F31)</f>
        <v/>
      </c>
      <c r="E919" t="str">
        <f t="shared" si="54"/>
        <v/>
      </c>
    </row>
    <row r="920" spans="2:5" x14ac:dyDescent="0.35">
      <c r="B920" t="str">
        <f>TRIM(ManualAddBoard!H31)</f>
        <v/>
      </c>
      <c r="C920" t="str">
        <f>TRIM(ManualAddBoard!I31)</f>
        <v/>
      </c>
      <c r="E920" t="str">
        <f t="shared" si="54"/>
        <v/>
      </c>
    </row>
    <row r="921" spans="2:5" x14ac:dyDescent="0.35">
      <c r="B921" t="str">
        <f>TRIM(ManualAddBoard!K31)</f>
        <v/>
      </c>
      <c r="C921" t="str">
        <f>TRIM(ManualAddBoard!L31)</f>
        <v/>
      </c>
      <c r="E921" t="str">
        <f t="shared" si="54"/>
        <v/>
      </c>
    </row>
    <row r="922" spans="2:5" x14ac:dyDescent="0.35">
      <c r="B922" t="str">
        <f>TRIM(ManualAddBoard!N31)</f>
        <v/>
      </c>
      <c r="C922" t="str">
        <f>TRIM(ManualAddBoard!O31)</f>
        <v/>
      </c>
      <c r="E922" t="str">
        <f t="shared" si="54"/>
        <v/>
      </c>
    </row>
    <row r="923" spans="2:5" x14ac:dyDescent="0.35">
      <c r="B923" t="str">
        <f>TRIM(ManualAddBoard!Q31)</f>
        <v/>
      </c>
      <c r="C923" t="str">
        <f>TRIM(ManualAddBoard!R31)</f>
        <v/>
      </c>
      <c r="E923" t="str">
        <f t="shared" si="54"/>
        <v/>
      </c>
    </row>
    <row r="924" spans="2:5" x14ac:dyDescent="0.35">
      <c r="B924" t="str">
        <f>TRIM(ManualAddBoard!T31)</f>
        <v/>
      </c>
      <c r="C924" t="str">
        <f>TRIM(ManualAddBoard!U31)</f>
        <v/>
      </c>
      <c r="E924" t="str">
        <f t="shared" si="54"/>
        <v/>
      </c>
    </row>
    <row r="926" spans="2:5" x14ac:dyDescent="0.35">
      <c r="B926" t="s">
        <v>95</v>
      </c>
      <c r="E926" t="s">
        <v>95</v>
      </c>
    </row>
    <row r="927" spans="2:5" x14ac:dyDescent="0.35">
      <c r="B927" t="str">
        <f>TRIM(ManualAddBoard!E16)</f>
        <v/>
      </c>
      <c r="C927" t="str">
        <f>TRIM(ManualAddBoard!F16)</f>
        <v/>
      </c>
      <c r="E927" t="str">
        <f xml:space="preserve"> IF(LEN(C927) = 0, "", CONCATENATE(B927, ":", " ", C927))</f>
        <v/>
      </c>
    </row>
    <row r="928" spans="2:5" x14ac:dyDescent="0.35">
      <c r="B928" t="str">
        <f>TRIM(ManualAddBoard!H16)</f>
        <v/>
      </c>
      <c r="C928" t="str">
        <f>TRIM(ManualAddBoard!I16)</f>
        <v/>
      </c>
      <c r="E928" t="str">
        <f xml:space="preserve"> IF(LEN(C928) = 0, "", CONCATENATE(B928, ":", " ", C928))</f>
        <v/>
      </c>
    </row>
    <row r="929" spans="2:5" x14ac:dyDescent="0.35">
      <c r="B929" t="str">
        <f>TRIM(ManualAddBoard!K16)</f>
        <v/>
      </c>
      <c r="C929" t="str">
        <f>TRIM(ManualAddBoard!L16)</f>
        <v/>
      </c>
      <c r="E929" t="str">
        <f t="shared" ref="E929:E938" si="55" xml:space="preserve"> IF(LEN(C929) = 0, "", CONCATENATE(B929, ":", " ", C929))</f>
        <v/>
      </c>
    </row>
    <row r="930" spans="2:5" x14ac:dyDescent="0.35">
      <c r="B930" t="str">
        <f>TRIM(ManualAddBoard!N16)</f>
        <v/>
      </c>
      <c r="C930" t="str">
        <f>TRIM(ManualAddBoard!O16)</f>
        <v/>
      </c>
      <c r="E930" t="str">
        <f t="shared" si="55"/>
        <v/>
      </c>
    </row>
    <row r="931" spans="2:5" x14ac:dyDescent="0.35">
      <c r="B931" t="str">
        <f>TRIM(ManualAddBoard!Q16)</f>
        <v/>
      </c>
      <c r="C931" t="str">
        <f>TRIM(ManualAddBoard!R16)</f>
        <v/>
      </c>
      <c r="E931" t="str">
        <f t="shared" si="55"/>
        <v/>
      </c>
    </row>
    <row r="932" spans="2:5" x14ac:dyDescent="0.35">
      <c r="B932" t="str">
        <f>TRIM(ManualAddBoard!T16)</f>
        <v/>
      </c>
      <c r="C932" t="str">
        <f>TRIM(ManualAddBoard!U16)</f>
        <v/>
      </c>
      <c r="E932" t="str">
        <f t="shared" si="55"/>
        <v/>
      </c>
    </row>
    <row r="933" spans="2:5" x14ac:dyDescent="0.35">
      <c r="B933" t="str">
        <f>TRIM(ManualAddBoard!E32)</f>
        <v/>
      </c>
      <c r="C933" t="str">
        <f>TRIM(ManualAddBoard!F32)</f>
        <v/>
      </c>
      <c r="E933" t="str">
        <f t="shared" si="55"/>
        <v/>
      </c>
    </row>
    <row r="934" spans="2:5" x14ac:dyDescent="0.35">
      <c r="B934" t="str">
        <f>TRIM(ManualAddBoard!H32)</f>
        <v/>
      </c>
      <c r="C934" t="str">
        <f>TRIM(ManualAddBoard!I32)</f>
        <v/>
      </c>
      <c r="E934" t="str">
        <f t="shared" si="55"/>
        <v/>
      </c>
    </row>
    <row r="935" spans="2:5" x14ac:dyDescent="0.35">
      <c r="B935" t="str">
        <f>TRIM(ManualAddBoard!K32)</f>
        <v/>
      </c>
      <c r="C935" t="str">
        <f>TRIM(ManualAddBoard!L32)</f>
        <v/>
      </c>
      <c r="E935" t="str">
        <f t="shared" si="55"/>
        <v/>
      </c>
    </row>
    <row r="936" spans="2:5" x14ac:dyDescent="0.35">
      <c r="B936" t="str">
        <f>TRIM(ManualAddBoard!N32)</f>
        <v/>
      </c>
      <c r="C936" t="str">
        <f>TRIM(ManualAddBoard!O32)</f>
        <v/>
      </c>
      <c r="E936" t="str">
        <f t="shared" si="55"/>
        <v/>
      </c>
    </row>
    <row r="937" spans="2:5" x14ac:dyDescent="0.35">
      <c r="B937" t="str">
        <f>TRIM(ManualAddBoard!Q32)</f>
        <v/>
      </c>
      <c r="C937" t="str">
        <f>TRIM(ManualAddBoard!R32)</f>
        <v/>
      </c>
      <c r="E937" t="str">
        <f t="shared" si="55"/>
        <v/>
      </c>
    </row>
    <row r="938" spans="2:5" x14ac:dyDescent="0.35">
      <c r="B938" t="str">
        <f>TRIM(ManualAddBoard!T32)</f>
        <v/>
      </c>
      <c r="C938" t="str">
        <f>TRIM(ManualAddBoard!U32)</f>
        <v/>
      </c>
      <c r="E938" t="str">
        <f t="shared" si="55"/>
        <v/>
      </c>
    </row>
    <row r="940" spans="2:5" x14ac:dyDescent="0.35">
      <c r="B940" t="s">
        <v>119</v>
      </c>
      <c r="E940" t="s">
        <v>119</v>
      </c>
    </row>
    <row r="941" spans="2:5" x14ac:dyDescent="0.35">
      <c r="B941" t="str">
        <f>TRIM(ManualAddBoard!E17)</f>
        <v/>
      </c>
      <c r="C941" t="str">
        <f>TRIM(ManualAddBoard!F17)</f>
        <v/>
      </c>
      <c r="E941" t="str">
        <f xml:space="preserve"> IF(LEN(C941) = 0, "", CONCATENATE(B941, ":", " ", C941))</f>
        <v/>
      </c>
    </row>
    <row r="942" spans="2:5" x14ac:dyDescent="0.35">
      <c r="B942" t="str">
        <f>TRIM(ManualAddBoard!H17)</f>
        <v/>
      </c>
      <c r="C942" t="str">
        <f>TRIM(ManualAddBoard!I17)</f>
        <v/>
      </c>
      <c r="E942" t="str">
        <f xml:space="preserve"> IF(LEN(C942) = 0, "", CONCATENATE(B942, ":", " ", C942))</f>
        <v/>
      </c>
    </row>
    <row r="943" spans="2:5" x14ac:dyDescent="0.35">
      <c r="B943" t="str">
        <f>TRIM(ManualAddBoard!K17)</f>
        <v/>
      </c>
      <c r="C943" t="str">
        <f>TRIM(ManualAddBoard!L17)</f>
        <v/>
      </c>
      <c r="E943" t="str">
        <f t="shared" ref="E943:E952" si="56" xml:space="preserve"> IF(LEN(C943) = 0, "", CONCATENATE(B943, ":", " ", C943))</f>
        <v/>
      </c>
    </row>
    <row r="944" spans="2:5" x14ac:dyDescent="0.35">
      <c r="B944" t="str">
        <f>TRIM(ManualAddBoard!N17)</f>
        <v/>
      </c>
      <c r="C944" t="str">
        <f>TRIM(ManualAddBoard!O17)</f>
        <v/>
      </c>
      <c r="E944" t="str">
        <f t="shared" si="56"/>
        <v/>
      </c>
    </row>
    <row r="945" spans="2:5" x14ac:dyDescent="0.35">
      <c r="B945" t="str">
        <f>TRIM(ManualAddBoard!Q17)</f>
        <v/>
      </c>
      <c r="C945" t="str">
        <f>TRIM(ManualAddBoard!R17)</f>
        <v/>
      </c>
      <c r="E945" t="str">
        <f t="shared" si="56"/>
        <v/>
      </c>
    </row>
    <row r="946" spans="2:5" x14ac:dyDescent="0.35">
      <c r="B946" t="str">
        <f>TRIM(ManualAddBoard!T17)</f>
        <v/>
      </c>
      <c r="C946" t="str">
        <f>TRIM(ManualAddBoard!U17)</f>
        <v/>
      </c>
      <c r="E946" t="str">
        <f t="shared" si="56"/>
        <v/>
      </c>
    </row>
    <row r="947" spans="2:5" x14ac:dyDescent="0.35">
      <c r="B947" t="str">
        <f>TRIM(ManualAddBoard!E33)</f>
        <v/>
      </c>
      <c r="C947" t="str">
        <f>TRIM(ManualAddBoard!F33)</f>
        <v/>
      </c>
      <c r="E947" t="str">
        <f t="shared" si="56"/>
        <v/>
      </c>
    </row>
    <row r="948" spans="2:5" x14ac:dyDescent="0.35">
      <c r="B948" t="str">
        <f>TRIM(ManualAddBoard!H33)</f>
        <v/>
      </c>
      <c r="C948" t="str">
        <f>TRIM(ManualAddBoard!I33)</f>
        <v/>
      </c>
      <c r="E948" t="str">
        <f t="shared" si="56"/>
        <v/>
      </c>
    </row>
    <row r="949" spans="2:5" x14ac:dyDescent="0.35">
      <c r="B949" t="str">
        <f>TRIM(ManualAddBoard!K33)</f>
        <v/>
      </c>
      <c r="C949" t="str">
        <f>TRIM(ManualAddBoard!L33)</f>
        <v/>
      </c>
      <c r="E949" t="str">
        <f t="shared" si="56"/>
        <v/>
      </c>
    </row>
    <row r="950" spans="2:5" x14ac:dyDescent="0.35">
      <c r="B950" t="str">
        <f>TRIM(ManualAddBoard!N33)</f>
        <v/>
      </c>
      <c r="C950" t="str">
        <f>TRIM(ManualAddBoard!O33)</f>
        <v/>
      </c>
      <c r="E950" t="str">
        <f t="shared" si="56"/>
        <v/>
      </c>
    </row>
    <row r="951" spans="2:5" x14ac:dyDescent="0.35">
      <c r="B951" t="str">
        <f>TRIM(ManualAddBoard!Q33)</f>
        <v/>
      </c>
      <c r="C951" t="str">
        <f>TRIM(ManualAddBoard!R33)</f>
        <v/>
      </c>
      <c r="E951" t="str">
        <f t="shared" si="56"/>
        <v/>
      </c>
    </row>
    <row r="952" spans="2:5" x14ac:dyDescent="0.35">
      <c r="B952" t="str">
        <f>TRIM(ManualAddBoard!T33)</f>
        <v/>
      </c>
      <c r="C952" t="str">
        <f>TRIM(ManualAddBoard!U33)</f>
        <v/>
      </c>
      <c r="E952" t="str">
        <f t="shared" si="56"/>
        <v/>
      </c>
    </row>
    <row r="954" spans="2:5" x14ac:dyDescent="0.35">
      <c r="B954" t="s">
        <v>140</v>
      </c>
      <c r="E954" t="s">
        <v>140</v>
      </c>
    </row>
    <row r="955" spans="2:5" x14ac:dyDescent="0.35">
      <c r="B955" t="str">
        <f>TRIM(ManualAddBoard!E18)</f>
        <v/>
      </c>
      <c r="C955" t="str">
        <f>TRIM(ManualAddBoard!F18)</f>
        <v/>
      </c>
      <c r="E955" t="str">
        <f xml:space="preserve"> IF(LEN(C955) = 0, "", CONCATENATE(B955, ":", " ", C955))</f>
        <v/>
      </c>
    </row>
    <row r="956" spans="2:5" x14ac:dyDescent="0.35">
      <c r="B956" t="str">
        <f>TRIM(ManualAddBoard!H18)</f>
        <v/>
      </c>
      <c r="C956" t="str">
        <f>TRIM(ManualAddBoard!I18)</f>
        <v/>
      </c>
      <c r="E956" t="str">
        <f xml:space="preserve"> IF(LEN(C956) = 0, "", CONCATENATE(B956, ":", " ", C956))</f>
        <v/>
      </c>
    </row>
    <row r="957" spans="2:5" x14ac:dyDescent="0.35">
      <c r="B957" t="str">
        <f>TRIM(ManualAddBoard!K18)</f>
        <v/>
      </c>
      <c r="C957" t="str">
        <f>TRIM(ManualAddBoard!L18)</f>
        <v/>
      </c>
      <c r="E957" t="str">
        <f t="shared" ref="E957:E966" si="57" xml:space="preserve"> IF(LEN(C957) = 0, "", CONCATENATE(B957, ":", " ", C957))</f>
        <v/>
      </c>
    </row>
    <row r="958" spans="2:5" x14ac:dyDescent="0.35">
      <c r="B958" t="str">
        <f>TRIM(ManualAddBoard!N18)</f>
        <v/>
      </c>
      <c r="C958" t="str">
        <f>TRIM(ManualAddBoard!O18)</f>
        <v/>
      </c>
      <c r="E958" t="str">
        <f t="shared" si="57"/>
        <v/>
      </c>
    </row>
    <row r="959" spans="2:5" x14ac:dyDescent="0.35">
      <c r="B959" t="str">
        <f>TRIM(ManualAddBoard!Q18)</f>
        <v/>
      </c>
      <c r="C959" t="str">
        <f>TRIM(ManualAddBoard!R18)</f>
        <v/>
      </c>
      <c r="E959" t="str">
        <f t="shared" si="57"/>
        <v/>
      </c>
    </row>
    <row r="960" spans="2:5" x14ac:dyDescent="0.35">
      <c r="B960" t="str">
        <f>TRIM(ManualAddBoard!T18)</f>
        <v/>
      </c>
      <c r="C960" t="str">
        <f>TRIM(ManualAddBoard!U18)</f>
        <v/>
      </c>
      <c r="E960" t="str">
        <f t="shared" si="57"/>
        <v/>
      </c>
    </row>
    <row r="961" spans="2:5" x14ac:dyDescent="0.35">
      <c r="B961" t="str">
        <f>TRIM(ManualAddBoard!E34)</f>
        <v/>
      </c>
      <c r="C961" t="str">
        <f>TRIM(ManualAddBoard!F34)</f>
        <v/>
      </c>
      <c r="E961" t="str">
        <f t="shared" si="57"/>
        <v/>
      </c>
    </row>
    <row r="962" spans="2:5" x14ac:dyDescent="0.35">
      <c r="B962" t="str">
        <f>TRIM(ManualAddBoard!H34)</f>
        <v/>
      </c>
      <c r="C962" t="str">
        <f>TRIM(ManualAddBoard!I34)</f>
        <v/>
      </c>
      <c r="E962" t="str">
        <f t="shared" si="57"/>
        <v/>
      </c>
    </row>
    <row r="963" spans="2:5" x14ac:dyDescent="0.35">
      <c r="B963" t="str">
        <f>TRIM(ManualAddBoard!K34)</f>
        <v/>
      </c>
      <c r="C963" t="str">
        <f>TRIM(ManualAddBoard!L34)</f>
        <v/>
      </c>
      <c r="E963" t="str">
        <f t="shared" si="57"/>
        <v/>
      </c>
    </row>
    <row r="964" spans="2:5" x14ac:dyDescent="0.35">
      <c r="B964" t="str">
        <f>TRIM(ManualAddBoard!N34)</f>
        <v/>
      </c>
      <c r="C964" t="str">
        <f>TRIM(ManualAddBoard!O34)</f>
        <v/>
      </c>
      <c r="E964" t="str">
        <f t="shared" si="57"/>
        <v/>
      </c>
    </row>
    <row r="965" spans="2:5" x14ac:dyDescent="0.35">
      <c r="B965" t="str">
        <f>TRIM(ManualAddBoard!Q34)</f>
        <v/>
      </c>
      <c r="C965" t="str">
        <f>TRIM(ManualAddBoard!R34)</f>
        <v/>
      </c>
      <c r="E965" t="str">
        <f t="shared" si="57"/>
        <v/>
      </c>
    </row>
    <row r="966" spans="2:5" x14ac:dyDescent="0.35">
      <c r="B966" t="str">
        <f>TRIM(ManualAddBoard!T34)</f>
        <v/>
      </c>
      <c r="C966" t="str">
        <f>TRIM(ManualAddBoard!U34)</f>
        <v/>
      </c>
      <c r="E966" t="str">
        <f t="shared" si="57"/>
        <v/>
      </c>
    </row>
    <row r="968" spans="2:5" x14ac:dyDescent="0.35">
      <c r="B968" t="s">
        <v>141</v>
      </c>
      <c r="E968" t="s">
        <v>141</v>
      </c>
    </row>
    <row r="969" spans="2:5" x14ac:dyDescent="0.35">
      <c r="B969" t="str">
        <f>TRIM(ManualAddBoard!E19)</f>
        <v/>
      </c>
      <c r="C969" t="str">
        <f>TRIM(ManualAddBoard!F19)</f>
        <v/>
      </c>
      <c r="E969" t="str">
        <f xml:space="preserve"> IF(LEN(C969) = 0, "", CONCATENATE(B969, ":", " ", C969))</f>
        <v/>
      </c>
    </row>
    <row r="970" spans="2:5" x14ac:dyDescent="0.35">
      <c r="B970" t="str">
        <f>TRIM(ManualAddBoard!H19)</f>
        <v/>
      </c>
      <c r="C970" t="str">
        <f>TRIM(ManualAddBoard!I19)</f>
        <v/>
      </c>
      <c r="E970" t="str">
        <f xml:space="preserve"> IF(LEN(C970) = 0, "", CONCATENATE(B970, ":", " ", C970))</f>
        <v/>
      </c>
    </row>
    <row r="971" spans="2:5" x14ac:dyDescent="0.35">
      <c r="B971" t="str">
        <f>TRIM(ManualAddBoard!K19)</f>
        <v/>
      </c>
      <c r="C971" t="str">
        <f>TRIM(ManualAddBoard!L19)</f>
        <v/>
      </c>
      <c r="E971" t="str">
        <f t="shared" ref="E971:E980" si="58" xml:space="preserve"> IF(LEN(C971) = 0, "", CONCATENATE(B971, ":", " ", C971))</f>
        <v/>
      </c>
    </row>
    <row r="972" spans="2:5" x14ac:dyDescent="0.35">
      <c r="B972" t="str">
        <f>TRIM(ManualAddBoard!N19)</f>
        <v/>
      </c>
      <c r="C972" t="str">
        <f>TRIM(ManualAddBoard!O19)</f>
        <v/>
      </c>
      <c r="E972" t="str">
        <f t="shared" si="58"/>
        <v/>
      </c>
    </row>
    <row r="973" spans="2:5" x14ac:dyDescent="0.35">
      <c r="B973" t="str">
        <f>TRIM(ManualAddBoard!Q19)</f>
        <v/>
      </c>
      <c r="C973" t="str">
        <f>TRIM(ManualAddBoard!R19)</f>
        <v/>
      </c>
      <c r="E973" t="str">
        <f t="shared" si="58"/>
        <v/>
      </c>
    </row>
    <row r="974" spans="2:5" x14ac:dyDescent="0.35">
      <c r="B974" t="str">
        <f>TRIM(ManualAddBoard!T19)</f>
        <v/>
      </c>
      <c r="C974" t="str">
        <f>TRIM(ManualAddBoard!U19)</f>
        <v/>
      </c>
      <c r="E974" t="str">
        <f t="shared" si="58"/>
        <v/>
      </c>
    </row>
    <row r="975" spans="2:5" x14ac:dyDescent="0.35">
      <c r="B975" t="str">
        <f>TRIM(ManualAddBoard!E35)</f>
        <v/>
      </c>
      <c r="C975" t="str">
        <f>TRIM(ManualAddBoard!F35)</f>
        <v/>
      </c>
      <c r="E975" t="str">
        <f t="shared" si="58"/>
        <v/>
      </c>
    </row>
    <row r="976" spans="2:5" x14ac:dyDescent="0.35">
      <c r="B976" t="str">
        <f>TRIM(ManualAddBoard!H35)</f>
        <v/>
      </c>
      <c r="C976" t="str">
        <f>TRIM(ManualAddBoard!I35)</f>
        <v/>
      </c>
      <c r="E976" t="str">
        <f t="shared" si="58"/>
        <v/>
      </c>
    </row>
    <row r="977" spans="2:5" x14ac:dyDescent="0.35">
      <c r="B977" t="str">
        <f>TRIM(ManualAddBoard!K35)</f>
        <v/>
      </c>
      <c r="C977" t="str">
        <f>TRIM(ManualAddBoard!L35)</f>
        <v/>
      </c>
      <c r="E977" t="str">
        <f t="shared" si="58"/>
        <v/>
      </c>
    </row>
    <row r="978" spans="2:5" x14ac:dyDescent="0.35">
      <c r="B978" t="str">
        <f>TRIM(ManualAddBoard!N35)</f>
        <v/>
      </c>
      <c r="C978" t="str">
        <f>TRIM(ManualAddBoard!O35)</f>
        <v/>
      </c>
      <c r="E978" t="str">
        <f t="shared" si="58"/>
        <v/>
      </c>
    </row>
    <row r="979" spans="2:5" x14ac:dyDescent="0.35">
      <c r="B979" t="str">
        <f>TRIM(ManualAddBoard!Q35)</f>
        <v/>
      </c>
      <c r="C979" t="str">
        <f>TRIM(ManualAddBoard!R35)</f>
        <v/>
      </c>
      <c r="E979" t="str">
        <f t="shared" si="58"/>
        <v/>
      </c>
    </row>
    <row r="980" spans="2:5" x14ac:dyDescent="0.35">
      <c r="B980" t="str">
        <f>TRIM(ManualAddBoard!T35)</f>
        <v/>
      </c>
      <c r="C980" t="str">
        <f>TRIM(ManualAddBoard!U35)</f>
        <v/>
      </c>
      <c r="E980" t="str">
        <f t="shared" si="58"/>
        <v/>
      </c>
    </row>
    <row r="982" spans="2:5" x14ac:dyDescent="0.35">
      <c r="B982" t="s">
        <v>99</v>
      </c>
      <c r="E982" t="s">
        <v>99</v>
      </c>
    </row>
    <row r="983" spans="2:5" x14ac:dyDescent="0.35">
      <c r="B983" t="str">
        <f>TRIM(ManualAddBoard!E20)</f>
        <v/>
      </c>
      <c r="C983" t="str">
        <f>TRIM(ManualAddBoard!F20)</f>
        <v/>
      </c>
      <c r="E983" t="str">
        <f xml:space="preserve"> IF(LEN(C983) = 0, "", CONCATENATE(B983, ":", " ", C983))</f>
        <v/>
      </c>
    </row>
    <row r="984" spans="2:5" x14ac:dyDescent="0.35">
      <c r="B984" t="str">
        <f>TRIM(ManualAddBoard!H20)</f>
        <v/>
      </c>
      <c r="C984" t="str">
        <f>TRIM(ManualAddBoard!I20)</f>
        <v/>
      </c>
      <c r="E984" t="str">
        <f xml:space="preserve"> IF(LEN(C984) = 0, "", CONCATENATE(B984, ":", " ", C984))</f>
        <v/>
      </c>
    </row>
    <row r="985" spans="2:5" x14ac:dyDescent="0.35">
      <c r="B985" t="str">
        <f>TRIM(ManualAddBoard!K20)</f>
        <v/>
      </c>
      <c r="C985" t="str">
        <f>TRIM(ManualAddBoard!L20)</f>
        <v/>
      </c>
      <c r="E985" t="str">
        <f t="shared" ref="E985:E994" si="59" xml:space="preserve"> IF(LEN(C985) = 0, "", CONCATENATE(B985, ":", " ", C985))</f>
        <v/>
      </c>
    </row>
    <row r="986" spans="2:5" x14ac:dyDescent="0.35">
      <c r="B986" t="str">
        <f>TRIM(ManualAddBoard!N20)</f>
        <v/>
      </c>
      <c r="C986" t="str">
        <f>TRIM(ManualAddBoard!O20)</f>
        <v/>
      </c>
      <c r="E986" t="str">
        <f t="shared" si="59"/>
        <v/>
      </c>
    </row>
    <row r="987" spans="2:5" x14ac:dyDescent="0.35">
      <c r="B987" t="str">
        <f>TRIM(ManualAddBoard!Q20)</f>
        <v/>
      </c>
      <c r="C987" t="str">
        <f>TRIM(ManualAddBoard!R20)</f>
        <v/>
      </c>
      <c r="E987" t="str">
        <f t="shared" si="59"/>
        <v/>
      </c>
    </row>
    <row r="988" spans="2:5" x14ac:dyDescent="0.35">
      <c r="B988" t="str">
        <f>TRIM(ManualAddBoard!T20)</f>
        <v/>
      </c>
      <c r="C988" t="str">
        <f>TRIM(ManualAddBoard!U20)</f>
        <v/>
      </c>
      <c r="E988" t="str">
        <f t="shared" si="59"/>
        <v/>
      </c>
    </row>
    <row r="989" spans="2:5" x14ac:dyDescent="0.35">
      <c r="B989" t="str">
        <f>TRIM(ManualAddBoard!E36)</f>
        <v/>
      </c>
      <c r="C989" t="str">
        <f>TRIM(ManualAddBoard!F36)</f>
        <v/>
      </c>
      <c r="E989" t="str">
        <f t="shared" si="59"/>
        <v/>
      </c>
    </row>
    <row r="990" spans="2:5" x14ac:dyDescent="0.35">
      <c r="B990" t="str">
        <f>TRIM(ManualAddBoard!H36)</f>
        <v/>
      </c>
      <c r="C990" t="str">
        <f>TRIM(ManualAddBoard!I36)</f>
        <v/>
      </c>
      <c r="E990" t="str">
        <f t="shared" si="59"/>
        <v/>
      </c>
    </row>
    <row r="991" spans="2:5" x14ac:dyDescent="0.35">
      <c r="B991" t="str">
        <f>TRIM(ManualAddBoard!K36)</f>
        <v/>
      </c>
      <c r="C991" t="str">
        <f>TRIM(ManualAddBoard!L36)</f>
        <v/>
      </c>
      <c r="E991" t="str">
        <f t="shared" si="59"/>
        <v/>
      </c>
    </row>
    <row r="992" spans="2:5" x14ac:dyDescent="0.35">
      <c r="B992" t="str">
        <f>TRIM(ManualAddBoard!N36)</f>
        <v/>
      </c>
      <c r="C992" t="str">
        <f>TRIM(ManualAddBoard!O36)</f>
        <v/>
      </c>
      <c r="E992" t="str">
        <f t="shared" si="59"/>
        <v/>
      </c>
    </row>
    <row r="993" spans="2:5" x14ac:dyDescent="0.35">
      <c r="B993" t="str">
        <f>TRIM(ManualAddBoard!Q36)</f>
        <v/>
      </c>
      <c r="C993" t="str">
        <f>TRIM(ManualAddBoard!R36)</f>
        <v/>
      </c>
      <c r="E993" t="str">
        <f t="shared" si="59"/>
        <v/>
      </c>
    </row>
    <row r="994" spans="2:5" x14ac:dyDescent="0.35">
      <c r="B994" t="str">
        <f>TRIM(ManualAddBoard!T36)</f>
        <v/>
      </c>
      <c r="C994" t="str">
        <f>TRIM(ManualAddBoard!U36)</f>
        <v/>
      </c>
      <c r="E994" t="str">
        <f t="shared" si="59"/>
        <v/>
      </c>
    </row>
    <row r="996" spans="2:5" x14ac:dyDescent="0.35">
      <c r="B996" t="s">
        <v>106</v>
      </c>
      <c r="E996" t="s">
        <v>106</v>
      </c>
    </row>
    <row r="997" spans="2:5" x14ac:dyDescent="0.35">
      <c r="B997" t="str">
        <f xml:space="preserve"> TRIM(ManualAddBoard!W4)</f>
        <v/>
      </c>
      <c r="E997" t="str">
        <f>IF(LEN(B997)=0,"",CONCATENATE("VTO: ",B997))</f>
        <v/>
      </c>
    </row>
    <row r="998" spans="2:5" x14ac:dyDescent="0.35">
      <c r="B998" t="str">
        <f xml:space="preserve"> TRIM(ManualAddBoard!W5)</f>
        <v/>
      </c>
      <c r="E998" t="str">
        <f t="shared" ref="E998:E1013" si="60">IF(LEN(B998)=0,"",CONCATENATE("VTO: ",B998))</f>
        <v/>
      </c>
    </row>
    <row r="999" spans="2:5" x14ac:dyDescent="0.35">
      <c r="B999" t="str">
        <f xml:space="preserve"> TRIM(ManualAddBoard!W6)</f>
        <v/>
      </c>
      <c r="E999" t="str">
        <f t="shared" si="60"/>
        <v/>
      </c>
    </row>
    <row r="1000" spans="2:5" x14ac:dyDescent="0.35">
      <c r="B1000" t="str">
        <f xml:space="preserve"> TRIM(ManualAddBoard!W7)</f>
        <v/>
      </c>
      <c r="E1000" t="str">
        <f t="shared" si="60"/>
        <v/>
      </c>
    </row>
    <row r="1001" spans="2:5" x14ac:dyDescent="0.35">
      <c r="B1001" t="str">
        <f xml:space="preserve"> TRIM(ManualAddBoard!W8)</f>
        <v/>
      </c>
      <c r="E1001" t="str">
        <f t="shared" si="60"/>
        <v/>
      </c>
    </row>
    <row r="1002" spans="2:5" x14ac:dyDescent="0.35">
      <c r="B1002" t="str">
        <f xml:space="preserve"> TRIM(ManualAddBoard!W9)</f>
        <v/>
      </c>
      <c r="E1002" t="str">
        <f t="shared" si="60"/>
        <v/>
      </c>
    </row>
    <row r="1003" spans="2:5" x14ac:dyDescent="0.35">
      <c r="B1003" t="str">
        <f xml:space="preserve"> TRIM(ManualAddBoard!W10)</f>
        <v/>
      </c>
      <c r="E1003" t="str">
        <f t="shared" si="60"/>
        <v/>
      </c>
    </row>
    <row r="1004" spans="2:5" x14ac:dyDescent="0.35">
      <c r="B1004" t="str">
        <f xml:space="preserve"> TRIM(ManualAddBoard!W11)</f>
        <v/>
      </c>
      <c r="E1004" t="str">
        <f t="shared" si="60"/>
        <v/>
      </c>
    </row>
    <row r="1005" spans="2:5" x14ac:dyDescent="0.35">
      <c r="B1005" t="str">
        <f xml:space="preserve"> TRIM(ManualAddBoard!W12)</f>
        <v/>
      </c>
      <c r="E1005" t="str">
        <f t="shared" si="60"/>
        <v/>
      </c>
    </row>
    <row r="1006" spans="2:5" x14ac:dyDescent="0.35">
      <c r="B1006" t="str">
        <f xml:space="preserve"> TRIM(ManualAddBoard!W13)</f>
        <v/>
      </c>
      <c r="E1006" t="str">
        <f t="shared" si="60"/>
        <v/>
      </c>
    </row>
    <row r="1007" spans="2:5" x14ac:dyDescent="0.35">
      <c r="B1007" t="str">
        <f xml:space="preserve"> TRIM(ManualAddBoard!W14)</f>
        <v/>
      </c>
      <c r="E1007" t="str">
        <f t="shared" si="60"/>
        <v/>
      </c>
    </row>
    <row r="1008" spans="2:5" x14ac:dyDescent="0.35">
      <c r="B1008" t="str">
        <f xml:space="preserve"> TRIM(ManualAddBoard!W15)</f>
        <v/>
      </c>
      <c r="E1008" t="str">
        <f t="shared" si="60"/>
        <v/>
      </c>
    </row>
    <row r="1009" spans="2:5" x14ac:dyDescent="0.35">
      <c r="B1009" t="str">
        <f xml:space="preserve"> TRIM(ManualAddBoard!W16)</f>
        <v/>
      </c>
      <c r="E1009" t="str">
        <f t="shared" si="60"/>
        <v/>
      </c>
    </row>
    <row r="1010" spans="2:5" x14ac:dyDescent="0.35">
      <c r="B1010" t="str">
        <f xml:space="preserve"> TRIM(ManualAddBoard!W17)</f>
        <v/>
      </c>
      <c r="E1010" t="str">
        <f t="shared" si="60"/>
        <v/>
      </c>
    </row>
    <row r="1011" spans="2:5" x14ac:dyDescent="0.35">
      <c r="B1011" t="str">
        <f xml:space="preserve"> TRIM(ManualAddBoard!W18)</f>
        <v/>
      </c>
      <c r="E1011" t="str">
        <f t="shared" si="60"/>
        <v/>
      </c>
    </row>
    <row r="1012" spans="2:5" x14ac:dyDescent="0.35">
      <c r="B1012" t="str">
        <f xml:space="preserve"> TRIM(ManualAddBoard!W19)</f>
        <v/>
      </c>
      <c r="E1012" t="str">
        <f t="shared" si="60"/>
        <v/>
      </c>
    </row>
    <row r="1013" spans="2:5" x14ac:dyDescent="0.35">
      <c r="B1013" t="str">
        <f xml:space="preserve"> TRIM(ManualAddBoard!W20)</f>
        <v/>
      </c>
      <c r="E1013" t="str">
        <f t="shared" si="60"/>
        <v/>
      </c>
    </row>
    <row r="1015" spans="2:5" x14ac:dyDescent="0.35">
      <c r="B1015" t="str">
        <f xml:space="preserve"> TRIM(ManualAddBoard!W22)</f>
        <v/>
      </c>
      <c r="E1015" t="str">
        <f>IF(LEN(B1015)=0,"",CONCATENATE("VTO: ",B1015))</f>
        <v/>
      </c>
    </row>
    <row r="1016" spans="2:5" x14ac:dyDescent="0.35">
      <c r="B1016" t="str">
        <f xml:space="preserve"> TRIM(ManualAddBoard!W23)</f>
        <v/>
      </c>
      <c r="E1016" t="str">
        <f t="shared" ref="E1016:E1029" si="61">IF(LEN(B1016)=0,"",CONCATENATE("VTO: ",B1016))</f>
        <v/>
      </c>
    </row>
    <row r="1017" spans="2:5" x14ac:dyDescent="0.35">
      <c r="B1017" t="str">
        <f xml:space="preserve"> TRIM(ManualAddBoard!W24)</f>
        <v/>
      </c>
      <c r="E1017" t="str">
        <f t="shared" si="61"/>
        <v/>
      </c>
    </row>
    <row r="1018" spans="2:5" x14ac:dyDescent="0.35">
      <c r="B1018" t="str">
        <f xml:space="preserve"> TRIM(ManualAddBoard!W25)</f>
        <v/>
      </c>
      <c r="E1018" t="str">
        <f t="shared" si="61"/>
        <v/>
      </c>
    </row>
    <row r="1019" spans="2:5" x14ac:dyDescent="0.35">
      <c r="B1019" t="str">
        <f xml:space="preserve"> TRIM(ManualAddBoard!W26)</f>
        <v/>
      </c>
      <c r="E1019" t="str">
        <f t="shared" si="61"/>
        <v/>
      </c>
    </row>
    <row r="1020" spans="2:5" x14ac:dyDescent="0.35">
      <c r="B1020" t="str">
        <f xml:space="preserve"> TRIM(ManualAddBoard!W27)</f>
        <v/>
      </c>
      <c r="E1020" t="str">
        <f t="shared" si="61"/>
        <v/>
      </c>
    </row>
    <row r="1021" spans="2:5" x14ac:dyDescent="0.35">
      <c r="B1021" t="str">
        <f xml:space="preserve"> TRIM(ManualAddBoard!W28)</f>
        <v/>
      </c>
      <c r="E1021" t="str">
        <f t="shared" si="61"/>
        <v/>
      </c>
    </row>
    <row r="1022" spans="2:5" x14ac:dyDescent="0.35">
      <c r="B1022" t="str">
        <f xml:space="preserve"> TRIM(ManualAddBoard!W29)</f>
        <v/>
      </c>
      <c r="E1022" t="str">
        <f t="shared" si="61"/>
        <v/>
      </c>
    </row>
    <row r="1023" spans="2:5" x14ac:dyDescent="0.35">
      <c r="B1023" t="str">
        <f xml:space="preserve"> TRIM(ManualAddBoard!W30)</f>
        <v/>
      </c>
      <c r="E1023" t="str">
        <f t="shared" si="61"/>
        <v/>
      </c>
    </row>
    <row r="1024" spans="2:5" x14ac:dyDescent="0.35">
      <c r="B1024" t="str">
        <f xml:space="preserve"> TRIM(ManualAddBoard!W31)</f>
        <v/>
      </c>
      <c r="E1024" t="str">
        <f t="shared" si="61"/>
        <v/>
      </c>
    </row>
    <row r="1025" spans="2:5" x14ac:dyDescent="0.35">
      <c r="B1025" t="str">
        <f xml:space="preserve"> TRIM(ManualAddBoard!W32)</f>
        <v/>
      </c>
      <c r="E1025" t="str">
        <f t="shared" si="61"/>
        <v/>
      </c>
    </row>
    <row r="1026" spans="2:5" x14ac:dyDescent="0.35">
      <c r="B1026" t="str">
        <f xml:space="preserve"> TRIM(ManualAddBoard!W33)</f>
        <v/>
      </c>
      <c r="E1026" t="str">
        <f t="shared" si="61"/>
        <v/>
      </c>
    </row>
    <row r="1027" spans="2:5" x14ac:dyDescent="0.35">
      <c r="B1027" t="str">
        <f xml:space="preserve"> TRIM(ManualAddBoard!W34)</f>
        <v/>
      </c>
      <c r="E1027" t="str">
        <f t="shared" si="61"/>
        <v/>
      </c>
    </row>
    <row r="1028" spans="2:5" x14ac:dyDescent="0.35">
      <c r="B1028" t="str">
        <f xml:space="preserve"> TRIM(ManualAddBoard!W35)</f>
        <v/>
      </c>
      <c r="E1028" t="str">
        <f t="shared" si="61"/>
        <v/>
      </c>
    </row>
    <row r="1029" spans="2:5" x14ac:dyDescent="0.35">
      <c r="B1029" t="str">
        <f xml:space="preserve"> TRIM(ManualAddBoard!W36)</f>
        <v/>
      </c>
      <c r="E1029" t="str">
        <f t="shared" si="61"/>
        <v/>
      </c>
    </row>
    <row r="1031" spans="2:5" x14ac:dyDescent="0.35">
      <c r="B1031" t="str">
        <f xml:space="preserve"> TRIM(ManualAddBoard!X4)</f>
        <v/>
      </c>
      <c r="E1031" t="str">
        <f>IF(LEN(B1031)=0,"",CONCATENATE("VTO: ",B1031))</f>
        <v/>
      </c>
    </row>
    <row r="1032" spans="2:5" x14ac:dyDescent="0.35">
      <c r="B1032" t="str">
        <f xml:space="preserve"> TRIM(ManualAddBoard!X5)</f>
        <v/>
      </c>
      <c r="E1032" t="str">
        <f t="shared" ref="E1032:E1047" si="62">IF(LEN(B1032)=0,"",CONCATENATE("VTO: ",B1032))</f>
        <v/>
      </c>
    </row>
    <row r="1033" spans="2:5" x14ac:dyDescent="0.35">
      <c r="B1033" t="str">
        <f xml:space="preserve"> TRIM(ManualAddBoard!X6)</f>
        <v/>
      </c>
      <c r="E1033" t="str">
        <f t="shared" si="62"/>
        <v/>
      </c>
    </row>
    <row r="1034" spans="2:5" x14ac:dyDescent="0.35">
      <c r="B1034" t="str">
        <f xml:space="preserve"> TRIM(ManualAddBoard!X7)</f>
        <v/>
      </c>
      <c r="E1034" t="str">
        <f t="shared" si="62"/>
        <v/>
      </c>
    </row>
    <row r="1035" spans="2:5" x14ac:dyDescent="0.35">
      <c r="B1035" t="str">
        <f xml:space="preserve"> TRIM(ManualAddBoard!X8)</f>
        <v/>
      </c>
      <c r="E1035" t="str">
        <f t="shared" si="62"/>
        <v/>
      </c>
    </row>
    <row r="1036" spans="2:5" x14ac:dyDescent="0.35">
      <c r="B1036" t="str">
        <f xml:space="preserve"> TRIM(ManualAddBoard!X9)</f>
        <v/>
      </c>
      <c r="E1036" t="str">
        <f t="shared" si="62"/>
        <v/>
      </c>
    </row>
    <row r="1037" spans="2:5" x14ac:dyDescent="0.35">
      <c r="B1037" t="str">
        <f xml:space="preserve"> TRIM(ManualAddBoard!X10)</f>
        <v/>
      </c>
      <c r="E1037" t="str">
        <f t="shared" si="62"/>
        <v/>
      </c>
    </row>
    <row r="1038" spans="2:5" x14ac:dyDescent="0.35">
      <c r="B1038" t="str">
        <f xml:space="preserve"> TRIM(ManualAddBoard!X11)</f>
        <v/>
      </c>
      <c r="E1038" t="str">
        <f t="shared" si="62"/>
        <v/>
      </c>
    </row>
    <row r="1039" spans="2:5" x14ac:dyDescent="0.35">
      <c r="B1039" t="str">
        <f xml:space="preserve"> TRIM(ManualAddBoard!X12)</f>
        <v/>
      </c>
      <c r="E1039" t="str">
        <f t="shared" si="62"/>
        <v/>
      </c>
    </row>
    <row r="1040" spans="2:5" x14ac:dyDescent="0.35">
      <c r="B1040" t="str">
        <f xml:space="preserve"> TRIM(ManualAddBoard!X13)</f>
        <v/>
      </c>
      <c r="E1040" t="str">
        <f t="shared" si="62"/>
        <v/>
      </c>
    </row>
    <row r="1041" spans="2:5" x14ac:dyDescent="0.35">
      <c r="B1041" t="str">
        <f xml:space="preserve"> TRIM(ManualAddBoard!X14)</f>
        <v/>
      </c>
      <c r="E1041" t="str">
        <f t="shared" si="62"/>
        <v/>
      </c>
    </row>
    <row r="1042" spans="2:5" x14ac:dyDescent="0.35">
      <c r="B1042" t="str">
        <f xml:space="preserve"> TRIM(ManualAddBoard!X15)</f>
        <v/>
      </c>
      <c r="E1042" t="str">
        <f t="shared" si="62"/>
        <v/>
      </c>
    </row>
    <row r="1043" spans="2:5" x14ac:dyDescent="0.35">
      <c r="B1043" t="str">
        <f xml:space="preserve"> TRIM(ManualAddBoard!X16)</f>
        <v/>
      </c>
      <c r="E1043" t="str">
        <f t="shared" si="62"/>
        <v/>
      </c>
    </row>
    <row r="1044" spans="2:5" x14ac:dyDescent="0.35">
      <c r="B1044" t="str">
        <f xml:space="preserve"> TRIM(ManualAddBoard!X17)</f>
        <v/>
      </c>
      <c r="E1044" t="str">
        <f t="shared" si="62"/>
        <v/>
      </c>
    </row>
    <row r="1045" spans="2:5" x14ac:dyDescent="0.35">
      <c r="B1045" t="str">
        <f xml:space="preserve"> TRIM(ManualAddBoard!X18)</f>
        <v/>
      </c>
      <c r="E1045" t="str">
        <f t="shared" si="62"/>
        <v/>
      </c>
    </row>
    <row r="1046" spans="2:5" x14ac:dyDescent="0.35">
      <c r="B1046" t="str">
        <f xml:space="preserve"> TRIM(ManualAddBoard!X19)</f>
        <v/>
      </c>
      <c r="E1046" t="str">
        <f t="shared" si="62"/>
        <v/>
      </c>
    </row>
    <row r="1047" spans="2:5" x14ac:dyDescent="0.35">
      <c r="B1047" t="str">
        <f xml:space="preserve"> TRIM(ManualAddBoard!X20)</f>
        <v/>
      </c>
      <c r="E1047" t="str">
        <f t="shared" si="62"/>
        <v/>
      </c>
    </row>
    <row r="1049" spans="2:5" x14ac:dyDescent="0.35">
      <c r="B1049" t="str">
        <f xml:space="preserve"> TRIM(ManualAddBoard!X22)</f>
        <v/>
      </c>
      <c r="E1049" t="str">
        <f>IF(LEN(B1049)=0,"",CONCATENATE("VTO: ",B1049))</f>
        <v/>
      </c>
    </row>
    <row r="1050" spans="2:5" x14ac:dyDescent="0.35">
      <c r="B1050" t="str">
        <f xml:space="preserve"> TRIM(ManualAddBoard!X23)</f>
        <v/>
      </c>
      <c r="E1050" t="str">
        <f t="shared" ref="E1050:E1063" si="63">IF(LEN(B1050)=0,"",CONCATENATE("VTO: ",B1050))</f>
        <v/>
      </c>
    </row>
    <row r="1051" spans="2:5" x14ac:dyDescent="0.35">
      <c r="B1051" t="str">
        <f xml:space="preserve"> TRIM(ManualAddBoard!X24)</f>
        <v/>
      </c>
      <c r="E1051" t="str">
        <f t="shared" si="63"/>
        <v/>
      </c>
    </row>
    <row r="1052" spans="2:5" x14ac:dyDescent="0.35">
      <c r="B1052" t="str">
        <f xml:space="preserve"> TRIM(ManualAddBoard!X25)</f>
        <v/>
      </c>
      <c r="E1052" t="str">
        <f t="shared" si="63"/>
        <v/>
      </c>
    </row>
    <row r="1053" spans="2:5" x14ac:dyDescent="0.35">
      <c r="B1053" t="str">
        <f xml:space="preserve"> TRIM(ManualAddBoard!X26)</f>
        <v/>
      </c>
      <c r="E1053" t="str">
        <f t="shared" si="63"/>
        <v/>
      </c>
    </row>
    <row r="1054" spans="2:5" x14ac:dyDescent="0.35">
      <c r="B1054" t="str">
        <f xml:space="preserve"> TRIM(ManualAddBoard!X27)</f>
        <v/>
      </c>
      <c r="E1054" t="str">
        <f t="shared" si="63"/>
        <v/>
      </c>
    </row>
    <row r="1055" spans="2:5" x14ac:dyDescent="0.35">
      <c r="B1055" t="str">
        <f xml:space="preserve"> TRIM(ManualAddBoard!X28)</f>
        <v/>
      </c>
      <c r="E1055" t="str">
        <f t="shared" si="63"/>
        <v/>
      </c>
    </row>
    <row r="1056" spans="2:5" x14ac:dyDescent="0.35">
      <c r="B1056" t="str">
        <f xml:space="preserve"> TRIM(ManualAddBoard!X29)</f>
        <v/>
      </c>
      <c r="E1056" t="str">
        <f t="shared" si="63"/>
        <v/>
      </c>
    </row>
    <row r="1057" spans="2:5" x14ac:dyDescent="0.35">
      <c r="B1057" t="str">
        <f xml:space="preserve"> TRIM(ManualAddBoard!X30)</f>
        <v/>
      </c>
      <c r="E1057" t="str">
        <f t="shared" si="63"/>
        <v/>
      </c>
    </row>
    <row r="1058" spans="2:5" x14ac:dyDescent="0.35">
      <c r="B1058" t="str">
        <f xml:space="preserve"> TRIM(ManualAddBoard!X31)</f>
        <v/>
      </c>
      <c r="E1058" t="str">
        <f t="shared" si="63"/>
        <v/>
      </c>
    </row>
    <row r="1059" spans="2:5" x14ac:dyDescent="0.35">
      <c r="B1059" t="str">
        <f xml:space="preserve"> TRIM(ManualAddBoard!X32)</f>
        <v/>
      </c>
      <c r="E1059" t="str">
        <f t="shared" si="63"/>
        <v/>
      </c>
    </row>
    <row r="1060" spans="2:5" x14ac:dyDescent="0.35">
      <c r="B1060" t="str">
        <f xml:space="preserve"> TRIM(ManualAddBoard!X33)</f>
        <v/>
      </c>
      <c r="E1060" t="str">
        <f t="shared" si="63"/>
        <v/>
      </c>
    </row>
    <row r="1061" spans="2:5" x14ac:dyDescent="0.35">
      <c r="B1061" t="str">
        <f xml:space="preserve"> TRIM(ManualAddBoard!X34)</f>
        <v/>
      </c>
      <c r="E1061" t="str">
        <f t="shared" si="63"/>
        <v/>
      </c>
    </row>
    <row r="1062" spans="2:5" x14ac:dyDescent="0.35">
      <c r="B1062" t="str">
        <f xml:space="preserve"> TRIM(ManualAddBoard!X35)</f>
        <v/>
      </c>
      <c r="E1062" t="str">
        <f t="shared" si="63"/>
        <v/>
      </c>
    </row>
    <row r="1063" spans="2:5" x14ac:dyDescent="0.35">
      <c r="B1063" t="str">
        <f xml:space="preserve"> TRIM(ManualAddBoard!X36)</f>
        <v/>
      </c>
      <c r="E1063" t="str">
        <f t="shared" si="63"/>
        <v/>
      </c>
    </row>
  </sheetData>
  <sheetProtection sheet="1" objects="1" scenarios="1" selectLockedCells="1" selectUnlockedCells="1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2287-F655-410D-AE5B-653637DC81ED}">
  <dimension ref="B2:D15"/>
  <sheetViews>
    <sheetView workbookViewId="0">
      <selection activeCell="J19" sqref="J19"/>
    </sheetView>
  </sheetViews>
  <sheetFormatPr defaultRowHeight="14.5" x14ac:dyDescent="0.35"/>
  <sheetData>
    <row r="2" spans="2:4" ht="17.5" thickBot="1" x14ac:dyDescent="0.4">
      <c r="B2" s="402" t="s">
        <v>199</v>
      </c>
      <c r="C2" s="403"/>
      <c r="D2" s="215"/>
    </row>
    <row r="3" spans="2:4" ht="15.5" thickTop="1" thickBot="1" x14ac:dyDescent="0.4">
      <c r="B3" s="80" t="s">
        <v>145</v>
      </c>
      <c r="C3" s="80" t="s">
        <v>200</v>
      </c>
      <c r="D3" s="80" t="s">
        <v>144</v>
      </c>
    </row>
    <row r="4" spans="2:4" ht="15.5" thickTop="1" thickBot="1" x14ac:dyDescent="0.4">
      <c r="B4" s="14"/>
      <c r="C4" s="14"/>
      <c r="D4" s="14"/>
    </row>
    <row r="5" spans="2:4" ht="15.5" thickTop="1" thickBot="1" x14ac:dyDescent="0.4">
      <c r="B5" s="14"/>
      <c r="C5" s="14"/>
      <c r="D5" s="14"/>
    </row>
    <row r="6" spans="2:4" ht="15.5" thickTop="1" thickBot="1" x14ac:dyDescent="0.4">
      <c r="B6" s="14"/>
      <c r="C6" s="14"/>
      <c r="D6" s="14"/>
    </row>
    <row r="7" spans="2:4" ht="15.5" thickTop="1" thickBot="1" x14ac:dyDescent="0.4">
      <c r="B7" s="14"/>
      <c r="C7" s="14"/>
      <c r="D7" s="14"/>
    </row>
    <row r="8" spans="2:4" ht="15.5" thickTop="1" thickBot="1" x14ac:dyDescent="0.4">
      <c r="B8" s="14"/>
      <c r="C8" s="14"/>
      <c r="D8" s="14"/>
    </row>
    <row r="9" spans="2:4" ht="15.5" thickTop="1" thickBot="1" x14ac:dyDescent="0.4">
      <c r="B9" s="14"/>
      <c r="C9" s="14"/>
      <c r="D9" s="14"/>
    </row>
    <row r="10" spans="2:4" ht="15.5" thickTop="1" thickBot="1" x14ac:dyDescent="0.4">
      <c r="B10" s="14"/>
      <c r="C10" s="14"/>
      <c r="D10" s="14"/>
    </row>
    <row r="11" spans="2:4" ht="15.5" thickTop="1" thickBot="1" x14ac:dyDescent="0.4">
      <c r="B11" s="14"/>
      <c r="C11" s="14"/>
      <c r="D11" s="14"/>
    </row>
    <row r="12" spans="2:4" ht="15.5" thickTop="1" thickBot="1" x14ac:dyDescent="0.4">
      <c r="B12" s="14"/>
      <c r="C12" s="14"/>
      <c r="D12" s="14"/>
    </row>
    <row r="13" spans="2:4" ht="15.5" thickTop="1" thickBot="1" x14ac:dyDescent="0.4">
      <c r="B13" s="14"/>
      <c r="C13" s="14"/>
      <c r="D13" s="14"/>
    </row>
    <row r="14" spans="2:4" ht="15.5" thickTop="1" thickBot="1" x14ac:dyDescent="0.4">
      <c r="B14" s="14"/>
      <c r="C14" s="14"/>
      <c r="D14" s="14"/>
    </row>
    <row r="15" spans="2:4" ht="15" thickTop="1" x14ac:dyDescent="0.35"/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C46-3284-4985-9D7F-E95F9FB98053}">
  <sheetPr filterMode="1"/>
  <dimension ref="A1:E807"/>
  <sheetViews>
    <sheetView workbookViewId="0">
      <selection activeCell="A27" sqref="A27"/>
    </sheetView>
  </sheetViews>
  <sheetFormatPr defaultRowHeight="14.5" x14ac:dyDescent="0.35"/>
  <cols>
    <col min="1" max="1" width="36.1796875" bestFit="1" customWidth="1"/>
    <col min="2" max="2" width="11.36328125" customWidth="1"/>
    <col min="3" max="3" width="10.453125" bestFit="1" customWidth="1"/>
    <col min="4" max="5" width="11.36328125" customWidth="1"/>
    <col min="7" max="7" width="11.36328125" customWidth="1"/>
  </cols>
  <sheetData>
    <row r="1" spans="1:5" x14ac:dyDescent="0.35">
      <c r="A1" t="s">
        <v>211</v>
      </c>
      <c r="C1" s="124"/>
      <c r="D1" s="124"/>
      <c r="E1" s="124"/>
    </row>
    <row r="2" spans="1:5" x14ac:dyDescent="0.35">
      <c r="A2" t="s">
        <v>210</v>
      </c>
    </row>
    <row r="3" spans="1:5" x14ac:dyDescent="0.35">
      <c r="A3" t="s">
        <v>211</v>
      </c>
    </row>
    <row r="5" spans="1:5" x14ac:dyDescent="0.35">
      <c r="A5" s="125">
        <f ca="1" xml:space="preserve"> NOW()</f>
        <v>45247.67387233796</v>
      </c>
      <c r="D5" s="126"/>
    </row>
    <row r="6" spans="1:5" x14ac:dyDescent="0.35">
      <c r="A6" s="123"/>
    </row>
    <row r="7" spans="1:5" x14ac:dyDescent="0.35">
      <c r="A7" t="str">
        <f>CONCATENATE("Dept. Head Count (VTO not included): ", TotalsBoard!BB46)</f>
        <v>Dept. Head Count (VTO not included): 0</v>
      </c>
    </row>
    <row r="9" spans="1:5" x14ac:dyDescent="0.35">
      <c r="A9" t="str">
        <f>CONCATENATE("LEADERSHIP: ", TotalsBoard!BB19)</f>
        <v>LEADERSHIP: 0</v>
      </c>
    </row>
    <row r="10" spans="1:5" x14ac:dyDescent="0.35">
      <c r="A10" t="str">
        <f>CONCATENATE("CPT EXECUTION: ", TotalsBoard!BB20)</f>
        <v>CPT EXECUTION: 0</v>
      </c>
    </row>
    <row r="11" spans="1:5" x14ac:dyDescent="0.35">
      <c r="A11" t="str">
        <f xml:space="preserve"> CONCATENATE("PROBLEM SOLVE / EXCEPTIONS: ", TotalsBoard!BB21)</f>
        <v>PROBLEM SOLVE / EXCEPTIONS: 0</v>
      </c>
    </row>
    <row r="12" spans="1:5" x14ac:dyDescent="0.35">
      <c r="A12" t="str">
        <f xml:space="preserve"> CONCATENATE("SUPPORT ROLES: ", TotalsBoard!BB22)</f>
        <v>SUPPORT ROLES: 0</v>
      </c>
    </row>
    <row r="13" spans="1:5" x14ac:dyDescent="0.35">
      <c r="A13" t="str">
        <f>CONCATENATE("TRANSSHIP: ", TotalsBoard!BB23)</f>
        <v>TRANSSHIP: 0</v>
      </c>
    </row>
    <row r="14" spans="1:5" x14ac:dyDescent="0.35">
      <c r="A14" t="str">
        <f>CONCATENATE("NORTH AR MEZZ: ", TotalsBoard!BB24)</f>
        <v>NORTH AR MEZZ: 0</v>
      </c>
    </row>
    <row r="15" spans="1:5" x14ac:dyDescent="0.35">
      <c r="A15" t="str">
        <f>CONCATENATE("WEST AR BELOW MEZZ 1-9: ", TotalsBoard!BB25)</f>
        <v>WEST AR BELOW MEZZ 1-9: 0</v>
      </c>
    </row>
    <row r="16" spans="1:5" x14ac:dyDescent="0.35">
      <c r="A16" t="str">
        <f xml:space="preserve"> CONCATENATE("WEST AR BELOW MEZZ 10-17: ", TotalsBoard!BB27)</f>
        <v>WEST AR BELOW MEZZ 10-17: 0</v>
      </c>
    </row>
    <row r="17" spans="1:1" x14ac:dyDescent="0.35">
      <c r="A17" t="str">
        <f>CONCATENATE("EAST AR BELOW MEZZ 18-25: ", TotalsBoard!BB29)</f>
        <v>EAST AR BELOW MEZZ 18-25: 0</v>
      </c>
    </row>
    <row r="18" spans="1:1" x14ac:dyDescent="0.35">
      <c r="A18" t="str">
        <f>CONCATENATE("EAST AR BELOW MEZZ 26-34: ", TotalsBoard!BB31)</f>
        <v>EAST AR BELOW MEZZ 26-34: 0</v>
      </c>
    </row>
    <row r="19" spans="1:1" x14ac:dyDescent="0.35">
      <c r="A19" t="str">
        <f>CONCATENATE("SOUTH AR MEZZ: ", TotalsBoard!BB33)</f>
        <v>SOUTH AR MEZZ: 0</v>
      </c>
    </row>
    <row r="20" spans="1:1" x14ac:dyDescent="0.35">
      <c r="A20" t="str">
        <f>CONCATENATE("SHIP SORTER: ", TotalsBoard!BB35)</f>
        <v>SHIP SORTER: 0</v>
      </c>
    </row>
    <row r="21" spans="1:1" x14ac:dyDescent="0.35">
      <c r="A21" t="str">
        <f xml:space="preserve"> CONCATENATE("GO-CART / NON-INVENTORY: ", TotalsBoard!BB37)</f>
        <v>GO-CART / NON-INVENTORY: 0</v>
      </c>
    </row>
    <row r="22" spans="1:1" x14ac:dyDescent="0.35">
      <c r="A22" t="str">
        <f xml:space="preserve"> CONCATENATE("MISC.: ", TotalsBoard!BB39)</f>
        <v>MISC.: 0</v>
      </c>
    </row>
    <row r="23" spans="1:1" x14ac:dyDescent="0.35">
      <c r="A23" t="str">
        <f xml:space="preserve"> CONCATENATE("LABOR SHARE OUT: ", TotalsBoard!BB41)</f>
        <v>LABOR SHARE OUT: 0</v>
      </c>
    </row>
    <row r="25" spans="1:1" x14ac:dyDescent="0.35">
      <c r="A25" s="123" t="str">
        <f xml:space="preserve"> CONCATENATE("VTO: ", TotalsBoard!AS25)</f>
        <v>VTO: 0</v>
      </c>
    </row>
    <row r="27" spans="1:1" ht="15" customHeight="1" x14ac:dyDescent="0.35">
      <c r="A27" t="str">
        <f xml:space="preserve"> IF(TextOutputFormulas!E1 = 0, "",TextOutputFormulas!E1)</f>
        <v>----------------</v>
      </c>
    </row>
    <row r="28" spans="1:1" ht="15" customHeight="1" x14ac:dyDescent="0.35">
      <c r="A28" t="str">
        <f xml:space="preserve"> IF(TextOutputFormulas!E2 = 0, "",TextOutputFormulas!E2)</f>
        <v>LEADERSHIP</v>
      </c>
    </row>
    <row r="29" spans="1:1" ht="15" customHeight="1" x14ac:dyDescent="0.35">
      <c r="A29" t="str">
        <f xml:space="preserve"> IF(TextOutputFormulas!E3 = 0, "",TextOutputFormulas!E3)</f>
        <v>----------------</v>
      </c>
    </row>
    <row r="30" spans="1:1" ht="15.5" hidden="1" customHeight="1" x14ac:dyDescent="0.35">
      <c r="A30" t="str">
        <f xml:space="preserve"> IF(TextOutputFormulas!E4 = 0, "",TextOutputFormulas!E4)</f>
        <v/>
      </c>
    </row>
    <row r="31" spans="1:1" ht="15.5" hidden="1" customHeight="1" x14ac:dyDescent="0.35">
      <c r="A31" t="str">
        <f xml:space="preserve"> IF(TextOutputFormulas!E5 = 0, "",TextOutputFormulas!E5)</f>
        <v/>
      </c>
    </row>
    <row r="32" spans="1:1" ht="15.5" hidden="1" customHeight="1" x14ac:dyDescent="0.35">
      <c r="A32" t="str">
        <f xml:space="preserve"> IF(TextOutputFormulas!E6 = 0, "",TextOutputFormulas!E6)</f>
        <v/>
      </c>
    </row>
    <row r="33" spans="1:1" ht="15.5" hidden="1" customHeight="1" x14ac:dyDescent="0.35">
      <c r="A33" t="str">
        <f xml:space="preserve"> IF(TextOutputFormulas!E7 = 0, "",TextOutputFormulas!E7)</f>
        <v/>
      </c>
    </row>
    <row r="34" spans="1:1" ht="15.5" hidden="1" customHeight="1" x14ac:dyDescent="0.35">
      <c r="A34" t="str">
        <f xml:space="preserve"> IF(TextOutputFormulas!E8 = 0, "",TextOutputFormulas!E8)</f>
        <v/>
      </c>
    </row>
    <row r="35" spans="1:1" ht="15.5" hidden="1" customHeight="1" x14ac:dyDescent="0.35">
      <c r="A35" t="str">
        <f xml:space="preserve"> IF(TextOutputFormulas!E9 = 0, "",TextOutputFormulas!E9)</f>
        <v/>
      </c>
    </row>
    <row r="36" spans="1:1" ht="15" hidden="1" customHeight="1" x14ac:dyDescent="0.35">
      <c r="A36" t="str">
        <f xml:space="preserve"> IF(TextOutputFormulas!E10 = 0, "",TextOutputFormulas!E10)</f>
        <v/>
      </c>
    </row>
    <row r="37" spans="1:1" ht="15" hidden="1" customHeight="1" x14ac:dyDescent="0.35">
      <c r="A37" t="str">
        <f xml:space="preserve"> IF(TextOutputFormulas!E11 = 0, "",TextOutputFormulas!E11)</f>
        <v/>
      </c>
    </row>
    <row r="38" spans="1:1" ht="15" hidden="1" customHeight="1" x14ac:dyDescent="0.35">
      <c r="A38" t="str">
        <f xml:space="preserve"> IF(TextOutputFormulas!E12 = 0, "",TextOutputFormulas!E12)</f>
        <v/>
      </c>
    </row>
    <row r="39" spans="1:1" ht="15" hidden="1" customHeight="1" x14ac:dyDescent="0.35">
      <c r="A39" t="str">
        <f xml:space="preserve"> IF(TextOutputFormulas!E13 = 0, "",TextOutputFormulas!E13)</f>
        <v/>
      </c>
    </row>
    <row r="40" spans="1:1" ht="15" hidden="1" customHeight="1" x14ac:dyDescent="0.35">
      <c r="A40" t="str">
        <f xml:space="preserve"> IF(TextOutputFormulas!E14 = 0, "",TextOutputFormulas!E14)</f>
        <v/>
      </c>
    </row>
    <row r="41" spans="1:1" ht="15" hidden="1" customHeight="1" x14ac:dyDescent="0.35">
      <c r="A41" t="str">
        <f xml:space="preserve"> IF(TextOutputFormulas!E15 = 0, "",TextOutputFormulas!E15)</f>
        <v/>
      </c>
    </row>
    <row r="42" spans="1:1" ht="15" hidden="1" customHeight="1" x14ac:dyDescent="0.35">
      <c r="A42" t="str">
        <f xml:space="preserve"> IF(TextOutputFormulas!E16 = 0, "",TextOutputFormulas!E16)</f>
        <v/>
      </c>
    </row>
    <row r="43" spans="1:1" ht="15" hidden="1" customHeight="1" x14ac:dyDescent="0.35">
      <c r="A43" t="str">
        <f xml:space="preserve"> IF(TextOutputFormulas!E17 = 0, "",TextOutputFormulas!E17)</f>
        <v/>
      </c>
    </row>
    <row r="44" spans="1:1" ht="15" hidden="1" customHeight="1" x14ac:dyDescent="0.35">
      <c r="A44" t="str">
        <f xml:space="preserve"> IF(TextOutputFormulas!E18 = 0, "",TextOutputFormulas!E18)</f>
        <v/>
      </c>
    </row>
    <row r="45" spans="1:1" ht="15" hidden="1" customHeight="1" x14ac:dyDescent="0.35">
      <c r="A45" t="str">
        <f xml:space="preserve"> IF(TextOutputFormulas!E19 = 0, "",TextOutputFormulas!E19)</f>
        <v/>
      </c>
    </row>
    <row r="46" spans="1:1" ht="15" hidden="1" customHeight="1" x14ac:dyDescent="0.35">
      <c r="A46" t="str">
        <f xml:space="preserve"> IF(TextOutputFormulas!E20 = 0, "",TextOutputFormulas!E20)</f>
        <v/>
      </c>
    </row>
    <row r="47" spans="1:1" ht="15" hidden="1" customHeight="1" x14ac:dyDescent="0.35">
      <c r="A47" t="str">
        <f xml:space="preserve"> IF(TextOutputFormulas!E21 = 0, "",TextOutputFormulas!E21)</f>
        <v/>
      </c>
    </row>
    <row r="48" spans="1:1" ht="15" hidden="1" customHeight="1" x14ac:dyDescent="0.35">
      <c r="A48" t="str">
        <f xml:space="preserve"> IF(TextOutputFormulas!E22 = 0, "",TextOutputFormulas!E22)</f>
        <v/>
      </c>
    </row>
    <row r="49" spans="1:1" hidden="1" x14ac:dyDescent="0.35">
      <c r="A49" t="str">
        <f xml:space="preserve"> IF(TextOutputFormulas!E23 = 0, "",TextOutputFormulas!E23)</f>
        <v/>
      </c>
    </row>
    <row r="50" spans="1:1" hidden="1" x14ac:dyDescent="0.35">
      <c r="A50" t="str">
        <f xml:space="preserve"> IF(TextOutputFormulas!E24 = 0, "",TextOutputFormulas!E24)</f>
        <v/>
      </c>
    </row>
    <row r="51" spans="1:1" hidden="1" x14ac:dyDescent="0.35">
      <c r="A51" t="str">
        <f xml:space="preserve"> IF(TextOutputFormulas!E25 = 0, "",TextOutputFormulas!E25)</f>
        <v/>
      </c>
    </row>
    <row r="52" spans="1:1" hidden="1" x14ac:dyDescent="0.35">
      <c r="A52" t="str">
        <f xml:space="preserve"> IF(TextOutputFormulas!E26 = 0, "",TextOutputFormulas!E26)</f>
        <v/>
      </c>
    </row>
    <row r="53" spans="1:1" hidden="1" x14ac:dyDescent="0.35">
      <c r="A53" t="str">
        <f xml:space="preserve"> IF(TextOutputFormulas!E27 = 0, "",TextOutputFormulas!E27)</f>
        <v/>
      </c>
    </row>
    <row r="54" spans="1:1" hidden="1" x14ac:dyDescent="0.35">
      <c r="A54" t="str">
        <f xml:space="preserve"> IF(TextOutputFormulas!E28 = 0, "",TextOutputFormulas!E28)</f>
        <v/>
      </c>
    </row>
    <row r="55" spans="1:1" hidden="1" x14ac:dyDescent="0.35">
      <c r="A55" t="str">
        <f xml:space="preserve"> IF(TextOutputFormulas!E29 = 0, "",TextOutputFormulas!E29)</f>
        <v/>
      </c>
    </row>
    <row r="56" spans="1:1" hidden="1" x14ac:dyDescent="0.35">
      <c r="A56" t="str">
        <f xml:space="preserve"> IF(TextOutputFormulas!E30 = 0, "",TextOutputFormulas!E30)</f>
        <v/>
      </c>
    </row>
    <row r="57" spans="1:1" x14ac:dyDescent="0.35">
      <c r="A57" t="str">
        <f xml:space="preserve"> IF(TextOutputFormulas!E31 = 0, "",TextOutputFormulas!E31)</f>
        <v>.</v>
      </c>
    </row>
    <row r="58" spans="1:1" x14ac:dyDescent="0.35">
      <c r="A58" t="str">
        <f xml:space="preserve"> IF(TextOutputFormulas!E32 = 0, "",TextOutputFormulas!E32)</f>
        <v>.</v>
      </c>
    </row>
    <row r="59" spans="1:1" x14ac:dyDescent="0.35">
      <c r="A59" t="str">
        <f xml:space="preserve"> IF(TextOutputFormulas!E33 = 0, "",TextOutputFormulas!E33)</f>
        <v>.</v>
      </c>
    </row>
    <row r="60" spans="1:1" x14ac:dyDescent="0.35">
      <c r="A60" t="str">
        <f xml:space="preserve"> IF(TextOutputFormulas!E34 = 0, "",TextOutputFormulas!E34)</f>
        <v>---------------------</v>
      </c>
    </row>
    <row r="61" spans="1:1" x14ac:dyDescent="0.35">
      <c r="A61" t="str">
        <f xml:space="preserve"> IF(TextOutputFormulas!E35 = 0, "",TextOutputFormulas!E35)</f>
        <v>CPT EXECUTION</v>
      </c>
    </row>
    <row r="62" spans="1:1" x14ac:dyDescent="0.35">
      <c r="A62" t="str">
        <f xml:space="preserve"> IF(TextOutputFormulas!E36 = 0, "",TextOutputFormulas!E36)</f>
        <v>---------------------</v>
      </c>
    </row>
    <row r="63" spans="1:1" hidden="1" x14ac:dyDescent="0.35">
      <c r="A63" t="str">
        <f xml:space="preserve"> IF(TextOutputFormulas!E37 = 0, "",TextOutputFormulas!E37)</f>
        <v/>
      </c>
    </row>
    <row r="64" spans="1:1" hidden="1" x14ac:dyDescent="0.35">
      <c r="A64" t="str">
        <f xml:space="preserve"> IF(TextOutputFormulas!E38 = 0, "",TextOutputFormulas!E38)</f>
        <v/>
      </c>
    </row>
    <row r="65" spans="1:1" hidden="1" x14ac:dyDescent="0.35">
      <c r="A65" t="str">
        <f xml:space="preserve"> IF(TextOutputFormulas!E39 = 0, "",TextOutputFormulas!E39)</f>
        <v/>
      </c>
    </row>
    <row r="66" spans="1:1" hidden="1" x14ac:dyDescent="0.35">
      <c r="A66" t="str">
        <f xml:space="preserve"> IF(TextOutputFormulas!E40 = 0, "",TextOutputFormulas!E40)</f>
        <v/>
      </c>
    </row>
    <row r="67" spans="1:1" hidden="1" x14ac:dyDescent="0.35">
      <c r="A67" t="str">
        <f xml:space="preserve"> IF(TextOutputFormulas!E41 = 0, "",TextOutputFormulas!E41)</f>
        <v/>
      </c>
    </row>
    <row r="68" spans="1:1" hidden="1" x14ac:dyDescent="0.35">
      <c r="A68" t="str">
        <f xml:space="preserve"> IF(TextOutputFormulas!E42 = 0, "",TextOutputFormulas!E42)</f>
        <v/>
      </c>
    </row>
    <row r="69" spans="1:1" hidden="1" x14ac:dyDescent="0.35">
      <c r="A69" t="str">
        <f xml:space="preserve"> IF(TextOutputFormulas!E43 = 0, "",TextOutputFormulas!E43)</f>
        <v/>
      </c>
    </row>
    <row r="70" spans="1:1" hidden="1" x14ac:dyDescent="0.35">
      <c r="A70" t="str">
        <f xml:space="preserve"> IF(TextOutputFormulas!E44 = 0, "",TextOutputFormulas!E44)</f>
        <v/>
      </c>
    </row>
    <row r="71" spans="1:1" hidden="1" x14ac:dyDescent="0.35">
      <c r="A71" t="str">
        <f xml:space="preserve"> IF(TextOutputFormulas!E45 = 0, "",TextOutputFormulas!E45)</f>
        <v/>
      </c>
    </row>
    <row r="72" spans="1:1" hidden="1" x14ac:dyDescent="0.35">
      <c r="A72" t="str">
        <f xml:space="preserve"> IF(TextOutputFormulas!E46 = 0, "",TextOutputFormulas!E46)</f>
        <v/>
      </c>
    </row>
    <row r="73" spans="1:1" hidden="1" x14ac:dyDescent="0.35">
      <c r="A73" t="str">
        <f xml:space="preserve"> IF(TextOutputFormulas!E47 = 0, "",TextOutputFormulas!E47)</f>
        <v/>
      </c>
    </row>
    <row r="74" spans="1:1" hidden="1" x14ac:dyDescent="0.35">
      <c r="A74" t="str">
        <f xml:space="preserve"> IF(TextOutputFormulas!E48 = 0, "",TextOutputFormulas!E48)</f>
        <v/>
      </c>
    </row>
    <row r="75" spans="1:1" hidden="1" x14ac:dyDescent="0.35">
      <c r="A75" t="str">
        <f xml:space="preserve"> IF(TextOutputFormulas!E49 = 0, "",TextOutputFormulas!E49)</f>
        <v/>
      </c>
    </row>
    <row r="76" spans="1:1" hidden="1" x14ac:dyDescent="0.35">
      <c r="A76" t="str">
        <f xml:space="preserve"> IF(TextOutputFormulas!E50 = 0, "",TextOutputFormulas!E50)</f>
        <v/>
      </c>
    </row>
    <row r="77" spans="1:1" hidden="1" x14ac:dyDescent="0.35">
      <c r="A77" t="str">
        <f xml:space="preserve"> IF(TextOutputFormulas!E51 = 0, "",TextOutputFormulas!E51)</f>
        <v/>
      </c>
    </row>
    <row r="78" spans="1:1" hidden="1" x14ac:dyDescent="0.35">
      <c r="A78" t="str">
        <f xml:space="preserve"> IF(TextOutputFormulas!E52 = 0, "",TextOutputFormulas!E52)</f>
        <v/>
      </c>
    </row>
    <row r="79" spans="1:1" hidden="1" x14ac:dyDescent="0.35">
      <c r="A79" t="str">
        <f xml:space="preserve"> IF(TextOutputFormulas!E53 = 0, "",TextOutputFormulas!E53)</f>
        <v/>
      </c>
    </row>
    <row r="80" spans="1:1" hidden="1" x14ac:dyDescent="0.35">
      <c r="A80" t="str">
        <f xml:space="preserve"> IF(TextOutputFormulas!E54 = 0, "",TextOutputFormulas!E54)</f>
        <v/>
      </c>
    </row>
    <row r="81" spans="1:1" hidden="1" x14ac:dyDescent="0.35">
      <c r="A81" t="str">
        <f xml:space="preserve"> IF(TextOutputFormulas!E55 = 0, "",TextOutputFormulas!E55)</f>
        <v/>
      </c>
    </row>
    <row r="82" spans="1:1" hidden="1" x14ac:dyDescent="0.35">
      <c r="A82" t="str">
        <f xml:space="preserve"> IF(TextOutputFormulas!E56 = 0, "",TextOutputFormulas!E56)</f>
        <v/>
      </c>
    </row>
    <row r="83" spans="1:1" hidden="1" x14ac:dyDescent="0.35">
      <c r="A83" t="str">
        <f xml:space="preserve"> IF(TextOutputFormulas!E57 = 0, "",TextOutputFormulas!E57)</f>
        <v/>
      </c>
    </row>
    <row r="84" spans="1:1" hidden="1" x14ac:dyDescent="0.35">
      <c r="A84" t="str">
        <f xml:space="preserve"> IF(TextOutputFormulas!E58 = 0, "",TextOutputFormulas!E58)</f>
        <v/>
      </c>
    </row>
    <row r="85" spans="1:1" hidden="1" x14ac:dyDescent="0.35">
      <c r="A85" t="str">
        <f xml:space="preserve"> IF(TextOutputFormulas!E59 = 0, "",TextOutputFormulas!E59)</f>
        <v/>
      </c>
    </row>
    <row r="86" spans="1:1" hidden="1" x14ac:dyDescent="0.35">
      <c r="A86" t="str">
        <f xml:space="preserve"> IF(TextOutputFormulas!E60 = 0, "",TextOutputFormulas!E60)</f>
        <v/>
      </c>
    </row>
    <row r="87" spans="1:1" hidden="1" x14ac:dyDescent="0.35">
      <c r="A87" t="str">
        <f xml:space="preserve"> IF(TextOutputFormulas!E61 = 0, "",TextOutputFormulas!E61)</f>
        <v/>
      </c>
    </row>
    <row r="88" spans="1:1" hidden="1" x14ac:dyDescent="0.35">
      <c r="A88" t="str">
        <f xml:space="preserve"> IF(TextOutputFormulas!E62 = 0, "",TextOutputFormulas!E62)</f>
        <v/>
      </c>
    </row>
    <row r="89" spans="1:1" hidden="1" x14ac:dyDescent="0.35">
      <c r="A89" t="str">
        <f xml:space="preserve"> IF(TextOutputFormulas!E63 = 0, "",TextOutputFormulas!E63)</f>
        <v/>
      </c>
    </row>
    <row r="90" spans="1:1" hidden="1" x14ac:dyDescent="0.35">
      <c r="A90" t="str">
        <f xml:space="preserve"> IF(TextOutputFormulas!E64 = 0, "",TextOutputFormulas!E64)</f>
        <v/>
      </c>
    </row>
    <row r="91" spans="1:1" hidden="1" x14ac:dyDescent="0.35">
      <c r="A91" t="str">
        <f xml:space="preserve"> IF(TextOutputFormulas!E65 = 0, "",TextOutputFormulas!E65)</f>
        <v/>
      </c>
    </row>
    <row r="92" spans="1:1" hidden="1" x14ac:dyDescent="0.35">
      <c r="A92" t="str">
        <f xml:space="preserve"> IF(TextOutputFormulas!E66 = 0, "",TextOutputFormulas!E66)</f>
        <v/>
      </c>
    </row>
    <row r="93" spans="1:1" hidden="1" x14ac:dyDescent="0.35">
      <c r="A93" t="str">
        <f xml:space="preserve"> IF(TextOutputFormulas!E67 = 0, "",TextOutputFormulas!E67)</f>
        <v/>
      </c>
    </row>
    <row r="94" spans="1:1" hidden="1" x14ac:dyDescent="0.35">
      <c r="A94" t="str">
        <f xml:space="preserve"> IF(TextOutputFormulas!E68 = 0, "",TextOutputFormulas!E68)</f>
        <v/>
      </c>
    </row>
    <row r="95" spans="1:1" hidden="1" x14ac:dyDescent="0.35">
      <c r="A95" t="str">
        <f xml:space="preserve"> IF(TextOutputFormulas!E69 = 0, "",TextOutputFormulas!E69)</f>
        <v/>
      </c>
    </row>
    <row r="96" spans="1:1" hidden="1" x14ac:dyDescent="0.35">
      <c r="A96" t="str">
        <f xml:space="preserve"> IF(TextOutputFormulas!E70 = 0, "",TextOutputFormulas!E70)</f>
        <v/>
      </c>
    </row>
    <row r="97" spans="1:1" hidden="1" x14ac:dyDescent="0.35">
      <c r="A97" t="str">
        <f xml:space="preserve"> IF(TextOutputFormulas!E71 = 0, "",TextOutputFormulas!E71)</f>
        <v/>
      </c>
    </row>
    <row r="98" spans="1:1" hidden="1" x14ac:dyDescent="0.35">
      <c r="A98" t="str">
        <f xml:space="preserve"> IF(TextOutputFormulas!E72 = 0, "",TextOutputFormulas!E72)</f>
        <v/>
      </c>
    </row>
    <row r="99" spans="1:1" hidden="1" x14ac:dyDescent="0.35">
      <c r="A99" t="str">
        <f xml:space="preserve"> IF(TextOutputFormulas!E73 = 0, "",TextOutputFormulas!E73)</f>
        <v/>
      </c>
    </row>
    <row r="100" spans="1:1" x14ac:dyDescent="0.35">
      <c r="A100" t="str">
        <f xml:space="preserve"> IF(TextOutputFormulas!E74 = 0, "",TextOutputFormulas!E74)</f>
        <v>.</v>
      </c>
    </row>
    <row r="101" spans="1:1" x14ac:dyDescent="0.35">
      <c r="A101" t="str">
        <f xml:space="preserve"> IF(TextOutputFormulas!E75 = 0, "",TextOutputFormulas!E75)</f>
        <v>.</v>
      </c>
    </row>
    <row r="102" spans="1:1" x14ac:dyDescent="0.35">
      <c r="A102" t="str">
        <f xml:space="preserve"> IF(TextOutputFormulas!E76 = 0, "",TextOutputFormulas!E76)</f>
        <v>.</v>
      </c>
    </row>
    <row r="103" spans="1:1" x14ac:dyDescent="0.35">
      <c r="A103" t="str">
        <f xml:space="preserve"> IF(TextOutputFormulas!E77 = 0, "",TextOutputFormulas!E77)</f>
        <v>----------------------------------------</v>
      </c>
    </row>
    <row r="104" spans="1:1" x14ac:dyDescent="0.35">
      <c r="A104" t="str">
        <f xml:space="preserve"> IF(TextOutputFormulas!E78 = 0, "",TextOutputFormulas!E78)</f>
        <v>PROBLEM SOLVE / EXCEPTIONS</v>
      </c>
    </row>
    <row r="105" spans="1:1" x14ac:dyDescent="0.35">
      <c r="A105" t="str">
        <f xml:space="preserve"> IF(TextOutputFormulas!E79 = 0, "",TextOutputFormulas!E79)</f>
        <v>----------------------------------------</v>
      </c>
    </row>
    <row r="106" spans="1:1" hidden="1" x14ac:dyDescent="0.35">
      <c r="A106" t="str">
        <f xml:space="preserve"> IF(TextOutputFormulas!E80 = 0, "",TextOutputFormulas!E80)</f>
        <v/>
      </c>
    </row>
    <row r="107" spans="1:1" hidden="1" x14ac:dyDescent="0.35">
      <c r="A107" t="str">
        <f xml:space="preserve"> IF(TextOutputFormulas!E81 = 0, "",TextOutputFormulas!E81)</f>
        <v/>
      </c>
    </row>
    <row r="108" spans="1:1" hidden="1" x14ac:dyDescent="0.35">
      <c r="A108" t="str">
        <f xml:space="preserve"> IF(TextOutputFormulas!E82 = 0, "",TextOutputFormulas!E82)</f>
        <v/>
      </c>
    </row>
    <row r="109" spans="1:1" hidden="1" x14ac:dyDescent="0.35">
      <c r="A109" t="str">
        <f xml:space="preserve"> IF(TextOutputFormulas!E83 = 0, "",TextOutputFormulas!E83)</f>
        <v/>
      </c>
    </row>
    <row r="110" spans="1:1" hidden="1" x14ac:dyDescent="0.35">
      <c r="A110" t="str">
        <f xml:space="preserve"> IF(TextOutputFormulas!E84 = 0, "",TextOutputFormulas!E84)</f>
        <v/>
      </c>
    </row>
    <row r="111" spans="1:1" hidden="1" x14ac:dyDescent="0.35">
      <c r="A111" t="str">
        <f xml:space="preserve"> IF(TextOutputFormulas!E85 = 0, "",TextOutputFormulas!E85)</f>
        <v/>
      </c>
    </row>
    <row r="112" spans="1:1" hidden="1" x14ac:dyDescent="0.35">
      <c r="A112" t="str">
        <f xml:space="preserve"> IF(TextOutputFormulas!E86 = 0, "",TextOutputFormulas!E86)</f>
        <v/>
      </c>
    </row>
    <row r="113" spans="1:1" hidden="1" x14ac:dyDescent="0.35">
      <c r="A113" t="str">
        <f xml:space="preserve"> IF(TextOutputFormulas!E87 = 0, "",TextOutputFormulas!E87)</f>
        <v/>
      </c>
    </row>
    <row r="114" spans="1:1" hidden="1" x14ac:dyDescent="0.35">
      <c r="A114" t="str">
        <f xml:space="preserve"> IF(TextOutputFormulas!E88 = 0, "",TextOutputFormulas!E88)</f>
        <v/>
      </c>
    </row>
    <row r="115" spans="1:1" hidden="1" x14ac:dyDescent="0.35">
      <c r="A115" t="str">
        <f xml:space="preserve"> IF(TextOutputFormulas!E89 = 0, "",TextOutputFormulas!E89)</f>
        <v/>
      </c>
    </row>
    <row r="116" spans="1:1" hidden="1" x14ac:dyDescent="0.35">
      <c r="A116" t="str">
        <f xml:space="preserve"> IF(TextOutputFormulas!E90 = 0, "",TextOutputFormulas!E90)</f>
        <v/>
      </c>
    </row>
    <row r="117" spans="1:1" hidden="1" x14ac:dyDescent="0.35">
      <c r="A117" t="str">
        <f xml:space="preserve"> IF(TextOutputFormulas!E91 = 0, "",TextOutputFormulas!E91)</f>
        <v/>
      </c>
    </row>
    <row r="118" spans="1:1" hidden="1" x14ac:dyDescent="0.35">
      <c r="A118" t="str">
        <f xml:space="preserve"> IF(TextOutputFormulas!E92 = 0, "",TextOutputFormulas!E92)</f>
        <v/>
      </c>
    </row>
    <row r="119" spans="1:1" hidden="1" x14ac:dyDescent="0.35">
      <c r="A119" t="str">
        <f xml:space="preserve"> IF(TextOutputFormulas!E93 = 0, "",TextOutputFormulas!E93)</f>
        <v/>
      </c>
    </row>
    <row r="120" spans="1:1" hidden="1" x14ac:dyDescent="0.35">
      <c r="A120" t="str">
        <f xml:space="preserve"> IF(TextOutputFormulas!E94 = 0, "",TextOutputFormulas!E94)</f>
        <v/>
      </c>
    </row>
    <row r="121" spans="1:1" hidden="1" x14ac:dyDescent="0.35">
      <c r="A121" t="str">
        <f xml:space="preserve"> IF(TextOutputFormulas!E95 = 0, "",TextOutputFormulas!E95)</f>
        <v/>
      </c>
    </row>
    <row r="122" spans="1:1" hidden="1" x14ac:dyDescent="0.35">
      <c r="A122" t="str">
        <f xml:space="preserve"> IF(TextOutputFormulas!E96 = 0, "",TextOutputFormulas!E96)</f>
        <v/>
      </c>
    </row>
    <row r="123" spans="1:1" hidden="1" x14ac:dyDescent="0.35">
      <c r="A123" t="str">
        <f xml:space="preserve"> IF(TextOutputFormulas!E97 = 0, "",TextOutputFormulas!E97)</f>
        <v/>
      </c>
    </row>
    <row r="124" spans="1:1" hidden="1" x14ac:dyDescent="0.35">
      <c r="A124" t="str">
        <f xml:space="preserve"> IF(TextOutputFormulas!E98 = 0, "",TextOutputFormulas!E98)</f>
        <v/>
      </c>
    </row>
    <row r="125" spans="1:1" hidden="1" x14ac:dyDescent="0.35">
      <c r="A125" t="str">
        <f xml:space="preserve"> IF(TextOutputFormulas!E99 = 0, "",TextOutputFormulas!E99)</f>
        <v/>
      </c>
    </row>
    <row r="126" spans="1:1" hidden="1" x14ac:dyDescent="0.35">
      <c r="A126" t="str">
        <f xml:space="preserve"> IF(TextOutputFormulas!E100 = 0, "",TextOutputFormulas!E100)</f>
        <v/>
      </c>
    </row>
    <row r="127" spans="1:1" hidden="1" x14ac:dyDescent="0.35">
      <c r="A127" t="str">
        <f xml:space="preserve"> IF(TextOutputFormulas!E101 = 0, "",TextOutputFormulas!E101)</f>
        <v/>
      </c>
    </row>
    <row r="128" spans="1:1" hidden="1" x14ac:dyDescent="0.35">
      <c r="A128" t="str">
        <f xml:space="preserve"> IF(TextOutputFormulas!E102 = 0, "",TextOutputFormulas!E102)</f>
        <v/>
      </c>
    </row>
    <row r="129" spans="1:1" hidden="1" x14ac:dyDescent="0.35">
      <c r="A129" t="str">
        <f xml:space="preserve"> IF(TextOutputFormulas!E103 = 0, "",TextOutputFormulas!E103)</f>
        <v/>
      </c>
    </row>
    <row r="130" spans="1:1" hidden="1" x14ac:dyDescent="0.35">
      <c r="A130" t="str">
        <f xml:space="preserve"> IF(TextOutputFormulas!E104 = 0, "",TextOutputFormulas!E104)</f>
        <v/>
      </c>
    </row>
    <row r="131" spans="1:1" hidden="1" x14ac:dyDescent="0.35">
      <c r="A131" t="str">
        <f xml:space="preserve"> IF(TextOutputFormulas!E105 = 0, "",TextOutputFormulas!E105)</f>
        <v/>
      </c>
    </row>
    <row r="132" spans="1:1" hidden="1" x14ac:dyDescent="0.35">
      <c r="A132" t="str">
        <f xml:space="preserve"> IF(TextOutputFormulas!E106 = 0, "",TextOutputFormulas!E106)</f>
        <v/>
      </c>
    </row>
    <row r="133" spans="1:1" hidden="1" x14ac:dyDescent="0.35">
      <c r="A133" t="str">
        <f xml:space="preserve"> IF(TextOutputFormulas!E107 = 0, "",TextOutputFormulas!E107)</f>
        <v/>
      </c>
    </row>
    <row r="134" spans="1:1" hidden="1" x14ac:dyDescent="0.35">
      <c r="A134" t="str">
        <f xml:space="preserve"> IF(TextOutputFormulas!E108 = 0, "",TextOutputFormulas!E108)</f>
        <v/>
      </c>
    </row>
    <row r="135" spans="1:1" hidden="1" x14ac:dyDescent="0.35">
      <c r="A135" t="str">
        <f xml:space="preserve"> IF(TextOutputFormulas!E109 = 0, "",TextOutputFormulas!E109)</f>
        <v/>
      </c>
    </row>
    <row r="136" spans="1:1" hidden="1" x14ac:dyDescent="0.35">
      <c r="A136" t="str">
        <f xml:space="preserve"> IF(TextOutputFormulas!E110 = 0, "",TextOutputFormulas!E110)</f>
        <v/>
      </c>
    </row>
    <row r="137" spans="1:1" hidden="1" x14ac:dyDescent="0.35">
      <c r="A137" t="str">
        <f xml:space="preserve"> IF(TextOutputFormulas!E111 = 0, "",TextOutputFormulas!E111)</f>
        <v/>
      </c>
    </row>
    <row r="138" spans="1:1" x14ac:dyDescent="0.35">
      <c r="A138" t="str">
        <f xml:space="preserve"> IF(TextOutputFormulas!E112 = 0, "",TextOutputFormulas!E112)</f>
        <v>.</v>
      </c>
    </row>
    <row r="139" spans="1:1" x14ac:dyDescent="0.35">
      <c r="A139" t="str">
        <f xml:space="preserve"> IF(TextOutputFormulas!E113 = 0, "",TextOutputFormulas!E113)</f>
        <v>.</v>
      </c>
    </row>
    <row r="140" spans="1:1" x14ac:dyDescent="0.35">
      <c r="A140" t="str">
        <f xml:space="preserve"> IF(TextOutputFormulas!E114 = 0, "",TextOutputFormulas!E114)</f>
        <v>.</v>
      </c>
    </row>
    <row r="141" spans="1:1" x14ac:dyDescent="0.35">
      <c r="A141" t="str">
        <f xml:space="preserve"> IF(TextOutputFormulas!E115 = 0, "",TextOutputFormulas!E115)</f>
        <v>---------------------</v>
      </c>
    </row>
    <row r="142" spans="1:1" x14ac:dyDescent="0.35">
      <c r="A142" t="str">
        <f xml:space="preserve"> IF(TextOutputFormulas!E116 = 0, "",TextOutputFormulas!E116)</f>
        <v>SUPPORT ROLES</v>
      </c>
    </row>
    <row r="143" spans="1:1" x14ac:dyDescent="0.35">
      <c r="A143" t="str">
        <f xml:space="preserve"> IF(TextOutputFormulas!E117 = 0, "",TextOutputFormulas!E117)</f>
        <v>---------------------</v>
      </c>
    </row>
    <row r="144" spans="1:1" hidden="1" x14ac:dyDescent="0.35">
      <c r="A144" t="str">
        <f xml:space="preserve"> IF(TextOutputFormulas!E118 = 0, "",TextOutputFormulas!E118)</f>
        <v/>
      </c>
    </row>
    <row r="145" spans="1:1" hidden="1" x14ac:dyDescent="0.35">
      <c r="A145" t="str">
        <f xml:space="preserve"> IF(TextOutputFormulas!E119 = 0, "",TextOutputFormulas!E119)</f>
        <v/>
      </c>
    </row>
    <row r="146" spans="1:1" hidden="1" x14ac:dyDescent="0.35">
      <c r="A146" t="str">
        <f xml:space="preserve"> IF(TextOutputFormulas!E120 = 0, "",TextOutputFormulas!E120)</f>
        <v/>
      </c>
    </row>
    <row r="147" spans="1:1" hidden="1" x14ac:dyDescent="0.35">
      <c r="A147" t="str">
        <f xml:space="preserve"> IF(TextOutputFormulas!E121 = 0, "",TextOutputFormulas!E121)</f>
        <v/>
      </c>
    </row>
    <row r="148" spans="1:1" hidden="1" x14ac:dyDescent="0.35">
      <c r="A148" t="str">
        <f xml:space="preserve"> IF(TextOutputFormulas!E122 = 0, "",TextOutputFormulas!E122)</f>
        <v/>
      </c>
    </row>
    <row r="149" spans="1:1" hidden="1" x14ac:dyDescent="0.35">
      <c r="A149" t="str">
        <f xml:space="preserve"> IF(TextOutputFormulas!E123 = 0, "",TextOutputFormulas!E123)</f>
        <v/>
      </c>
    </row>
    <row r="150" spans="1:1" hidden="1" x14ac:dyDescent="0.35">
      <c r="A150" t="str">
        <f xml:space="preserve"> IF(TextOutputFormulas!E124 = 0, "",TextOutputFormulas!E124)</f>
        <v/>
      </c>
    </row>
    <row r="151" spans="1:1" hidden="1" x14ac:dyDescent="0.35">
      <c r="A151" t="str">
        <f xml:space="preserve"> IF(TextOutputFormulas!E125 = 0, "",TextOutputFormulas!E125)</f>
        <v/>
      </c>
    </row>
    <row r="152" spans="1:1" hidden="1" x14ac:dyDescent="0.35">
      <c r="A152" t="str">
        <f xml:space="preserve"> IF(TextOutputFormulas!E126 = 0, "",TextOutputFormulas!E126)</f>
        <v/>
      </c>
    </row>
    <row r="153" spans="1:1" hidden="1" x14ac:dyDescent="0.35">
      <c r="A153" t="str">
        <f xml:space="preserve"> IF(TextOutputFormulas!E127 = 0, "",TextOutputFormulas!E127)</f>
        <v/>
      </c>
    </row>
    <row r="154" spans="1:1" hidden="1" x14ac:dyDescent="0.35">
      <c r="A154" t="str">
        <f xml:space="preserve"> IF(TextOutputFormulas!E128 = 0, "",TextOutputFormulas!E128)</f>
        <v/>
      </c>
    </row>
    <row r="155" spans="1:1" hidden="1" x14ac:dyDescent="0.35">
      <c r="A155" t="str">
        <f xml:space="preserve"> IF(TextOutputFormulas!E129 = 0, "",TextOutputFormulas!E129)</f>
        <v/>
      </c>
    </row>
    <row r="156" spans="1:1" hidden="1" x14ac:dyDescent="0.35">
      <c r="A156" t="str">
        <f xml:space="preserve"> IF(TextOutputFormulas!E130 = 0, "",TextOutputFormulas!E130)</f>
        <v/>
      </c>
    </row>
    <row r="157" spans="1:1" hidden="1" x14ac:dyDescent="0.35">
      <c r="A157" t="str">
        <f xml:space="preserve"> IF(TextOutputFormulas!E131 = 0, "",TextOutputFormulas!E131)</f>
        <v/>
      </c>
    </row>
    <row r="158" spans="1:1" hidden="1" x14ac:dyDescent="0.35">
      <c r="A158" t="str">
        <f xml:space="preserve"> IF(TextOutputFormulas!E132 = 0, "",TextOutputFormulas!E132)</f>
        <v/>
      </c>
    </row>
    <row r="159" spans="1:1" hidden="1" x14ac:dyDescent="0.35">
      <c r="A159" t="str">
        <f xml:space="preserve"> IF(TextOutputFormulas!E133 = 0, "",TextOutputFormulas!E133)</f>
        <v/>
      </c>
    </row>
    <row r="160" spans="1:1" hidden="1" x14ac:dyDescent="0.35">
      <c r="A160" t="str">
        <f xml:space="preserve"> IF(TextOutputFormulas!E134 = 0, "",TextOutputFormulas!E134)</f>
        <v/>
      </c>
    </row>
    <row r="161" spans="1:1" hidden="1" x14ac:dyDescent="0.35">
      <c r="A161" t="str">
        <f xml:space="preserve"> IF(TextOutputFormulas!E135 = 0, "",TextOutputFormulas!E135)</f>
        <v/>
      </c>
    </row>
    <row r="162" spans="1:1" hidden="1" x14ac:dyDescent="0.35">
      <c r="A162" t="str">
        <f xml:space="preserve"> IF(TextOutputFormulas!E136 = 0, "",TextOutputFormulas!E136)</f>
        <v/>
      </c>
    </row>
    <row r="163" spans="1:1" hidden="1" x14ac:dyDescent="0.35">
      <c r="A163" t="str">
        <f xml:space="preserve"> IF(TextOutputFormulas!E137 = 0, "",TextOutputFormulas!E137)</f>
        <v/>
      </c>
    </row>
    <row r="164" spans="1:1" hidden="1" x14ac:dyDescent="0.35">
      <c r="A164" t="str">
        <f xml:space="preserve"> IF(TextOutputFormulas!E138 = 0, "",TextOutputFormulas!E138)</f>
        <v/>
      </c>
    </row>
    <row r="165" spans="1:1" hidden="1" x14ac:dyDescent="0.35">
      <c r="A165" t="str">
        <f xml:space="preserve"> IF(TextOutputFormulas!E139 = 0, "",TextOutputFormulas!E139)</f>
        <v/>
      </c>
    </row>
    <row r="166" spans="1:1" hidden="1" x14ac:dyDescent="0.35">
      <c r="A166" t="str">
        <f xml:space="preserve"> IF(TextOutputFormulas!E140 = 0, "",TextOutputFormulas!E140)</f>
        <v/>
      </c>
    </row>
    <row r="167" spans="1:1" hidden="1" x14ac:dyDescent="0.35">
      <c r="A167" t="str">
        <f xml:space="preserve"> IF(TextOutputFormulas!E141 = 0, "",TextOutputFormulas!E141)</f>
        <v/>
      </c>
    </row>
    <row r="168" spans="1:1" hidden="1" x14ac:dyDescent="0.35">
      <c r="A168" t="str">
        <f xml:space="preserve"> IF(TextOutputFormulas!E142 = 0, "",TextOutputFormulas!E142)</f>
        <v/>
      </c>
    </row>
    <row r="169" spans="1:1" hidden="1" x14ac:dyDescent="0.35">
      <c r="A169" t="str">
        <f xml:space="preserve"> IF(TextOutputFormulas!E143 = 0, "",TextOutputFormulas!E143)</f>
        <v/>
      </c>
    </row>
    <row r="170" spans="1:1" hidden="1" x14ac:dyDescent="0.35">
      <c r="A170" t="str">
        <f xml:space="preserve"> IF(TextOutputFormulas!E144 = 0, "",TextOutputFormulas!E144)</f>
        <v/>
      </c>
    </row>
    <row r="171" spans="1:1" hidden="1" x14ac:dyDescent="0.35">
      <c r="A171" t="str">
        <f xml:space="preserve"> IF(TextOutputFormulas!E145 = 0, "",TextOutputFormulas!E145)</f>
        <v/>
      </c>
    </row>
    <row r="172" spans="1:1" hidden="1" x14ac:dyDescent="0.35">
      <c r="A172" t="str">
        <f xml:space="preserve"> IF(TextOutputFormulas!E146 = 0, "",TextOutputFormulas!E146)</f>
        <v/>
      </c>
    </row>
    <row r="173" spans="1:1" hidden="1" x14ac:dyDescent="0.35">
      <c r="A173" t="str">
        <f xml:space="preserve"> IF(TextOutputFormulas!E147 = 0, "",TextOutputFormulas!E147)</f>
        <v/>
      </c>
    </row>
    <row r="174" spans="1:1" hidden="1" x14ac:dyDescent="0.35">
      <c r="A174" t="str">
        <f xml:space="preserve"> IF(TextOutputFormulas!E148 = 0, "",TextOutputFormulas!E148)</f>
        <v/>
      </c>
    </row>
    <row r="175" spans="1:1" hidden="1" x14ac:dyDescent="0.35">
      <c r="A175" t="str">
        <f xml:space="preserve"> IF(TextOutputFormulas!E149 = 0, "",TextOutputFormulas!E149)</f>
        <v/>
      </c>
    </row>
    <row r="176" spans="1:1" hidden="1" x14ac:dyDescent="0.35">
      <c r="A176" t="str">
        <f xml:space="preserve"> IF(TextOutputFormulas!E150 = 0, "",TextOutputFormulas!E150)</f>
        <v/>
      </c>
    </row>
    <row r="177" spans="1:1" hidden="1" x14ac:dyDescent="0.35">
      <c r="A177" t="str">
        <f xml:space="preserve"> IF(TextOutputFormulas!E151 = 0, "",TextOutputFormulas!E151)</f>
        <v/>
      </c>
    </row>
    <row r="178" spans="1:1" x14ac:dyDescent="0.35">
      <c r="A178" t="str">
        <f xml:space="preserve"> IF(TextOutputFormulas!E152 = 0, "",TextOutputFormulas!E152)</f>
        <v>.</v>
      </c>
    </row>
    <row r="179" spans="1:1" x14ac:dyDescent="0.35">
      <c r="A179" t="str">
        <f xml:space="preserve"> IF(TextOutputFormulas!E153 = 0, "",TextOutputFormulas!E153)</f>
        <v>.</v>
      </c>
    </row>
    <row r="180" spans="1:1" x14ac:dyDescent="0.35">
      <c r="A180" t="str">
        <f xml:space="preserve"> IF(TextOutputFormulas!E154 = 0, "",TextOutputFormulas!E154)</f>
        <v>.</v>
      </c>
    </row>
    <row r="181" spans="1:1" x14ac:dyDescent="0.35">
      <c r="A181" t="str">
        <f xml:space="preserve"> IF(TextOutputFormulas!E155 = 0, "",TextOutputFormulas!E155)</f>
        <v>---------------</v>
      </c>
    </row>
    <row r="182" spans="1:1" x14ac:dyDescent="0.35">
      <c r="A182" t="str">
        <f xml:space="preserve"> IF(TextOutputFormulas!E156 = 0, "",TextOutputFormulas!E156)</f>
        <v>TRANSSHIP</v>
      </c>
    </row>
    <row r="183" spans="1:1" x14ac:dyDescent="0.35">
      <c r="A183" t="str">
        <f xml:space="preserve"> IF(TextOutputFormulas!E157 = 0, "",TextOutputFormulas!E157)</f>
        <v>---------------</v>
      </c>
    </row>
    <row r="184" spans="1:1" hidden="1" x14ac:dyDescent="0.35">
      <c r="A184" t="str">
        <f xml:space="preserve"> IF(TextOutputFormulas!E158 = 0, "",TextOutputFormulas!E158)</f>
        <v/>
      </c>
    </row>
    <row r="185" spans="1:1" hidden="1" x14ac:dyDescent="0.35">
      <c r="A185" t="str">
        <f xml:space="preserve"> IF(TextOutputFormulas!E159 = 0, "",TextOutputFormulas!E159)</f>
        <v/>
      </c>
    </row>
    <row r="186" spans="1:1" hidden="1" x14ac:dyDescent="0.35">
      <c r="A186" t="str">
        <f xml:space="preserve"> IF(TextOutputFormulas!E160 = 0, "",TextOutputFormulas!E160)</f>
        <v/>
      </c>
    </row>
    <row r="187" spans="1:1" hidden="1" x14ac:dyDescent="0.35">
      <c r="A187" t="str">
        <f xml:space="preserve"> IF(TextOutputFormulas!E161 = 0, "",TextOutputFormulas!E161)</f>
        <v/>
      </c>
    </row>
    <row r="188" spans="1:1" hidden="1" x14ac:dyDescent="0.35">
      <c r="A188" t="str">
        <f xml:space="preserve"> IF(TextOutputFormulas!E162 = 0, "",TextOutputFormulas!E162)</f>
        <v/>
      </c>
    </row>
    <row r="189" spans="1:1" hidden="1" x14ac:dyDescent="0.35">
      <c r="A189" t="str">
        <f xml:space="preserve"> IF(TextOutputFormulas!E163 = 0, "",TextOutputFormulas!E163)</f>
        <v/>
      </c>
    </row>
    <row r="190" spans="1:1" hidden="1" x14ac:dyDescent="0.35">
      <c r="A190" t="str">
        <f xml:space="preserve"> IF(TextOutputFormulas!E164 = 0, "",TextOutputFormulas!E164)</f>
        <v/>
      </c>
    </row>
    <row r="191" spans="1:1" hidden="1" x14ac:dyDescent="0.35">
      <c r="A191" t="str">
        <f xml:space="preserve"> IF(TextOutputFormulas!E165 = 0, "",TextOutputFormulas!E165)</f>
        <v/>
      </c>
    </row>
    <row r="192" spans="1:1" hidden="1" x14ac:dyDescent="0.35">
      <c r="A192" t="str">
        <f xml:space="preserve"> IF(TextOutputFormulas!E166 = 0, "",TextOutputFormulas!E166)</f>
        <v/>
      </c>
    </row>
    <row r="193" spans="1:1" hidden="1" x14ac:dyDescent="0.35">
      <c r="A193" t="str">
        <f xml:space="preserve"> IF(TextOutputFormulas!E167 = 0, "",TextOutputFormulas!E167)</f>
        <v/>
      </c>
    </row>
    <row r="194" spans="1:1" hidden="1" x14ac:dyDescent="0.35">
      <c r="A194" t="str">
        <f xml:space="preserve"> IF(TextOutputFormulas!E168 = 0, "",TextOutputFormulas!E168)</f>
        <v/>
      </c>
    </row>
    <row r="195" spans="1:1" hidden="1" x14ac:dyDescent="0.35">
      <c r="A195" t="str">
        <f xml:space="preserve"> IF(TextOutputFormulas!E169 = 0, "",TextOutputFormulas!E169)</f>
        <v/>
      </c>
    </row>
    <row r="196" spans="1:1" hidden="1" x14ac:dyDescent="0.35">
      <c r="A196" t="str">
        <f xml:space="preserve"> IF(TextOutputFormulas!E170 = 0, "",TextOutputFormulas!E170)</f>
        <v/>
      </c>
    </row>
    <row r="197" spans="1:1" hidden="1" x14ac:dyDescent="0.35">
      <c r="A197" t="str">
        <f xml:space="preserve"> IF(TextOutputFormulas!E171 = 0, "",TextOutputFormulas!E171)</f>
        <v/>
      </c>
    </row>
    <row r="198" spans="1:1" hidden="1" x14ac:dyDescent="0.35">
      <c r="A198" t="str">
        <f xml:space="preserve"> IF(TextOutputFormulas!E172 = 0, "",TextOutputFormulas!E172)</f>
        <v/>
      </c>
    </row>
    <row r="199" spans="1:1" hidden="1" x14ac:dyDescent="0.35">
      <c r="A199" t="str">
        <f xml:space="preserve"> IF(TextOutputFormulas!E173 = 0, "",TextOutputFormulas!E173)</f>
        <v/>
      </c>
    </row>
    <row r="200" spans="1:1" hidden="1" x14ac:dyDescent="0.35">
      <c r="A200" t="str">
        <f xml:space="preserve"> IF(TextOutputFormulas!E174 = 0, "",TextOutputFormulas!E174)</f>
        <v/>
      </c>
    </row>
    <row r="201" spans="1:1" hidden="1" x14ac:dyDescent="0.35">
      <c r="A201" t="str">
        <f xml:space="preserve"> IF(TextOutputFormulas!E175 = 0, "",TextOutputFormulas!E175)</f>
        <v/>
      </c>
    </row>
    <row r="202" spans="1:1" hidden="1" x14ac:dyDescent="0.35">
      <c r="A202" t="str">
        <f xml:space="preserve"> IF(TextOutputFormulas!E176 = 0, "",TextOutputFormulas!E176)</f>
        <v/>
      </c>
    </row>
    <row r="203" spans="1:1" hidden="1" x14ac:dyDescent="0.35">
      <c r="A203" t="str">
        <f xml:space="preserve"> IF(TextOutputFormulas!E177 = 0, "",TextOutputFormulas!E177)</f>
        <v/>
      </c>
    </row>
    <row r="204" spans="1:1" hidden="1" x14ac:dyDescent="0.35">
      <c r="A204" t="str">
        <f xml:space="preserve"> IF(TextOutputFormulas!E178 = 0, "",TextOutputFormulas!E178)</f>
        <v/>
      </c>
    </row>
    <row r="205" spans="1:1" hidden="1" x14ac:dyDescent="0.35">
      <c r="A205" t="str">
        <f xml:space="preserve"> IF(TextOutputFormulas!E179 = 0, "",TextOutputFormulas!E179)</f>
        <v/>
      </c>
    </row>
    <row r="206" spans="1:1" hidden="1" x14ac:dyDescent="0.35">
      <c r="A206" t="str">
        <f xml:space="preserve"> IF(TextOutputFormulas!E180 = 0, "",TextOutputFormulas!E180)</f>
        <v/>
      </c>
    </row>
    <row r="207" spans="1:1" hidden="1" x14ac:dyDescent="0.35">
      <c r="A207" t="str">
        <f xml:space="preserve"> IF(TextOutputFormulas!E181 = 0, "",TextOutputFormulas!E181)</f>
        <v/>
      </c>
    </row>
    <row r="208" spans="1:1" hidden="1" x14ac:dyDescent="0.35">
      <c r="A208" t="str">
        <f xml:space="preserve"> IF(TextOutputFormulas!E182 = 0, "",TextOutputFormulas!E182)</f>
        <v/>
      </c>
    </row>
    <row r="209" spans="1:1" hidden="1" x14ac:dyDescent="0.35">
      <c r="A209" t="str">
        <f xml:space="preserve"> IF(TextOutputFormulas!E183 = 0, "",TextOutputFormulas!E183)</f>
        <v/>
      </c>
    </row>
    <row r="210" spans="1:1" hidden="1" x14ac:dyDescent="0.35">
      <c r="A210" t="str">
        <f xml:space="preserve"> IF(TextOutputFormulas!E184 = 0, "",TextOutputFormulas!E184)</f>
        <v/>
      </c>
    </row>
    <row r="211" spans="1:1" hidden="1" x14ac:dyDescent="0.35">
      <c r="A211" t="str">
        <f xml:space="preserve"> IF(TextOutputFormulas!E185 = 0, "",TextOutputFormulas!E185)</f>
        <v/>
      </c>
    </row>
    <row r="212" spans="1:1" hidden="1" x14ac:dyDescent="0.35">
      <c r="A212" t="str">
        <f xml:space="preserve"> IF(TextOutputFormulas!E186 = 0, "",TextOutputFormulas!E186)</f>
        <v/>
      </c>
    </row>
    <row r="213" spans="1:1" hidden="1" x14ac:dyDescent="0.35">
      <c r="A213" t="str">
        <f xml:space="preserve"> IF(TextOutputFormulas!E187 = 0, "",TextOutputFormulas!E187)</f>
        <v/>
      </c>
    </row>
    <row r="214" spans="1:1" hidden="1" x14ac:dyDescent="0.35">
      <c r="A214" t="str">
        <f xml:space="preserve"> IF(TextOutputFormulas!E188 = 0, "",TextOutputFormulas!E188)</f>
        <v/>
      </c>
    </row>
    <row r="215" spans="1:1" hidden="1" x14ac:dyDescent="0.35">
      <c r="A215" t="str">
        <f xml:space="preserve"> IF(TextOutputFormulas!E189 = 0, "",TextOutputFormulas!E189)</f>
        <v/>
      </c>
    </row>
    <row r="216" spans="1:1" hidden="1" x14ac:dyDescent="0.35">
      <c r="A216" t="str">
        <f xml:space="preserve"> IF(TextOutputFormulas!E190 = 0, "",TextOutputFormulas!E190)</f>
        <v/>
      </c>
    </row>
    <row r="217" spans="1:1" hidden="1" x14ac:dyDescent="0.35">
      <c r="A217" t="str">
        <f xml:space="preserve"> IF(TextOutputFormulas!E191 = 0, "",TextOutputFormulas!E191)</f>
        <v/>
      </c>
    </row>
    <row r="218" spans="1:1" x14ac:dyDescent="0.35">
      <c r="A218" t="str">
        <f xml:space="preserve"> IF(TextOutputFormulas!E192 = 0, "",TextOutputFormulas!E192)</f>
        <v>.</v>
      </c>
    </row>
    <row r="219" spans="1:1" x14ac:dyDescent="0.35">
      <c r="A219" t="str">
        <f xml:space="preserve"> IF(TextOutputFormulas!E193 = 0, "",TextOutputFormulas!E193)</f>
        <v>.</v>
      </c>
    </row>
    <row r="220" spans="1:1" x14ac:dyDescent="0.35">
      <c r="A220" t="str">
        <f xml:space="preserve"> IF(TextOutputFormulas!E194 = 0, "",TextOutputFormulas!E194)</f>
        <v>.</v>
      </c>
    </row>
    <row r="221" spans="1:1" x14ac:dyDescent="0.35">
      <c r="A221" t="str">
        <f xml:space="preserve"> IF(TextOutputFormulas!E195 = 0, "",TextOutputFormulas!E195)</f>
        <v>----------------------</v>
      </c>
    </row>
    <row r="222" spans="1:1" x14ac:dyDescent="0.35">
      <c r="A222" t="str">
        <f xml:space="preserve"> IF(TextOutputFormulas!E196 = 0, "",TextOutputFormulas!E196)</f>
        <v>NORTH AR MEZZ</v>
      </c>
    </row>
    <row r="223" spans="1:1" x14ac:dyDescent="0.35">
      <c r="A223" t="str">
        <f xml:space="preserve"> IF(TextOutputFormulas!E197 = 0, "",TextOutputFormulas!E197)</f>
        <v>----------------------</v>
      </c>
    </row>
    <row r="224" spans="1:1" hidden="1" x14ac:dyDescent="0.35">
      <c r="A224" t="str">
        <f xml:space="preserve"> IF(TextOutputFormulas!E198 = 0, "",TextOutputFormulas!E198)</f>
        <v/>
      </c>
    </row>
    <row r="225" spans="1:1" hidden="1" x14ac:dyDescent="0.35">
      <c r="A225" t="str">
        <f xml:space="preserve"> IF(TextOutputFormulas!E199 = 0, "",TextOutputFormulas!E199)</f>
        <v/>
      </c>
    </row>
    <row r="226" spans="1:1" hidden="1" x14ac:dyDescent="0.35">
      <c r="A226" t="str">
        <f xml:space="preserve"> IF(TextOutputFormulas!E200 = 0, "",TextOutputFormulas!E200)</f>
        <v/>
      </c>
    </row>
    <row r="227" spans="1:1" hidden="1" x14ac:dyDescent="0.35">
      <c r="A227" t="str">
        <f xml:space="preserve"> IF(TextOutputFormulas!E201 = 0, "",TextOutputFormulas!E201)</f>
        <v/>
      </c>
    </row>
    <row r="228" spans="1:1" hidden="1" x14ac:dyDescent="0.35">
      <c r="A228" t="str">
        <f xml:space="preserve"> IF(TextOutputFormulas!E202 = 0, "",TextOutputFormulas!E202)</f>
        <v/>
      </c>
    </row>
    <row r="229" spans="1:1" hidden="1" x14ac:dyDescent="0.35">
      <c r="A229" t="str">
        <f xml:space="preserve"> IF(TextOutputFormulas!E203 = 0, "",TextOutputFormulas!E203)</f>
        <v/>
      </c>
    </row>
    <row r="230" spans="1:1" hidden="1" x14ac:dyDescent="0.35">
      <c r="A230" t="str">
        <f xml:space="preserve"> IF(TextOutputFormulas!E204 = 0, "",TextOutputFormulas!E204)</f>
        <v/>
      </c>
    </row>
    <row r="231" spans="1:1" hidden="1" x14ac:dyDescent="0.35">
      <c r="A231" t="str">
        <f xml:space="preserve"> IF(TextOutputFormulas!E205 = 0, "",TextOutputFormulas!E205)</f>
        <v/>
      </c>
    </row>
    <row r="232" spans="1:1" hidden="1" x14ac:dyDescent="0.35">
      <c r="A232" t="str">
        <f xml:space="preserve"> IF(TextOutputFormulas!E206 = 0, "",TextOutputFormulas!E206)</f>
        <v/>
      </c>
    </row>
    <row r="233" spans="1:1" hidden="1" x14ac:dyDescent="0.35">
      <c r="A233" t="str">
        <f xml:space="preserve"> IF(TextOutputFormulas!E207 = 0, "",TextOutputFormulas!E207)</f>
        <v/>
      </c>
    </row>
    <row r="234" spans="1:1" hidden="1" x14ac:dyDescent="0.35">
      <c r="A234" t="str">
        <f xml:space="preserve"> IF(TextOutputFormulas!E208 = 0, "",TextOutputFormulas!E208)</f>
        <v/>
      </c>
    </row>
    <row r="235" spans="1:1" hidden="1" x14ac:dyDescent="0.35">
      <c r="A235" t="str">
        <f xml:space="preserve"> IF(TextOutputFormulas!E209 = 0, "",TextOutputFormulas!E209)</f>
        <v/>
      </c>
    </row>
    <row r="236" spans="1:1" hidden="1" x14ac:dyDescent="0.35">
      <c r="A236" t="str">
        <f xml:space="preserve"> IF(TextOutputFormulas!E210 = 0, "",TextOutputFormulas!E210)</f>
        <v/>
      </c>
    </row>
    <row r="237" spans="1:1" hidden="1" x14ac:dyDescent="0.35">
      <c r="A237" t="str">
        <f xml:space="preserve"> IF(TextOutputFormulas!E211 = 0, "",TextOutputFormulas!E211)</f>
        <v/>
      </c>
    </row>
    <row r="238" spans="1:1" hidden="1" x14ac:dyDescent="0.35">
      <c r="A238" t="str">
        <f xml:space="preserve"> IF(TextOutputFormulas!E212 = 0, "",TextOutputFormulas!E212)</f>
        <v/>
      </c>
    </row>
    <row r="239" spans="1:1" hidden="1" x14ac:dyDescent="0.35">
      <c r="A239" t="str">
        <f xml:space="preserve"> IF(TextOutputFormulas!E213 = 0, "",TextOutputFormulas!E213)</f>
        <v/>
      </c>
    </row>
    <row r="240" spans="1:1" hidden="1" x14ac:dyDescent="0.35">
      <c r="A240" t="str">
        <f xml:space="preserve"> IF(TextOutputFormulas!E214 = 0, "",TextOutputFormulas!E214)</f>
        <v/>
      </c>
    </row>
    <row r="241" spans="1:1" hidden="1" x14ac:dyDescent="0.35">
      <c r="A241" t="str">
        <f xml:space="preserve"> IF(TextOutputFormulas!E215 = 0, "",TextOutputFormulas!E215)</f>
        <v/>
      </c>
    </row>
    <row r="242" spans="1:1" hidden="1" x14ac:dyDescent="0.35">
      <c r="A242" t="str">
        <f xml:space="preserve"> IF(TextOutputFormulas!E216 = 0, "",TextOutputFormulas!E216)</f>
        <v/>
      </c>
    </row>
    <row r="243" spans="1:1" hidden="1" x14ac:dyDescent="0.35">
      <c r="A243" t="str">
        <f xml:space="preserve"> IF(TextOutputFormulas!E217 = 0, "",TextOutputFormulas!E217)</f>
        <v/>
      </c>
    </row>
    <row r="244" spans="1:1" hidden="1" x14ac:dyDescent="0.35">
      <c r="A244" t="str">
        <f xml:space="preserve"> IF(TextOutputFormulas!E218 = 0, "",TextOutputFormulas!E218)</f>
        <v/>
      </c>
    </row>
    <row r="245" spans="1:1" hidden="1" x14ac:dyDescent="0.35">
      <c r="A245" t="str">
        <f xml:space="preserve"> IF(TextOutputFormulas!E219 = 0, "",TextOutputFormulas!E219)</f>
        <v/>
      </c>
    </row>
    <row r="246" spans="1:1" hidden="1" x14ac:dyDescent="0.35">
      <c r="A246" t="str">
        <f xml:space="preserve"> IF(TextOutputFormulas!E220 = 0, "",TextOutputFormulas!E220)</f>
        <v/>
      </c>
    </row>
    <row r="247" spans="1:1" hidden="1" x14ac:dyDescent="0.35">
      <c r="A247" t="str">
        <f xml:space="preserve"> IF(TextOutputFormulas!E221 = 0, "",TextOutputFormulas!E221)</f>
        <v/>
      </c>
    </row>
    <row r="248" spans="1:1" hidden="1" x14ac:dyDescent="0.35">
      <c r="A248" t="str">
        <f xml:space="preserve"> IF(TextOutputFormulas!E222 = 0, "",TextOutputFormulas!E222)</f>
        <v/>
      </c>
    </row>
    <row r="249" spans="1:1" hidden="1" x14ac:dyDescent="0.35">
      <c r="A249" t="str">
        <f xml:space="preserve"> IF(TextOutputFormulas!E223 = 0, "",TextOutputFormulas!E223)</f>
        <v/>
      </c>
    </row>
    <row r="250" spans="1:1" hidden="1" x14ac:dyDescent="0.35">
      <c r="A250" t="str">
        <f xml:space="preserve"> IF(TextOutputFormulas!E224 = 0, "",TextOutputFormulas!E224)</f>
        <v/>
      </c>
    </row>
    <row r="251" spans="1:1" hidden="1" x14ac:dyDescent="0.35">
      <c r="A251" t="str">
        <f xml:space="preserve"> IF(TextOutputFormulas!E225 = 0, "",TextOutputFormulas!E225)</f>
        <v/>
      </c>
    </row>
    <row r="252" spans="1:1" hidden="1" x14ac:dyDescent="0.35">
      <c r="A252" t="str">
        <f xml:space="preserve"> IF(TextOutputFormulas!E226 = 0, "",TextOutputFormulas!E226)</f>
        <v/>
      </c>
    </row>
    <row r="253" spans="1:1" hidden="1" x14ac:dyDescent="0.35">
      <c r="A253" t="str">
        <f xml:space="preserve"> IF(TextOutputFormulas!E227 = 0, "",TextOutputFormulas!E227)</f>
        <v/>
      </c>
    </row>
    <row r="254" spans="1:1" hidden="1" x14ac:dyDescent="0.35">
      <c r="A254" t="str">
        <f xml:space="preserve"> IF(TextOutputFormulas!E228 = 0, "",TextOutputFormulas!E228)</f>
        <v/>
      </c>
    </row>
    <row r="255" spans="1:1" hidden="1" x14ac:dyDescent="0.35">
      <c r="A255" t="str">
        <f xml:space="preserve"> IF(TextOutputFormulas!E229 = 0, "",TextOutputFormulas!E229)</f>
        <v/>
      </c>
    </row>
    <row r="256" spans="1:1" hidden="1" x14ac:dyDescent="0.35">
      <c r="A256" t="str">
        <f xml:space="preserve"> IF(TextOutputFormulas!E230 = 0, "",TextOutputFormulas!E230)</f>
        <v/>
      </c>
    </row>
    <row r="257" spans="1:1" hidden="1" x14ac:dyDescent="0.35">
      <c r="A257" t="str">
        <f xml:space="preserve"> IF(TextOutputFormulas!E231 = 0, "",TextOutputFormulas!E231)</f>
        <v/>
      </c>
    </row>
    <row r="258" spans="1:1" x14ac:dyDescent="0.35">
      <c r="A258" t="str">
        <f xml:space="preserve"> IF(TextOutputFormulas!E232 = 0, "",TextOutputFormulas!E232)</f>
        <v>.</v>
      </c>
    </row>
    <row r="259" spans="1:1" x14ac:dyDescent="0.35">
      <c r="A259" t="str">
        <f xml:space="preserve"> IF(TextOutputFormulas!E233 = 0, "",TextOutputFormulas!E233)</f>
        <v>.</v>
      </c>
    </row>
    <row r="260" spans="1:1" x14ac:dyDescent="0.35">
      <c r="A260" t="str">
        <f xml:space="preserve"> IF(TextOutputFormulas!E234 = 0, "",TextOutputFormulas!E234)</f>
        <v>.</v>
      </c>
    </row>
    <row r="261" spans="1:1" x14ac:dyDescent="0.35">
      <c r="A261" t="str">
        <f xml:space="preserve"> IF(TextOutputFormulas!E235 = 0, "",TextOutputFormulas!E235)</f>
        <v>--------------------------------------------</v>
      </c>
    </row>
    <row r="262" spans="1:1" x14ac:dyDescent="0.35">
      <c r="A262" t="str">
        <f xml:space="preserve"> IF(TextOutputFormulas!E236 = 0, "",TextOutputFormulas!E236)</f>
        <v>WEST AR BELOW MEZZ LANES 1-9</v>
      </c>
    </row>
    <row r="263" spans="1:1" x14ac:dyDescent="0.35">
      <c r="A263" t="str">
        <f xml:space="preserve"> IF(TextOutputFormulas!E237 = 0, "",TextOutputFormulas!E237)</f>
        <v>--------------------------------------------</v>
      </c>
    </row>
    <row r="264" spans="1:1" hidden="1" x14ac:dyDescent="0.35">
      <c r="A264" t="str">
        <f xml:space="preserve"> IF(TextOutputFormulas!E238 = 0, "",TextOutputFormulas!E238)</f>
        <v/>
      </c>
    </row>
    <row r="265" spans="1:1" hidden="1" x14ac:dyDescent="0.35">
      <c r="A265" t="str">
        <f xml:space="preserve"> IF(TextOutputFormulas!E239 = 0, "",TextOutputFormulas!E239)</f>
        <v/>
      </c>
    </row>
    <row r="266" spans="1:1" hidden="1" x14ac:dyDescent="0.35">
      <c r="A266" t="str">
        <f xml:space="preserve"> IF(TextOutputFormulas!E240 = 0, "",TextOutputFormulas!E240)</f>
        <v/>
      </c>
    </row>
    <row r="267" spans="1:1" hidden="1" x14ac:dyDescent="0.35">
      <c r="A267" t="str">
        <f xml:space="preserve"> IF(TextOutputFormulas!E241 = 0, "",TextOutputFormulas!E241)</f>
        <v/>
      </c>
    </row>
    <row r="268" spans="1:1" hidden="1" x14ac:dyDescent="0.35">
      <c r="A268" t="str">
        <f xml:space="preserve"> IF(TextOutputFormulas!E242 = 0, "",TextOutputFormulas!E242)</f>
        <v/>
      </c>
    </row>
    <row r="269" spans="1:1" hidden="1" x14ac:dyDescent="0.35">
      <c r="A269" t="str">
        <f xml:space="preserve"> IF(TextOutputFormulas!E243 = 0, "",TextOutputFormulas!E243)</f>
        <v/>
      </c>
    </row>
    <row r="270" spans="1:1" hidden="1" x14ac:dyDescent="0.35">
      <c r="A270" t="str">
        <f xml:space="preserve"> IF(TextOutputFormulas!E244 = 0, "",TextOutputFormulas!E244)</f>
        <v/>
      </c>
    </row>
    <row r="271" spans="1:1" hidden="1" x14ac:dyDescent="0.35">
      <c r="A271" t="str">
        <f xml:space="preserve"> IF(TextOutputFormulas!E245 = 0, "",TextOutputFormulas!E245)</f>
        <v/>
      </c>
    </row>
    <row r="272" spans="1:1" hidden="1" x14ac:dyDescent="0.35">
      <c r="A272" t="str">
        <f xml:space="preserve"> IF(TextOutputFormulas!E246 = 0, "",TextOutputFormulas!E246)</f>
        <v/>
      </c>
    </row>
    <row r="273" spans="1:1" hidden="1" x14ac:dyDescent="0.35">
      <c r="A273" t="str">
        <f xml:space="preserve"> IF(TextOutputFormulas!E247 = 0, "",TextOutputFormulas!E247)</f>
        <v/>
      </c>
    </row>
    <row r="274" spans="1:1" hidden="1" x14ac:dyDescent="0.35">
      <c r="A274" t="str">
        <f xml:space="preserve"> IF(TextOutputFormulas!E248 = 0, "",TextOutputFormulas!E248)</f>
        <v/>
      </c>
    </row>
    <row r="275" spans="1:1" hidden="1" x14ac:dyDescent="0.35">
      <c r="A275" t="str">
        <f xml:space="preserve"> IF(TextOutputFormulas!E249 = 0, "",TextOutputFormulas!E249)</f>
        <v/>
      </c>
    </row>
    <row r="276" spans="1:1" hidden="1" x14ac:dyDescent="0.35">
      <c r="A276" t="str">
        <f xml:space="preserve"> IF(TextOutputFormulas!E250 = 0, "",TextOutputFormulas!E250)</f>
        <v/>
      </c>
    </row>
    <row r="277" spans="1:1" hidden="1" x14ac:dyDescent="0.35">
      <c r="A277" t="str">
        <f xml:space="preserve"> IF(TextOutputFormulas!E251 = 0, "",TextOutputFormulas!E251)</f>
        <v/>
      </c>
    </row>
    <row r="278" spans="1:1" hidden="1" x14ac:dyDescent="0.35">
      <c r="A278" t="str">
        <f xml:space="preserve"> IF(TextOutputFormulas!E252 = 0, "",TextOutputFormulas!E252)</f>
        <v/>
      </c>
    </row>
    <row r="279" spans="1:1" hidden="1" x14ac:dyDescent="0.35">
      <c r="A279" t="str">
        <f xml:space="preserve"> IF(TextOutputFormulas!E253 = 0, "",TextOutputFormulas!E253)</f>
        <v/>
      </c>
    </row>
    <row r="280" spans="1:1" hidden="1" x14ac:dyDescent="0.35">
      <c r="A280" t="str">
        <f xml:space="preserve"> IF(TextOutputFormulas!E254 = 0, "",TextOutputFormulas!E254)</f>
        <v/>
      </c>
    </row>
    <row r="281" spans="1:1" hidden="1" x14ac:dyDescent="0.35">
      <c r="A281" t="str">
        <f xml:space="preserve"> IF(TextOutputFormulas!E255 = 0, "",TextOutputFormulas!E255)</f>
        <v/>
      </c>
    </row>
    <row r="282" spans="1:1" hidden="1" x14ac:dyDescent="0.35">
      <c r="A282" t="str">
        <f xml:space="preserve"> IF(TextOutputFormulas!E256 = 0, "",TextOutputFormulas!E256)</f>
        <v/>
      </c>
    </row>
    <row r="283" spans="1:1" hidden="1" x14ac:dyDescent="0.35">
      <c r="A283" t="str">
        <f xml:space="preserve"> IF(TextOutputFormulas!E257 = 0, "",TextOutputFormulas!E257)</f>
        <v/>
      </c>
    </row>
    <row r="284" spans="1:1" hidden="1" x14ac:dyDescent="0.35">
      <c r="A284" t="str">
        <f xml:space="preserve"> IF(TextOutputFormulas!E258 = 0, "",TextOutputFormulas!E258)</f>
        <v/>
      </c>
    </row>
    <row r="285" spans="1:1" hidden="1" x14ac:dyDescent="0.35">
      <c r="A285" t="str">
        <f xml:space="preserve"> IF(TextOutputFormulas!E259 = 0, "",TextOutputFormulas!E259)</f>
        <v/>
      </c>
    </row>
    <row r="286" spans="1:1" hidden="1" x14ac:dyDescent="0.35">
      <c r="A286" t="str">
        <f xml:space="preserve"> IF(TextOutputFormulas!E260 = 0, "",TextOutputFormulas!E260)</f>
        <v/>
      </c>
    </row>
    <row r="287" spans="1:1" hidden="1" x14ac:dyDescent="0.35">
      <c r="A287" t="str">
        <f xml:space="preserve"> IF(TextOutputFormulas!E261 = 0, "",TextOutputFormulas!E261)</f>
        <v/>
      </c>
    </row>
    <row r="288" spans="1:1" hidden="1" x14ac:dyDescent="0.35">
      <c r="A288" t="str">
        <f xml:space="preserve"> IF(TextOutputFormulas!E262 = 0, "",TextOutputFormulas!E262)</f>
        <v/>
      </c>
    </row>
    <row r="289" spans="1:1" hidden="1" x14ac:dyDescent="0.35">
      <c r="A289" t="str">
        <f xml:space="preserve"> IF(TextOutputFormulas!E263 = 0, "",TextOutputFormulas!E263)</f>
        <v/>
      </c>
    </row>
    <row r="290" spans="1:1" hidden="1" x14ac:dyDescent="0.35">
      <c r="A290" t="str">
        <f xml:space="preserve"> IF(TextOutputFormulas!E264 = 0, "",TextOutputFormulas!E264)</f>
        <v/>
      </c>
    </row>
    <row r="291" spans="1:1" hidden="1" x14ac:dyDescent="0.35">
      <c r="A291" t="str">
        <f xml:space="preserve"> IF(TextOutputFormulas!E265 = 0, "",TextOutputFormulas!E265)</f>
        <v/>
      </c>
    </row>
    <row r="292" spans="1:1" hidden="1" x14ac:dyDescent="0.35">
      <c r="A292" t="str">
        <f xml:space="preserve"> IF(TextOutputFormulas!E266 = 0, "",TextOutputFormulas!E266)</f>
        <v/>
      </c>
    </row>
    <row r="293" spans="1:1" hidden="1" x14ac:dyDescent="0.35">
      <c r="A293" t="str">
        <f xml:space="preserve"> IF(TextOutputFormulas!E267 = 0, "",TextOutputFormulas!E267)</f>
        <v/>
      </c>
    </row>
    <row r="294" spans="1:1" hidden="1" x14ac:dyDescent="0.35">
      <c r="A294" t="str">
        <f xml:space="preserve"> IF(TextOutputFormulas!E268 = 0, "",TextOutputFormulas!E268)</f>
        <v/>
      </c>
    </row>
    <row r="295" spans="1:1" hidden="1" x14ac:dyDescent="0.35">
      <c r="A295" t="str">
        <f xml:space="preserve"> IF(TextOutputFormulas!E269 = 0, "",TextOutputFormulas!E269)</f>
        <v/>
      </c>
    </row>
    <row r="296" spans="1:1" hidden="1" x14ac:dyDescent="0.35">
      <c r="A296" t="str">
        <f xml:space="preserve"> IF(TextOutputFormulas!E270 = 0, "",TextOutputFormulas!E270)</f>
        <v/>
      </c>
    </row>
    <row r="297" spans="1:1" hidden="1" x14ac:dyDescent="0.35">
      <c r="A297" t="str">
        <f xml:space="preserve"> IF(TextOutputFormulas!E271 = 0, "",TextOutputFormulas!E271)</f>
        <v/>
      </c>
    </row>
    <row r="298" spans="1:1" hidden="1" x14ac:dyDescent="0.35">
      <c r="A298" t="str">
        <f xml:space="preserve"> IF(TextOutputFormulas!E272 = 0, "",TextOutputFormulas!E272)</f>
        <v/>
      </c>
    </row>
    <row r="299" spans="1:1" hidden="1" x14ac:dyDescent="0.35">
      <c r="A299" t="str">
        <f xml:space="preserve"> IF(TextOutputFormulas!E273 = 0, "",TextOutputFormulas!E273)</f>
        <v/>
      </c>
    </row>
    <row r="300" spans="1:1" hidden="1" x14ac:dyDescent="0.35">
      <c r="A300" t="str">
        <f xml:space="preserve"> IF(TextOutputFormulas!E274 = 0, "",TextOutputFormulas!E274)</f>
        <v/>
      </c>
    </row>
    <row r="301" spans="1:1" hidden="1" x14ac:dyDescent="0.35">
      <c r="A301" t="str">
        <f xml:space="preserve"> IF(TextOutputFormulas!E275 = 0, "",TextOutputFormulas!E275)</f>
        <v/>
      </c>
    </row>
    <row r="302" spans="1:1" hidden="1" x14ac:dyDescent="0.35">
      <c r="A302" t="str">
        <f xml:space="preserve"> IF(TextOutputFormulas!E276 = 0, "",TextOutputFormulas!E276)</f>
        <v/>
      </c>
    </row>
    <row r="303" spans="1:1" hidden="1" x14ac:dyDescent="0.35">
      <c r="A303" t="str">
        <f xml:space="preserve"> IF(TextOutputFormulas!E277 = 0, "",TextOutputFormulas!E277)</f>
        <v/>
      </c>
    </row>
    <row r="304" spans="1:1" hidden="1" x14ac:dyDescent="0.35">
      <c r="A304" t="str">
        <f xml:space="preserve"> IF(TextOutputFormulas!E278 = 0, "",TextOutputFormulas!E278)</f>
        <v/>
      </c>
    </row>
    <row r="305" spans="1:1" hidden="1" x14ac:dyDescent="0.35">
      <c r="A305" t="str">
        <f xml:space="preserve"> IF(TextOutputFormulas!E279 = 0, "",TextOutputFormulas!E279)</f>
        <v/>
      </c>
    </row>
    <row r="306" spans="1:1" hidden="1" x14ac:dyDescent="0.35">
      <c r="A306" t="str">
        <f xml:space="preserve"> IF(TextOutputFormulas!E280 = 0, "",TextOutputFormulas!E280)</f>
        <v/>
      </c>
    </row>
    <row r="307" spans="1:1" hidden="1" x14ac:dyDescent="0.35">
      <c r="A307" t="str">
        <f xml:space="preserve"> IF(TextOutputFormulas!E281 = 0, "",TextOutputFormulas!E281)</f>
        <v/>
      </c>
    </row>
    <row r="308" spans="1:1" hidden="1" x14ac:dyDescent="0.35">
      <c r="A308" t="str">
        <f xml:space="preserve"> IF(TextOutputFormulas!E282 = 0, "",TextOutputFormulas!E282)</f>
        <v/>
      </c>
    </row>
    <row r="309" spans="1:1" hidden="1" x14ac:dyDescent="0.35">
      <c r="A309" t="str">
        <f xml:space="preserve"> IF(TextOutputFormulas!E283 = 0, "",TextOutputFormulas!E283)</f>
        <v/>
      </c>
    </row>
    <row r="310" spans="1:1" hidden="1" x14ac:dyDescent="0.35">
      <c r="A310" t="str">
        <f xml:space="preserve"> IF(TextOutputFormulas!E284 = 0, "",TextOutputFormulas!E284)</f>
        <v/>
      </c>
    </row>
    <row r="311" spans="1:1" hidden="1" x14ac:dyDescent="0.35">
      <c r="A311" t="str">
        <f xml:space="preserve"> IF(TextOutputFormulas!E285 = 0, "",TextOutputFormulas!E285)</f>
        <v/>
      </c>
    </row>
    <row r="312" spans="1:1" hidden="1" x14ac:dyDescent="0.35">
      <c r="A312" t="str">
        <f xml:space="preserve"> IF(TextOutputFormulas!E286 = 0, "",TextOutputFormulas!E286)</f>
        <v/>
      </c>
    </row>
    <row r="313" spans="1:1" hidden="1" x14ac:dyDescent="0.35">
      <c r="A313" t="str">
        <f xml:space="preserve"> IF(TextOutputFormulas!E287 = 0, "",TextOutputFormulas!E287)</f>
        <v/>
      </c>
    </row>
    <row r="314" spans="1:1" x14ac:dyDescent="0.35">
      <c r="A314" t="str">
        <f xml:space="preserve"> IF(TextOutputFormulas!E288 = 0, "",TextOutputFormulas!E288)</f>
        <v>.</v>
      </c>
    </row>
    <row r="315" spans="1:1" x14ac:dyDescent="0.35">
      <c r="A315" t="str">
        <f xml:space="preserve"> IF(TextOutputFormulas!E289 = 0, "",TextOutputFormulas!E289)</f>
        <v>.</v>
      </c>
    </row>
    <row r="316" spans="1:1" x14ac:dyDescent="0.35">
      <c r="A316" t="str">
        <f xml:space="preserve"> IF(TextOutputFormulas!E290 = 0, "",TextOutputFormulas!E290)</f>
        <v>.</v>
      </c>
    </row>
    <row r="317" spans="1:1" x14ac:dyDescent="0.35">
      <c r="A317" t="str">
        <f xml:space="preserve"> IF(TextOutputFormulas!E291 = 0, "",TextOutputFormulas!E291)</f>
        <v>-----------------------------------------------</v>
      </c>
    </row>
    <row r="318" spans="1:1" x14ac:dyDescent="0.35">
      <c r="A318" t="str">
        <f xml:space="preserve"> IF(TextOutputFormulas!E292 = 0, "",TextOutputFormulas!E292)</f>
        <v>WEST AR BELOW MEZZ LANES 10-17</v>
      </c>
    </row>
    <row r="319" spans="1:1" x14ac:dyDescent="0.35">
      <c r="A319" t="str">
        <f xml:space="preserve"> IF(TextOutputFormulas!E293 = 0, "",TextOutputFormulas!E293)</f>
        <v>-----------------------------------------------</v>
      </c>
    </row>
    <row r="320" spans="1:1" hidden="1" x14ac:dyDescent="0.35">
      <c r="A320" t="str">
        <f xml:space="preserve"> IF(TextOutputFormulas!E294 = 0, "",TextOutputFormulas!E294)</f>
        <v/>
      </c>
    </row>
    <row r="321" spans="1:1" hidden="1" x14ac:dyDescent="0.35">
      <c r="A321" t="str">
        <f xml:space="preserve"> IF(TextOutputFormulas!E295 = 0, "",TextOutputFormulas!E295)</f>
        <v/>
      </c>
    </row>
    <row r="322" spans="1:1" hidden="1" x14ac:dyDescent="0.35">
      <c r="A322" t="str">
        <f xml:space="preserve"> IF(TextOutputFormulas!E296 = 0, "",TextOutputFormulas!E296)</f>
        <v/>
      </c>
    </row>
    <row r="323" spans="1:1" hidden="1" x14ac:dyDescent="0.35">
      <c r="A323" t="str">
        <f xml:space="preserve"> IF(TextOutputFormulas!E297 = 0, "",TextOutputFormulas!E297)</f>
        <v/>
      </c>
    </row>
    <row r="324" spans="1:1" hidden="1" x14ac:dyDescent="0.35">
      <c r="A324" t="str">
        <f xml:space="preserve"> IF(TextOutputFormulas!E298 = 0, "",TextOutputFormulas!E298)</f>
        <v/>
      </c>
    </row>
    <row r="325" spans="1:1" hidden="1" x14ac:dyDescent="0.35">
      <c r="A325" t="str">
        <f xml:space="preserve"> IF(TextOutputFormulas!E299 = 0, "",TextOutputFormulas!E299)</f>
        <v/>
      </c>
    </row>
    <row r="326" spans="1:1" hidden="1" x14ac:dyDescent="0.35">
      <c r="A326" t="str">
        <f xml:space="preserve"> IF(TextOutputFormulas!E300 = 0, "",TextOutputFormulas!E300)</f>
        <v/>
      </c>
    </row>
    <row r="327" spans="1:1" hidden="1" x14ac:dyDescent="0.35">
      <c r="A327" t="str">
        <f xml:space="preserve"> IF(TextOutputFormulas!E301 = 0, "",TextOutputFormulas!E301)</f>
        <v/>
      </c>
    </row>
    <row r="328" spans="1:1" hidden="1" x14ac:dyDescent="0.35">
      <c r="A328" t="str">
        <f xml:space="preserve"> IF(TextOutputFormulas!E302 = 0, "",TextOutputFormulas!E302)</f>
        <v/>
      </c>
    </row>
    <row r="329" spans="1:1" hidden="1" x14ac:dyDescent="0.35">
      <c r="A329" t="str">
        <f xml:space="preserve"> IF(TextOutputFormulas!E303 = 0, "",TextOutputFormulas!E303)</f>
        <v/>
      </c>
    </row>
    <row r="330" spans="1:1" hidden="1" x14ac:dyDescent="0.35">
      <c r="A330" t="str">
        <f xml:space="preserve"> IF(TextOutputFormulas!E304 = 0, "",TextOutputFormulas!E304)</f>
        <v/>
      </c>
    </row>
    <row r="331" spans="1:1" hidden="1" x14ac:dyDescent="0.35">
      <c r="A331" t="str">
        <f xml:space="preserve"> IF(TextOutputFormulas!E305 = 0, "",TextOutputFormulas!E305)</f>
        <v/>
      </c>
    </row>
    <row r="332" spans="1:1" hidden="1" x14ac:dyDescent="0.35">
      <c r="A332" t="str">
        <f xml:space="preserve"> IF(TextOutputFormulas!E306 = 0, "",TextOutputFormulas!E306)</f>
        <v/>
      </c>
    </row>
    <row r="333" spans="1:1" hidden="1" x14ac:dyDescent="0.35">
      <c r="A333" t="str">
        <f xml:space="preserve"> IF(TextOutputFormulas!E307 = 0, "",TextOutputFormulas!E307)</f>
        <v/>
      </c>
    </row>
    <row r="334" spans="1:1" hidden="1" x14ac:dyDescent="0.35">
      <c r="A334" t="str">
        <f xml:space="preserve"> IF(TextOutputFormulas!E308 = 0, "",TextOutputFormulas!E308)</f>
        <v/>
      </c>
    </row>
    <row r="335" spans="1:1" hidden="1" x14ac:dyDescent="0.35">
      <c r="A335" t="str">
        <f xml:space="preserve"> IF(TextOutputFormulas!E309 = 0, "",TextOutputFormulas!E309)</f>
        <v/>
      </c>
    </row>
    <row r="336" spans="1:1" hidden="1" x14ac:dyDescent="0.35">
      <c r="A336" t="str">
        <f xml:space="preserve"> IF(TextOutputFormulas!E310 = 0, "",TextOutputFormulas!E310)</f>
        <v/>
      </c>
    </row>
    <row r="337" spans="1:1" hidden="1" x14ac:dyDescent="0.35">
      <c r="A337" t="str">
        <f xml:space="preserve"> IF(TextOutputFormulas!E311 = 0, "",TextOutputFormulas!E311)</f>
        <v/>
      </c>
    </row>
    <row r="338" spans="1:1" hidden="1" x14ac:dyDescent="0.35">
      <c r="A338" t="str">
        <f xml:space="preserve"> IF(TextOutputFormulas!E312 = 0, "",TextOutputFormulas!E312)</f>
        <v/>
      </c>
    </row>
    <row r="339" spans="1:1" hidden="1" x14ac:dyDescent="0.35">
      <c r="A339" t="str">
        <f xml:space="preserve"> IF(TextOutputFormulas!E313 = 0, "",TextOutputFormulas!E313)</f>
        <v/>
      </c>
    </row>
    <row r="340" spans="1:1" hidden="1" x14ac:dyDescent="0.35">
      <c r="A340" t="str">
        <f xml:space="preserve"> IF(TextOutputFormulas!E314 = 0, "",TextOutputFormulas!E314)</f>
        <v/>
      </c>
    </row>
    <row r="341" spans="1:1" hidden="1" x14ac:dyDescent="0.35">
      <c r="A341" t="str">
        <f xml:space="preserve"> IF(TextOutputFormulas!E315 = 0, "",TextOutputFormulas!E315)</f>
        <v/>
      </c>
    </row>
    <row r="342" spans="1:1" hidden="1" x14ac:dyDescent="0.35">
      <c r="A342" t="str">
        <f xml:space="preserve"> IF(TextOutputFormulas!E316 = 0, "",TextOutputFormulas!E316)</f>
        <v/>
      </c>
    </row>
    <row r="343" spans="1:1" hidden="1" x14ac:dyDescent="0.35">
      <c r="A343" t="str">
        <f xml:space="preserve"> IF(TextOutputFormulas!E317 = 0, "",TextOutputFormulas!E317)</f>
        <v/>
      </c>
    </row>
    <row r="344" spans="1:1" hidden="1" x14ac:dyDescent="0.35">
      <c r="A344" t="str">
        <f xml:space="preserve"> IF(TextOutputFormulas!E318 = 0, "",TextOutputFormulas!E318)</f>
        <v/>
      </c>
    </row>
    <row r="345" spans="1:1" hidden="1" x14ac:dyDescent="0.35">
      <c r="A345" t="str">
        <f xml:space="preserve"> IF(TextOutputFormulas!E319 = 0, "",TextOutputFormulas!E319)</f>
        <v/>
      </c>
    </row>
    <row r="346" spans="1:1" hidden="1" x14ac:dyDescent="0.35">
      <c r="A346" t="str">
        <f xml:space="preserve"> IF(TextOutputFormulas!E320 = 0, "",TextOutputFormulas!E320)</f>
        <v/>
      </c>
    </row>
    <row r="347" spans="1:1" hidden="1" x14ac:dyDescent="0.35">
      <c r="A347" t="str">
        <f xml:space="preserve"> IF(TextOutputFormulas!E321 = 0, "",TextOutputFormulas!E321)</f>
        <v/>
      </c>
    </row>
    <row r="348" spans="1:1" hidden="1" x14ac:dyDescent="0.35">
      <c r="A348" t="str">
        <f xml:space="preserve"> IF(TextOutputFormulas!E322 = 0, "",TextOutputFormulas!E322)</f>
        <v/>
      </c>
    </row>
    <row r="349" spans="1:1" hidden="1" x14ac:dyDescent="0.35">
      <c r="A349" t="str">
        <f xml:space="preserve"> IF(TextOutputFormulas!E323 = 0, "",TextOutputFormulas!E323)</f>
        <v/>
      </c>
    </row>
    <row r="350" spans="1:1" hidden="1" x14ac:dyDescent="0.35">
      <c r="A350" t="str">
        <f xml:space="preserve"> IF(TextOutputFormulas!E324 = 0, "",TextOutputFormulas!E324)</f>
        <v/>
      </c>
    </row>
    <row r="351" spans="1:1" hidden="1" x14ac:dyDescent="0.35">
      <c r="A351" t="str">
        <f xml:space="preserve"> IF(TextOutputFormulas!E325 = 0, "",TextOutputFormulas!E325)</f>
        <v/>
      </c>
    </row>
    <row r="352" spans="1:1" hidden="1" x14ac:dyDescent="0.35">
      <c r="A352" t="str">
        <f xml:space="preserve"> IF(TextOutputFormulas!E326 = 0, "",TextOutputFormulas!E326)</f>
        <v/>
      </c>
    </row>
    <row r="353" spans="1:1" hidden="1" x14ac:dyDescent="0.35">
      <c r="A353" t="str">
        <f xml:space="preserve"> IF(TextOutputFormulas!E327 = 0, "",TextOutputFormulas!E327)</f>
        <v/>
      </c>
    </row>
    <row r="354" spans="1:1" hidden="1" x14ac:dyDescent="0.35">
      <c r="A354" t="str">
        <f xml:space="preserve"> IF(TextOutputFormulas!E328 = 0, "",TextOutputFormulas!E328)</f>
        <v/>
      </c>
    </row>
    <row r="355" spans="1:1" hidden="1" x14ac:dyDescent="0.35">
      <c r="A355" t="str">
        <f xml:space="preserve"> IF(TextOutputFormulas!E329 = 0, "",TextOutputFormulas!E329)</f>
        <v/>
      </c>
    </row>
    <row r="356" spans="1:1" hidden="1" x14ac:dyDescent="0.35">
      <c r="A356" t="str">
        <f xml:space="preserve"> IF(TextOutputFormulas!E330 = 0, "",TextOutputFormulas!E330)</f>
        <v/>
      </c>
    </row>
    <row r="357" spans="1:1" hidden="1" x14ac:dyDescent="0.35">
      <c r="A357" t="str">
        <f xml:space="preserve"> IF(TextOutputFormulas!E331 = 0, "",TextOutputFormulas!E331)</f>
        <v/>
      </c>
    </row>
    <row r="358" spans="1:1" hidden="1" x14ac:dyDescent="0.35">
      <c r="A358" t="str">
        <f xml:space="preserve"> IF(TextOutputFormulas!E332 = 0, "",TextOutputFormulas!E332)</f>
        <v/>
      </c>
    </row>
    <row r="359" spans="1:1" hidden="1" x14ac:dyDescent="0.35">
      <c r="A359" t="str">
        <f xml:space="preserve"> IF(TextOutputFormulas!E333 = 0, "",TextOutputFormulas!E333)</f>
        <v/>
      </c>
    </row>
    <row r="360" spans="1:1" hidden="1" x14ac:dyDescent="0.35">
      <c r="A360" t="str">
        <f xml:space="preserve"> IF(TextOutputFormulas!E334 = 0, "",TextOutputFormulas!E334)</f>
        <v/>
      </c>
    </row>
    <row r="361" spans="1:1" hidden="1" x14ac:dyDescent="0.35">
      <c r="A361" t="str">
        <f xml:space="preserve"> IF(TextOutputFormulas!E335 = 0, "",TextOutputFormulas!E335)</f>
        <v/>
      </c>
    </row>
    <row r="362" spans="1:1" hidden="1" x14ac:dyDescent="0.35">
      <c r="A362" t="str">
        <f xml:space="preserve"> IF(TextOutputFormulas!E336 = 0, "",TextOutputFormulas!E336)</f>
        <v/>
      </c>
    </row>
    <row r="363" spans="1:1" hidden="1" x14ac:dyDescent="0.35">
      <c r="A363" t="str">
        <f xml:space="preserve"> IF(TextOutputFormulas!E337 = 0, "",TextOutputFormulas!E337)</f>
        <v/>
      </c>
    </row>
    <row r="364" spans="1:1" hidden="1" x14ac:dyDescent="0.35">
      <c r="A364" t="str">
        <f xml:space="preserve"> IF(TextOutputFormulas!E338 = 0, "",TextOutputFormulas!E338)</f>
        <v/>
      </c>
    </row>
    <row r="365" spans="1:1" hidden="1" x14ac:dyDescent="0.35">
      <c r="A365" t="str">
        <f xml:space="preserve"> IF(TextOutputFormulas!E339 = 0, "",TextOutputFormulas!E339)</f>
        <v/>
      </c>
    </row>
    <row r="366" spans="1:1" hidden="1" x14ac:dyDescent="0.35">
      <c r="A366" t="str">
        <f xml:space="preserve"> IF(TextOutputFormulas!E340 = 0, "",TextOutputFormulas!E340)</f>
        <v/>
      </c>
    </row>
    <row r="367" spans="1:1" hidden="1" x14ac:dyDescent="0.35">
      <c r="A367" t="str">
        <f xml:space="preserve"> IF(TextOutputFormulas!E341 = 0, "",TextOutputFormulas!E341)</f>
        <v/>
      </c>
    </row>
    <row r="368" spans="1:1" hidden="1" x14ac:dyDescent="0.35">
      <c r="A368" t="str">
        <f xml:space="preserve"> IF(TextOutputFormulas!E342 = 0, "",TextOutputFormulas!E342)</f>
        <v/>
      </c>
    </row>
    <row r="369" spans="1:1" hidden="1" x14ac:dyDescent="0.35">
      <c r="A369" t="str">
        <f xml:space="preserve"> IF(TextOutputFormulas!E343 = 0, "",TextOutputFormulas!E343)</f>
        <v/>
      </c>
    </row>
    <row r="370" spans="1:1" x14ac:dyDescent="0.35">
      <c r="A370" t="str">
        <f xml:space="preserve"> IF(TextOutputFormulas!E344 = 0, "",TextOutputFormulas!E344)</f>
        <v>.</v>
      </c>
    </row>
    <row r="371" spans="1:1" x14ac:dyDescent="0.35">
      <c r="A371" t="str">
        <f xml:space="preserve"> IF(TextOutputFormulas!E345 = 0, "",TextOutputFormulas!E345)</f>
        <v>.</v>
      </c>
    </row>
    <row r="372" spans="1:1" x14ac:dyDescent="0.35">
      <c r="A372" t="str">
        <f xml:space="preserve"> IF(TextOutputFormulas!E346 = 0, "",TextOutputFormulas!E346)</f>
        <v>.</v>
      </c>
    </row>
    <row r="373" spans="1:1" x14ac:dyDescent="0.35">
      <c r="A373" t="str">
        <f xml:space="preserve"> IF(TextOutputFormulas!E347 = 0, "",TextOutputFormulas!E347)</f>
        <v>---------------------------------------------</v>
      </c>
    </row>
    <row r="374" spans="1:1" x14ac:dyDescent="0.35">
      <c r="A374" t="str">
        <f xml:space="preserve"> IF(TextOutputFormulas!E348 = 0, "",TextOutputFormulas!E348)</f>
        <v>EAST AR BELOW MEZZ LANES 18-25</v>
      </c>
    </row>
    <row r="375" spans="1:1" x14ac:dyDescent="0.35">
      <c r="A375" t="str">
        <f xml:space="preserve"> IF(TextOutputFormulas!E349 = 0, "",TextOutputFormulas!E349)</f>
        <v>---------------------------------------------</v>
      </c>
    </row>
    <row r="376" spans="1:1" hidden="1" x14ac:dyDescent="0.35">
      <c r="A376" t="str">
        <f xml:space="preserve"> IF(TextOutputFormulas!E350 = 0, "",TextOutputFormulas!E350)</f>
        <v/>
      </c>
    </row>
    <row r="377" spans="1:1" hidden="1" x14ac:dyDescent="0.35">
      <c r="A377" t="str">
        <f xml:space="preserve"> IF(TextOutputFormulas!E351 = 0, "",TextOutputFormulas!E351)</f>
        <v/>
      </c>
    </row>
    <row r="378" spans="1:1" hidden="1" x14ac:dyDescent="0.35">
      <c r="A378" t="str">
        <f xml:space="preserve"> IF(TextOutputFormulas!E352 = 0, "",TextOutputFormulas!E352)</f>
        <v/>
      </c>
    </row>
    <row r="379" spans="1:1" hidden="1" x14ac:dyDescent="0.35">
      <c r="A379" t="str">
        <f xml:space="preserve"> IF(TextOutputFormulas!E353 = 0, "",TextOutputFormulas!E353)</f>
        <v/>
      </c>
    </row>
    <row r="380" spans="1:1" hidden="1" x14ac:dyDescent="0.35">
      <c r="A380" t="str">
        <f xml:space="preserve"> IF(TextOutputFormulas!E354 = 0, "",TextOutputFormulas!E354)</f>
        <v/>
      </c>
    </row>
    <row r="381" spans="1:1" hidden="1" x14ac:dyDescent="0.35">
      <c r="A381" t="str">
        <f xml:space="preserve"> IF(TextOutputFormulas!E355 = 0, "",TextOutputFormulas!E355)</f>
        <v/>
      </c>
    </row>
    <row r="382" spans="1:1" hidden="1" x14ac:dyDescent="0.35">
      <c r="A382" t="str">
        <f xml:space="preserve"> IF(TextOutputFormulas!E356 = 0, "",TextOutputFormulas!E356)</f>
        <v/>
      </c>
    </row>
    <row r="383" spans="1:1" hidden="1" x14ac:dyDescent="0.35">
      <c r="A383" t="str">
        <f xml:space="preserve"> IF(TextOutputFormulas!E357 = 0, "",TextOutputFormulas!E357)</f>
        <v/>
      </c>
    </row>
    <row r="384" spans="1:1" hidden="1" x14ac:dyDescent="0.35">
      <c r="A384" t="str">
        <f xml:space="preserve"> IF(TextOutputFormulas!E358 = 0, "",TextOutputFormulas!E358)</f>
        <v/>
      </c>
    </row>
    <row r="385" spans="1:1" hidden="1" x14ac:dyDescent="0.35">
      <c r="A385" t="str">
        <f xml:space="preserve"> IF(TextOutputFormulas!E359 = 0, "",TextOutputFormulas!E359)</f>
        <v/>
      </c>
    </row>
    <row r="386" spans="1:1" hidden="1" x14ac:dyDescent="0.35">
      <c r="A386" t="str">
        <f xml:space="preserve"> IF(TextOutputFormulas!E360 = 0, "",TextOutputFormulas!E360)</f>
        <v/>
      </c>
    </row>
    <row r="387" spans="1:1" hidden="1" x14ac:dyDescent="0.35">
      <c r="A387" t="str">
        <f xml:space="preserve"> IF(TextOutputFormulas!E361 = 0, "",TextOutputFormulas!E361)</f>
        <v/>
      </c>
    </row>
    <row r="388" spans="1:1" hidden="1" x14ac:dyDescent="0.35">
      <c r="A388" t="str">
        <f xml:space="preserve"> IF(TextOutputFormulas!E362 = 0, "",TextOutputFormulas!E362)</f>
        <v/>
      </c>
    </row>
    <row r="389" spans="1:1" hidden="1" x14ac:dyDescent="0.35">
      <c r="A389" t="str">
        <f xml:space="preserve"> IF(TextOutputFormulas!E363 = 0, "",TextOutputFormulas!E363)</f>
        <v/>
      </c>
    </row>
    <row r="390" spans="1:1" hidden="1" x14ac:dyDescent="0.35">
      <c r="A390" t="str">
        <f xml:space="preserve"> IF(TextOutputFormulas!E364 = 0, "",TextOutputFormulas!E364)</f>
        <v/>
      </c>
    </row>
    <row r="391" spans="1:1" hidden="1" x14ac:dyDescent="0.35">
      <c r="A391" t="str">
        <f xml:space="preserve"> IF(TextOutputFormulas!E365 = 0, "",TextOutputFormulas!E365)</f>
        <v/>
      </c>
    </row>
    <row r="392" spans="1:1" hidden="1" x14ac:dyDescent="0.35">
      <c r="A392" t="str">
        <f xml:space="preserve"> IF(TextOutputFormulas!E366 = 0, "",TextOutputFormulas!E366)</f>
        <v/>
      </c>
    </row>
    <row r="393" spans="1:1" hidden="1" x14ac:dyDescent="0.35">
      <c r="A393" t="str">
        <f xml:space="preserve"> IF(TextOutputFormulas!E367 = 0, "",TextOutputFormulas!E367)</f>
        <v/>
      </c>
    </row>
    <row r="394" spans="1:1" hidden="1" x14ac:dyDescent="0.35">
      <c r="A394" t="str">
        <f xml:space="preserve"> IF(TextOutputFormulas!E368 = 0, "",TextOutputFormulas!E368)</f>
        <v/>
      </c>
    </row>
    <row r="395" spans="1:1" hidden="1" x14ac:dyDescent="0.35">
      <c r="A395" t="str">
        <f xml:space="preserve"> IF(TextOutputFormulas!E369 = 0, "",TextOutputFormulas!E369)</f>
        <v/>
      </c>
    </row>
    <row r="396" spans="1:1" hidden="1" x14ac:dyDescent="0.35">
      <c r="A396" t="str">
        <f xml:space="preserve"> IF(TextOutputFormulas!E370 = 0, "",TextOutputFormulas!E370)</f>
        <v/>
      </c>
    </row>
    <row r="397" spans="1:1" hidden="1" x14ac:dyDescent="0.35">
      <c r="A397" t="str">
        <f xml:space="preserve"> IF(TextOutputFormulas!E371 = 0, "",TextOutputFormulas!E371)</f>
        <v/>
      </c>
    </row>
    <row r="398" spans="1:1" hidden="1" x14ac:dyDescent="0.35">
      <c r="A398" t="str">
        <f xml:space="preserve"> IF(TextOutputFormulas!E372 = 0, "",TextOutputFormulas!E372)</f>
        <v/>
      </c>
    </row>
    <row r="399" spans="1:1" hidden="1" x14ac:dyDescent="0.35">
      <c r="A399" t="str">
        <f xml:space="preserve"> IF(TextOutputFormulas!E373 = 0, "",TextOutputFormulas!E373)</f>
        <v/>
      </c>
    </row>
    <row r="400" spans="1:1" hidden="1" x14ac:dyDescent="0.35">
      <c r="A400" t="str">
        <f xml:space="preserve"> IF(TextOutputFormulas!E374 = 0, "",TextOutputFormulas!E374)</f>
        <v/>
      </c>
    </row>
    <row r="401" spans="1:1" hidden="1" x14ac:dyDescent="0.35">
      <c r="A401" t="str">
        <f xml:space="preserve"> IF(TextOutputFormulas!E375 = 0, "",TextOutputFormulas!E375)</f>
        <v/>
      </c>
    </row>
    <row r="402" spans="1:1" hidden="1" x14ac:dyDescent="0.35">
      <c r="A402" t="str">
        <f xml:space="preserve"> IF(TextOutputFormulas!E376 = 0, "",TextOutputFormulas!E376)</f>
        <v/>
      </c>
    </row>
    <row r="403" spans="1:1" hidden="1" x14ac:dyDescent="0.35">
      <c r="A403" t="str">
        <f xml:space="preserve"> IF(TextOutputFormulas!E377 = 0, "",TextOutputFormulas!E377)</f>
        <v/>
      </c>
    </row>
    <row r="404" spans="1:1" hidden="1" x14ac:dyDescent="0.35">
      <c r="A404" t="str">
        <f xml:space="preserve"> IF(TextOutputFormulas!E378 = 0, "",TextOutputFormulas!E378)</f>
        <v/>
      </c>
    </row>
    <row r="405" spans="1:1" hidden="1" x14ac:dyDescent="0.35">
      <c r="A405" t="str">
        <f xml:space="preserve"> IF(TextOutputFormulas!E379 = 0, "",TextOutputFormulas!E379)</f>
        <v/>
      </c>
    </row>
    <row r="406" spans="1:1" hidden="1" x14ac:dyDescent="0.35">
      <c r="A406" t="str">
        <f xml:space="preserve"> IF(TextOutputFormulas!E380 = 0, "",TextOutputFormulas!E380)</f>
        <v/>
      </c>
    </row>
    <row r="407" spans="1:1" hidden="1" x14ac:dyDescent="0.35">
      <c r="A407" t="str">
        <f xml:space="preserve"> IF(TextOutputFormulas!E381 = 0, "",TextOutputFormulas!E381)</f>
        <v/>
      </c>
    </row>
    <row r="408" spans="1:1" hidden="1" x14ac:dyDescent="0.35">
      <c r="A408" t="str">
        <f xml:space="preserve"> IF(TextOutputFormulas!E382 = 0, "",TextOutputFormulas!E382)</f>
        <v/>
      </c>
    </row>
    <row r="409" spans="1:1" hidden="1" x14ac:dyDescent="0.35">
      <c r="A409" t="str">
        <f xml:space="preserve"> IF(TextOutputFormulas!E383 = 0, "",TextOutputFormulas!E383)</f>
        <v/>
      </c>
    </row>
    <row r="410" spans="1:1" hidden="1" x14ac:dyDescent="0.35">
      <c r="A410" t="str">
        <f xml:space="preserve"> IF(TextOutputFormulas!E384 = 0, "",TextOutputFormulas!E384)</f>
        <v/>
      </c>
    </row>
    <row r="411" spans="1:1" hidden="1" x14ac:dyDescent="0.35">
      <c r="A411" t="str">
        <f xml:space="preserve"> IF(TextOutputFormulas!E385 = 0, "",TextOutputFormulas!E385)</f>
        <v/>
      </c>
    </row>
    <row r="412" spans="1:1" hidden="1" x14ac:dyDescent="0.35">
      <c r="A412" t="str">
        <f xml:space="preserve"> IF(TextOutputFormulas!E386 = 0, "",TextOutputFormulas!E386)</f>
        <v/>
      </c>
    </row>
    <row r="413" spans="1:1" hidden="1" x14ac:dyDescent="0.35">
      <c r="A413" t="str">
        <f xml:space="preserve"> IF(TextOutputFormulas!E387 = 0, "",TextOutputFormulas!E387)</f>
        <v/>
      </c>
    </row>
    <row r="414" spans="1:1" hidden="1" x14ac:dyDescent="0.35">
      <c r="A414" t="str">
        <f xml:space="preserve"> IF(TextOutputFormulas!E388 = 0, "",TextOutputFormulas!E388)</f>
        <v/>
      </c>
    </row>
    <row r="415" spans="1:1" hidden="1" x14ac:dyDescent="0.35">
      <c r="A415" t="str">
        <f xml:space="preserve"> IF(TextOutputFormulas!E389 = 0, "",TextOutputFormulas!E389)</f>
        <v/>
      </c>
    </row>
    <row r="416" spans="1:1" hidden="1" x14ac:dyDescent="0.35">
      <c r="A416" t="str">
        <f xml:space="preserve"> IF(TextOutputFormulas!E390 = 0, "",TextOutputFormulas!E390)</f>
        <v/>
      </c>
    </row>
    <row r="417" spans="1:1" hidden="1" x14ac:dyDescent="0.35">
      <c r="A417" t="str">
        <f xml:space="preserve"> IF(TextOutputFormulas!E391 = 0, "",TextOutputFormulas!E391)</f>
        <v/>
      </c>
    </row>
    <row r="418" spans="1:1" hidden="1" x14ac:dyDescent="0.35">
      <c r="A418" t="str">
        <f xml:space="preserve"> IF(TextOutputFormulas!E392 = 0, "",TextOutputFormulas!E392)</f>
        <v/>
      </c>
    </row>
    <row r="419" spans="1:1" hidden="1" x14ac:dyDescent="0.35">
      <c r="A419" t="str">
        <f xml:space="preserve"> IF(TextOutputFormulas!E393 = 0, "",TextOutputFormulas!E393)</f>
        <v/>
      </c>
    </row>
    <row r="420" spans="1:1" hidden="1" x14ac:dyDescent="0.35">
      <c r="A420" t="str">
        <f xml:space="preserve"> IF(TextOutputFormulas!E394 = 0, "",TextOutputFormulas!E394)</f>
        <v/>
      </c>
    </row>
    <row r="421" spans="1:1" hidden="1" x14ac:dyDescent="0.35">
      <c r="A421" t="str">
        <f xml:space="preserve"> IF(TextOutputFormulas!E395 = 0, "",TextOutputFormulas!E395)</f>
        <v/>
      </c>
    </row>
    <row r="422" spans="1:1" hidden="1" x14ac:dyDescent="0.35">
      <c r="A422" t="str">
        <f xml:space="preserve"> IF(TextOutputFormulas!E396 = 0, "",TextOutputFormulas!E396)</f>
        <v/>
      </c>
    </row>
    <row r="423" spans="1:1" hidden="1" x14ac:dyDescent="0.35">
      <c r="A423" t="str">
        <f xml:space="preserve"> IF(TextOutputFormulas!E397 = 0, "",TextOutputFormulas!E397)</f>
        <v/>
      </c>
    </row>
    <row r="424" spans="1:1" hidden="1" x14ac:dyDescent="0.35">
      <c r="A424" t="str">
        <f xml:space="preserve"> IF(TextOutputFormulas!E398 = 0, "",TextOutputFormulas!E398)</f>
        <v/>
      </c>
    </row>
    <row r="425" spans="1:1" hidden="1" x14ac:dyDescent="0.35">
      <c r="A425" t="str">
        <f xml:space="preserve"> IF(TextOutputFormulas!E399 = 0, "",TextOutputFormulas!E399)</f>
        <v/>
      </c>
    </row>
    <row r="426" spans="1:1" x14ac:dyDescent="0.35">
      <c r="A426" t="str">
        <f xml:space="preserve"> IF(TextOutputFormulas!E400 = 0, "",TextOutputFormulas!E400)</f>
        <v>.</v>
      </c>
    </row>
    <row r="427" spans="1:1" x14ac:dyDescent="0.35">
      <c r="A427" t="str">
        <f xml:space="preserve"> IF(TextOutputFormulas!E401 = 0, "",TextOutputFormulas!E401)</f>
        <v>.</v>
      </c>
    </row>
    <row r="428" spans="1:1" x14ac:dyDescent="0.35">
      <c r="A428" t="str">
        <f xml:space="preserve"> IF(TextOutputFormulas!E402 = 0, "",TextOutputFormulas!E402)</f>
        <v>.</v>
      </c>
    </row>
    <row r="429" spans="1:1" x14ac:dyDescent="0.35">
      <c r="A429" t="str">
        <f xml:space="preserve"> IF(TextOutputFormulas!E403 = 0, "",TextOutputFormulas!E403)</f>
        <v>---------------------------------------------</v>
      </c>
    </row>
    <row r="430" spans="1:1" x14ac:dyDescent="0.35">
      <c r="A430" t="str">
        <f xml:space="preserve"> IF(TextOutputFormulas!E404 = 0, "",TextOutputFormulas!E404)</f>
        <v>EAST AR BELOW MEZZ LANES 26-34</v>
      </c>
    </row>
    <row r="431" spans="1:1" x14ac:dyDescent="0.35">
      <c r="A431" t="str">
        <f xml:space="preserve"> IF(TextOutputFormulas!E405 = 0, "",TextOutputFormulas!E405)</f>
        <v>---------------------------------------------</v>
      </c>
    </row>
    <row r="432" spans="1:1" hidden="1" x14ac:dyDescent="0.35">
      <c r="A432" t="str">
        <f xml:space="preserve"> IF(TextOutputFormulas!E406 = 0, "",TextOutputFormulas!E406)</f>
        <v/>
      </c>
    </row>
    <row r="433" spans="1:1" hidden="1" x14ac:dyDescent="0.35">
      <c r="A433" t="str">
        <f xml:space="preserve"> IF(TextOutputFormulas!E407 = 0, "",TextOutputFormulas!E407)</f>
        <v/>
      </c>
    </row>
    <row r="434" spans="1:1" hidden="1" x14ac:dyDescent="0.35">
      <c r="A434" t="str">
        <f xml:space="preserve"> IF(TextOutputFormulas!E408 = 0, "",TextOutputFormulas!E408)</f>
        <v/>
      </c>
    </row>
    <row r="435" spans="1:1" hidden="1" x14ac:dyDescent="0.35">
      <c r="A435" t="str">
        <f xml:space="preserve"> IF(TextOutputFormulas!E409 = 0, "",TextOutputFormulas!E409)</f>
        <v/>
      </c>
    </row>
    <row r="436" spans="1:1" hidden="1" x14ac:dyDescent="0.35">
      <c r="A436" t="str">
        <f xml:space="preserve"> IF(TextOutputFormulas!E410 = 0, "",TextOutputFormulas!E410)</f>
        <v/>
      </c>
    </row>
    <row r="437" spans="1:1" hidden="1" x14ac:dyDescent="0.35">
      <c r="A437" t="str">
        <f xml:space="preserve"> IF(TextOutputFormulas!E411 = 0, "",TextOutputFormulas!E411)</f>
        <v/>
      </c>
    </row>
    <row r="438" spans="1:1" hidden="1" x14ac:dyDescent="0.35">
      <c r="A438" t="str">
        <f xml:space="preserve"> IF(TextOutputFormulas!E412 = 0, "",TextOutputFormulas!E412)</f>
        <v/>
      </c>
    </row>
    <row r="439" spans="1:1" hidden="1" x14ac:dyDescent="0.35">
      <c r="A439" t="str">
        <f xml:space="preserve"> IF(TextOutputFormulas!E413 = 0, "",TextOutputFormulas!E413)</f>
        <v/>
      </c>
    </row>
    <row r="440" spans="1:1" hidden="1" x14ac:dyDescent="0.35">
      <c r="A440" t="str">
        <f xml:space="preserve"> IF(TextOutputFormulas!E414 = 0, "",TextOutputFormulas!E414)</f>
        <v/>
      </c>
    </row>
    <row r="441" spans="1:1" hidden="1" x14ac:dyDescent="0.35">
      <c r="A441" t="str">
        <f xml:space="preserve"> IF(TextOutputFormulas!E415 = 0, "",TextOutputFormulas!E415)</f>
        <v/>
      </c>
    </row>
    <row r="442" spans="1:1" hidden="1" x14ac:dyDescent="0.35">
      <c r="A442" t="str">
        <f xml:space="preserve"> IF(TextOutputFormulas!E416 = 0, "",TextOutputFormulas!E416)</f>
        <v/>
      </c>
    </row>
    <row r="443" spans="1:1" hidden="1" x14ac:dyDescent="0.35">
      <c r="A443" t="str">
        <f xml:space="preserve"> IF(TextOutputFormulas!E417 = 0, "",TextOutputFormulas!E417)</f>
        <v/>
      </c>
    </row>
    <row r="444" spans="1:1" hidden="1" x14ac:dyDescent="0.35">
      <c r="A444" t="str">
        <f xml:space="preserve"> IF(TextOutputFormulas!E418 = 0, "",TextOutputFormulas!E418)</f>
        <v/>
      </c>
    </row>
    <row r="445" spans="1:1" hidden="1" x14ac:dyDescent="0.35">
      <c r="A445" t="str">
        <f xml:space="preserve"> IF(TextOutputFormulas!E419 = 0, "",TextOutputFormulas!E419)</f>
        <v/>
      </c>
    </row>
    <row r="446" spans="1:1" hidden="1" x14ac:dyDescent="0.35">
      <c r="A446" t="str">
        <f xml:space="preserve"> IF(TextOutputFormulas!E420 = 0, "",TextOutputFormulas!E420)</f>
        <v/>
      </c>
    </row>
    <row r="447" spans="1:1" hidden="1" x14ac:dyDescent="0.35">
      <c r="A447" t="str">
        <f xml:space="preserve"> IF(TextOutputFormulas!E421 = 0, "",TextOutputFormulas!E421)</f>
        <v/>
      </c>
    </row>
    <row r="448" spans="1:1" hidden="1" x14ac:dyDescent="0.35">
      <c r="A448" t="str">
        <f xml:space="preserve"> IF(TextOutputFormulas!E422 = 0, "",TextOutputFormulas!E422)</f>
        <v/>
      </c>
    </row>
    <row r="449" spans="1:1" hidden="1" x14ac:dyDescent="0.35">
      <c r="A449" t="str">
        <f xml:space="preserve"> IF(TextOutputFormulas!E423 = 0, "",TextOutputFormulas!E423)</f>
        <v/>
      </c>
    </row>
    <row r="450" spans="1:1" hidden="1" x14ac:dyDescent="0.35">
      <c r="A450" t="str">
        <f xml:space="preserve"> IF(TextOutputFormulas!E424 = 0, "",TextOutputFormulas!E424)</f>
        <v/>
      </c>
    </row>
    <row r="451" spans="1:1" hidden="1" x14ac:dyDescent="0.35">
      <c r="A451" t="str">
        <f xml:space="preserve"> IF(TextOutputFormulas!E425 = 0, "",TextOutputFormulas!E425)</f>
        <v/>
      </c>
    </row>
    <row r="452" spans="1:1" hidden="1" x14ac:dyDescent="0.35">
      <c r="A452" t="str">
        <f xml:space="preserve"> IF(TextOutputFormulas!E426 = 0, "",TextOutputFormulas!E426)</f>
        <v/>
      </c>
    </row>
    <row r="453" spans="1:1" hidden="1" x14ac:dyDescent="0.35">
      <c r="A453" t="str">
        <f xml:space="preserve"> IF(TextOutputFormulas!E427 = 0, "",TextOutputFormulas!E427)</f>
        <v/>
      </c>
    </row>
    <row r="454" spans="1:1" hidden="1" x14ac:dyDescent="0.35">
      <c r="A454" t="str">
        <f xml:space="preserve"> IF(TextOutputFormulas!E428 = 0, "",TextOutputFormulas!E428)</f>
        <v/>
      </c>
    </row>
    <row r="455" spans="1:1" hidden="1" x14ac:dyDescent="0.35">
      <c r="A455" t="str">
        <f xml:space="preserve"> IF(TextOutputFormulas!E429 = 0, "",TextOutputFormulas!E429)</f>
        <v/>
      </c>
    </row>
    <row r="456" spans="1:1" hidden="1" x14ac:dyDescent="0.35">
      <c r="A456" t="str">
        <f xml:space="preserve"> IF(TextOutputFormulas!E430 = 0, "",TextOutputFormulas!E430)</f>
        <v/>
      </c>
    </row>
    <row r="457" spans="1:1" hidden="1" x14ac:dyDescent="0.35">
      <c r="A457" t="str">
        <f xml:space="preserve"> IF(TextOutputFormulas!E431 = 0, "",TextOutputFormulas!E431)</f>
        <v/>
      </c>
    </row>
    <row r="458" spans="1:1" hidden="1" x14ac:dyDescent="0.35">
      <c r="A458" t="str">
        <f xml:space="preserve"> IF(TextOutputFormulas!E432 = 0, "",TextOutputFormulas!E432)</f>
        <v/>
      </c>
    </row>
    <row r="459" spans="1:1" hidden="1" x14ac:dyDescent="0.35">
      <c r="A459" t="str">
        <f xml:space="preserve"> IF(TextOutputFormulas!E433 = 0, "",TextOutputFormulas!E433)</f>
        <v/>
      </c>
    </row>
    <row r="460" spans="1:1" hidden="1" x14ac:dyDescent="0.35">
      <c r="A460" t="str">
        <f xml:space="preserve"> IF(TextOutputFormulas!E434 = 0, "",TextOutputFormulas!E434)</f>
        <v/>
      </c>
    </row>
    <row r="461" spans="1:1" hidden="1" x14ac:dyDescent="0.35">
      <c r="A461" t="str">
        <f xml:space="preserve"> IF(TextOutputFormulas!E435 = 0, "",TextOutputFormulas!E435)</f>
        <v/>
      </c>
    </row>
    <row r="462" spans="1:1" hidden="1" x14ac:dyDescent="0.35">
      <c r="A462" t="str">
        <f xml:space="preserve"> IF(TextOutputFormulas!E436 = 0, "",TextOutputFormulas!E436)</f>
        <v/>
      </c>
    </row>
    <row r="463" spans="1:1" hidden="1" x14ac:dyDescent="0.35">
      <c r="A463" t="str">
        <f xml:space="preserve"> IF(TextOutputFormulas!E437 = 0, "",TextOutputFormulas!E437)</f>
        <v/>
      </c>
    </row>
    <row r="464" spans="1:1" hidden="1" x14ac:dyDescent="0.35">
      <c r="A464" t="str">
        <f xml:space="preserve"> IF(TextOutputFormulas!E438 = 0, "",TextOutputFormulas!E438)</f>
        <v/>
      </c>
    </row>
    <row r="465" spans="1:1" hidden="1" x14ac:dyDescent="0.35">
      <c r="A465" t="str">
        <f xml:space="preserve"> IF(TextOutputFormulas!E439 = 0, "",TextOutputFormulas!E439)</f>
        <v/>
      </c>
    </row>
    <row r="466" spans="1:1" hidden="1" x14ac:dyDescent="0.35">
      <c r="A466" t="str">
        <f xml:space="preserve"> IF(TextOutputFormulas!E440 = 0, "",TextOutputFormulas!E440)</f>
        <v/>
      </c>
    </row>
    <row r="467" spans="1:1" hidden="1" x14ac:dyDescent="0.35">
      <c r="A467" t="str">
        <f xml:space="preserve"> IF(TextOutputFormulas!E441 = 0, "",TextOutputFormulas!E441)</f>
        <v/>
      </c>
    </row>
    <row r="468" spans="1:1" hidden="1" x14ac:dyDescent="0.35">
      <c r="A468" t="str">
        <f xml:space="preserve"> IF(TextOutputFormulas!E442 = 0, "",TextOutputFormulas!E442)</f>
        <v/>
      </c>
    </row>
    <row r="469" spans="1:1" hidden="1" x14ac:dyDescent="0.35">
      <c r="A469" t="str">
        <f xml:space="preserve"> IF(TextOutputFormulas!E443 = 0, "",TextOutputFormulas!E443)</f>
        <v/>
      </c>
    </row>
    <row r="470" spans="1:1" hidden="1" x14ac:dyDescent="0.35">
      <c r="A470" t="str">
        <f xml:space="preserve"> IF(TextOutputFormulas!E444 = 0, "",TextOutputFormulas!E444)</f>
        <v/>
      </c>
    </row>
    <row r="471" spans="1:1" hidden="1" x14ac:dyDescent="0.35">
      <c r="A471" t="str">
        <f xml:space="preserve"> IF(TextOutputFormulas!E445 = 0, "",TextOutputFormulas!E445)</f>
        <v/>
      </c>
    </row>
    <row r="472" spans="1:1" hidden="1" x14ac:dyDescent="0.35">
      <c r="A472" t="str">
        <f xml:space="preserve"> IF(TextOutputFormulas!E446 = 0, "",TextOutputFormulas!E446)</f>
        <v/>
      </c>
    </row>
    <row r="473" spans="1:1" hidden="1" x14ac:dyDescent="0.35">
      <c r="A473" t="str">
        <f xml:space="preserve"> IF(TextOutputFormulas!E447 = 0, "",TextOutputFormulas!E447)</f>
        <v/>
      </c>
    </row>
    <row r="474" spans="1:1" hidden="1" x14ac:dyDescent="0.35">
      <c r="A474" t="str">
        <f xml:space="preserve"> IF(TextOutputFormulas!E448 = 0, "",TextOutputFormulas!E448)</f>
        <v/>
      </c>
    </row>
    <row r="475" spans="1:1" hidden="1" x14ac:dyDescent="0.35">
      <c r="A475" t="str">
        <f xml:space="preserve"> IF(TextOutputFormulas!E449 = 0, "",TextOutputFormulas!E449)</f>
        <v/>
      </c>
    </row>
    <row r="476" spans="1:1" hidden="1" x14ac:dyDescent="0.35">
      <c r="A476" t="str">
        <f xml:space="preserve"> IF(TextOutputFormulas!E450 = 0, "",TextOutputFormulas!E450)</f>
        <v/>
      </c>
    </row>
    <row r="477" spans="1:1" hidden="1" x14ac:dyDescent="0.35">
      <c r="A477" t="str">
        <f xml:space="preserve"> IF(TextOutputFormulas!E451 = 0, "",TextOutputFormulas!E451)</f>
        <v/>
      </c>
    </row>
    <row r="478" spans="1:1" hidden="1" x14ac:dyDescent="0.35">
      <c r="A478" t="str">
        <f xml:space="preserve"> IF(TextOutputFormulas!E452 = 0, "",TextOutputFormulas!E452)</f>
        <v/>
      </c>
    </row>
    <row r="479" spans="1:1" hidden="1" x14ac:dyDescent="0.35">
      <c r="A479" t="str">
        <f xml:space="preserve"> IF(TextOutputFormulas!E453 = 0, "",TextOutputFormulas!E453)</f>
        <v/>
      </c>
    </row>
    <row r="480" spans="1:1" hidden="1" x14ac:dyDescent="0.35">
      <c r="A480" t="str">
        <f xml:space="preserve"> IF(TextOutputFormulas!E454 = 0, "",TextOutputFormulas!E454)</f>
        <v/>
      </c>
    </row>
    <row r="481" spans="1:1" hidden="1" x14ac:dyDescent="0.35">
      <c r="A481" t="str">
        <f xml:space="preserve"> IF(TextOutputFormulas!E455 = 0, "",TextOutputFormulas!E455)</f>
        <v/>
      </c>
    </row>
    <row r="482" spans="1:1" x14ac:dyDescent="0.35">
      <c r="A482" t="str">
        <f xml:space="preserve"> IF(TextOutputFormulas!E456 = 0, "",TextOutputFormulas!E456)</f>
        <v>.</v>
      </c>
    </row>
    <row r="483" spans="1:1" x14ac:dyDescent="0.35">
      <c r="A483" t="str">
        <f xml:space="preserve"> IF(TextOutputFormulas!E457 = 0, "",TextOutputFormulas!E457)</f>
        <v>.</v>
      </c>
    </row>
    <row r="484" spans="1:1" x14ac:dyDescent="0.35">
      <c r="A484" t="str">
        <f xml:space="preserve"> IF(TextOutputFormulas!E458 = 0, "",TextOutputFormulas!E458)</f>
        <v>.</v>
      </c>
    </row>
    <row r="485" spans="1:1" x14ac:dyDescent="0.35">
      <c r="A485" t="str">
        <f xml:space="preserve"> IF(TextOutputFormulas!E459 = 0, "",TextOutputFormulas!E459)</f>
        <v>----------------------</v>
      </c>
    </row>
    <row r="486" spans="1:1" x14ac:dyDescent="0.35">
      <c r="A486" t="str">
        <f xml:space="preserve"> IF(TextOutputFormulas!E460 = 0, "",TextOutputFormulas!E460)</f>
        <v>SOUTH AR MEZZ</v>
      </c>
    </row>
    <row r="487" spans="1:1" x14ac:dyDescent="0.35">
      <c r="A487" t="str">
        <f xml:space="preserve"> IF(TextOutputFormulas!E461 = 0, "",TextOutputFormulas!E461)</f>
        <v>----------------------</v>
      </c>
    </row>
    <row r="488" spans="1:1" hidden="1" x14ac:dyDescent="0.35">
      <c r="A488" t="str">
        <f xml:space="preserve"> IF(TextOutputFormulas!E462 = 0, "",TextOutputFormulas!E462)</f>
        <v/>
      </c>
    </row>
    <row r="489" spans="1:1" hidden="1" x14ac:dyDescent="0.35">
      <c r="A489" t="str">
        <f xml:space="preserve"> IF(TextOutputFormulas!E463 = 0, "",TextOutputFormulas!E463)</f>
        <v/>
      </c>
    </row>
    <row r="490" spans="1:1" hidden="1" x14ac:dyDescent="0.35">
      <c r="A490" t="str">
        <f xml:space="preserve"> IF(TextOutputFormulas!E464 = 0, "",TextOutputFormulas!E464)</f>
        <v/>
      </c>
    </row>
    <row r="491" spans="1:1" hidden="1" x14ac:dyDescent="0.35">
      <c r="A491" t="str">
        <f xml:space="preserve"> IF(TextOutputFormulas!E465 = 0, "",TextOutputFormulas!E465)</f>
        <v/>
      </c>
    </row>
    <row r="492" spans="1:1" hidden="1" x14ac:dyDescent="0.35">
      <c r="A492" t="str">
        <f xml:space="preserve"> IF(TextOutputFormulas!E466 = 0, "",TextOutputFormulas!E466)</f>
        <v/>
      </c>
    </row>
    <row r="493" spans="1:1" hidden="1" x14ac:dyDescent="0.35">
      <c r="A493" t="str">
        <f xml:space="preserve"> IF(TextOutputFormulas!E467 = 0, "",TextOutputFormulas!E467)</f>
        <v/>
      </c>
    </row>
    <row r="494" spans="1:1" hidden="1" x14ac:dyDescent="0.35">
      <c r="A494" t="str">
        <f xml:space="preserve"> IF(TextOutputFormulas!E468 = 0, "",TextOutputFormulas!E468)</f>
        <v/>
      </c>
    </row>
    <row r="495" spans="1:1" hidden="1" x14ac:dyDescent="0.35">
      <c r="A495" t="str">
        <f xml:space="preserve"> IF(TextOutputFormulas!E469 = 0, "",TextOutputFormulas!E469)</f>
        <v/>
      </c>
    </row>
    <row r="496" spans="1:1" hidden="1" x14ac:dyDescent="0.35">
      <c r="A496" t="str">
        <f xml:space="preserve"> IF(TextOutputFormulas!E470 = 0, "",TextOutputFormulas!E470)</f>
        <v/>
      </c>
    </row>
    <row r="497" spans="1:1" hidden="1" x14ac:dyDescent="0.35">
      <c r="A497" t="str">
        <f xml:space="preserve"> IF(TextOutputFormulas!E471 = 0, "",TextOutputFormulas!E471)</f>
        <v/>
      </c>
    </row>
    <row r="498" spans="1:1" hidden="1" x14ac:dyDescent="0.35">
      <c r="A498" t="str">
        <f xml:space="preserve"> IF(TextOutputFormulas!E472 = 0, "",TextOutputFormulas!E472)</f>
        <v/>
      </c>
    </row>
    <row r="499" spans="1:1" hidden="1" x14ac:dyDescent="0.35">
      <c r="A499" t="str">
        <f xml:space="preserve"> IF(TextOutputFormulas!E473 = 0, "",TextOutputFormulas!E473)</f>
        <v/>
      </c>
    </row>
    <row r="500" spans="1:1" hidden="1" x14ac:dyDescent="0.35">
      <c r="A500" t="str">
        <f xml:space="preserve"> IF(TextOutputFormulas!E474 = 0, "",TextOutputFormulas!E474)</f>
        <v/>
      </c>
    </row>
    <row r="501" spans="1:1" hidden="1" x14ac:dyDescent="0.35">
      <c r="A501" t="str">
        <f xml:space="preserve"> IF(TextOutputFormulas!E475 = 0, "",TextOutputFormulas!E475)</f>
        <v/>
      </c>
    </row>
    <row r="502" spans="1:1" hidden="1" x14ac:dyDescent="0.35">
      <c r="A502" t="str">
        <f xml:space="preserve"> IF(TextOutputFormulas!E476 = 0, "",TextOutputFormulas!E476)</f>
        <v/>
      </c>
    </row>
    <row r="503" spans="1:1" hidden="1" x14ac:dyDescent="0.35">
      <c r="A503" t="str">
        <f xml:space="preserve"> IF(TextOutputFormulas!E477 = 0, "",TextOutputFormulas!E477)</f>
        <v/>
      </c>
    </row>
    <row r="504" spans="1:1" hidden="1" x14ac:dyDescent="0.35">
      <c r="A504" t="str">
        <f xml:space="preserve"> IF(TextOutputFormulas!E478 = 0, "",TextOutputFormulas!E478)</f>
        <v/>
      </c>
    </row>
    <row r="505" spans="1:1" hidden="1" x14ac:dyDescent="0.35">
      <c r="A505" t="str">
        <f xml:space="preserve"> IF(TextOutputFormulas!E479 = 0, "",TextOutputFormulas!E479)</f>
        <v/>
      </c>
    </row>
    <row r="506" spans="1:1" hidden="1" x14ac:dyDescent="0.35">
      <c r="A506" t="str">
        <f xml:space="preserve"> IF(TextOutputFormulas!E480 = 0, "",TextOutputFormulas!E480)</f>
        <v/>
      </c>
    </row>
    <row r="507" spans="1:1" hidden="1" x14ac:dyDescent="0.35">
      <c r="A507" t="str">
        <f xml:space="preserve"> IF(TextOutputFormulas!E481 = 0, "",TextOutputFormulas!E481)</f>
        <v/>
      </c>
    </row>
    <row r="508" spans="1:1" hidden="1" x14ac:dyDescent="0.35">
      <c r="A508" t="str">
        <f xml:space="preserve"> IF(TextOutputFormulas!E482 = 0, "",TextOutputFormulas!E482)</f>
        <v/>
      </c>
    </row>
    <row r="509" spans="1:1" hidden="1" x14ac:dyDescent="0.35">
      <c r="A509" t="str">
        <f xml:space="preserve"> IF(TextOutputFormulas!E483 = 0, "",TextOutputFormulas!E483)</f>
        <v/>
      </c>
    </row>
    <row r="510" spans="1:1" hidden="1" x14ac:dyDescent="0.35">
      <c r="A510" t="str">
        <f xml:space="preserve"> IF(TextOutputFormulas!E484 = 0, "",TextOutputFormulas!E484)</f>
        <v/>
      </c>
    </row>
    <row r="511" spans="1:1" hidden="1" x14ac:dyDescent="0.35">
      <c r="A511" t="str">
        <f xml:space="preserve"> IF(TextOutputFormulas!E485 = 0, "",TextOutputFormulas!E485)</f>
        <v/>
      </c>
    </row>
    <row r="512" spans="1:1" hidden="1" x14ac:dyDescent="0.35">
      <c r="A512" t="str">
        <f xml:space="preserve"> IF(TextOutputFormulas!E486 = 0, "",TextOutputFormulas!E486)</f>
        <v/>
      </c>
    </row>
    <row r="513" spans="1:1" hidden="1" x14ac:dyDescent="0.35">
      <c r="A513" t="str">
        <f xml:space="preserve"> IF(TextOutputFormulas!E487 = 0, "",TextOutputFormulas!E487)</f>
        <v/>
      </c>
    </row>
    <row r="514" spans="1:1" hidden="1" x14ac:dyDescent="0.35">
      <c r="A514" t="str">
        <f xml:space="preserve"> IF(TextOutputFormulas!E488 = 0, "",TextOutputFormulas!E488)</f>
        <v/>
      </c>
    </row>
    <row r="515" spans="1:1" hidden="1" x14ac:dyDescent="0.35">
      <c r="A515" t="str">
        <f xml:space="preserve"> IF(TextOutputFormulas!E489 = 0, "",TextOutputFormulas!E489)</f>
        <v/>
      </c>
    </row>
    <row r="516" spans="1:1" hidden="1" x14ac:dyDescent="0.35">
      <c r="A516" t="str">
        <f xml:space="preserve"> IF(TextOutputFormulas!E490 = 0, "",TextOutputFormulas!E490)</f>
        <v/>
      </c>
    </row>
    <row r="517" spans="1:1" hidden="1" x14ac:dyDescent="0.35">
      <c r="A517" t="str">
        <f xml:space="preserve"> IF(TextOutputFormulas!E491 = 0, "",TextOutputFormulas!E491)</f>
        <v/>
      </c>
    </row>
    <row r="518" spans="1:1" hidden="1" x14ac:dyDescent="0.35">
      <c r="A518" t="str">
        <f xml:space="preserve"> IF(TextOutputFormulas!E492 = 0, "",TextOutputFormulas!E492)</f>
        <v/>
      </c>
    </row>
    <row r="519" spans="1:1" hidden="1" x14ac:dyDescent="0.35">
      <c r="A519" t="str">
        <f xml:space="preserve"> IF(TextOutputFormulas!E493 = 0, "",TextOutputFormulas!E493)</f>
        <v/>
      </c>
    </row>
    <row r="520" spans="1:1" hidden="1" x14ac:dyDescent="0.35">
      <c r="A520" t="str">
        <f xml:space="preserve"> IF(TextOutputFormulas!E494 = 0, "",TextOutputFormulas!E494)</f>
        <v/>
      </c>
    </row>
    <row r="521" spans="1:1" hidden="1" x14ac:dyDescent="0.35">
      <c r="A521" t="str">
        <f xml:space="preserve"> IF(TextOutputFormulas!E495 = 0, "",TextOutputFormulas!E495)</f>
        <v/>
      </c>
    </row>
    <row r="522" spans="1:1" hidden="1" x14ac:dyDescent="0.35">
      <c r="A522" t="str">
        <f xml:space="preserve"> IF(TextOutputFormulas!E496 = 0, "",TextOutputFormulas!E496)</f>
        <v/>
      </c>
    </row>
    <row r="523" spans="1:1" hidden="1" x14ac:dyDescent="0.35">
      <c r="A523" t="str">
        <f xml:space="preserve"> IF(TextOutputFormulas!E497 = 0, "",TextOutputFormulas!E497)</f>
        <v/>
      </c>
    </row>
    <row r="524" spans="1:1" hidden="1" x14ac:dyDescent="0.35">
      <c r="A524" t="str">
        <f xml:space="preserve"> IF(TextOutputFormulas!E498 = 0, "",TextOutputFormulas!E498)</f>
        <v/>
      </c>
    </row>
    <row r="525" spans="1:1" hidden="1" x14ac:dyDescent="0.35">
      <c r="A525" t="str">
        <f xml:space="preserve"> IF(TextOutputFormulas!E499 = 0, "",TextOutputFormulas!E499)</f>
        <v/>
      </c>
    </row>
    <row r="526" spans="1:1" hidden="1" x14ac:dyDescent="0.35">
      <c r="A526" t="str">
        <f xml:space="preserve"> IF(TextOutputFormulas!E500 = 0, "",TextOutputFormulas!E500)</f>
        <v/>
      </c>
    </row>
    <row r="527" spans="1:1" hidden="1" x14ac:dyDescent="0.35">
      <c r="A527" t="str">
        <f xml:space="preserve"> IF(TextOutputFormulas!E501 = 0, "",TextOutputFormulas!E501)</f>
        <v/>
      </c>
    </row>
    <row r="528" spans="1:1" hidden="1" x14ac:dyDescent="0.35">
      <c r="A528" t="str">
        <f xml:space="preserve"> IF(TextOutputFormulas!E502 = 0, "",TextOutputFormulas!E502)</f>
        <v/>
      </c>
    </row>
    <row r="529" spans="1:1" x14ac:dyDescent="0.35">
      <c r="A529" t="str">
        <f xml:space="preserve"> IF(TextOutputFormulas!E503 = 0, "",TextOutputFormulas!E503)</f>
        <v>.</v>
      </c>
    </row>
    <row r="530" spans="1:1" x14ac:dyDescent="0.35">
      <c r="A530" t="str">
        <f xml:space="preserve"> IF(TextOutputFormulas!E504 = 0, "",TextOutputFormulas!E504)</f>
        <v>.</v>
      </c>
    </row>
    <row r="531" spans="1:1" x14ac:dyDescent="0.35">
      <c r="A531" t="str">
        <f xml:space="preserve"> IF(TextOutputFormulas!E505 = 0, "",TextOutputFormulas!E505)</f>
        <v>.</v>
      </c>
    </row>
    <row r="532" spans="1:1" x14ac:dyDescent="0.35">
      <c r="A532" t="str">
        <f xml:space="preserve"> IF(TextOutputFormulas!E506 = 0, "",TextOutputFormulas!E506)</f>
        <v>-----------------</v>
      </c>
    </row>
    <row r="533" spans="1:1" x14ac:dyDescent="0.35">
      <c r="A533" t="str">
        <f xml:space="preserve"> IF(TextOutputFormulas!E507 = 0, "",TextOutputFormulas!E507)</f>
        <v>SHIP SORTER</v>
      </c>
    </row>
    <row r="534" spans="1:1" x14ac:dyDescent="0.35">
      <c r="A534" t="str">
        <f xml:space="preserve"> IF(TextOutputFormulas!E508 = 0, "",TextOutputFormulas!E508)</f>
        <v>-----------------</v>
      </c>
    </row>
    <row r="535" spans="1:1" hidden="1" x14ac:dyDescent="0.35">
      <c r="A535" t="str">
        <f xml:space="preserve"> IF(TextOutputFormulas!E509 = 0, "",TextOutputFormulas!E509)</f>
        <v/>
      </c>
    </row>
    <row r="536" spans="1:1" hidden="1" x14ac:dyDescent="0.35">
      <c r="A536" t="str">
        <f xml:space="preserve"> IF(TextOutputFormulas!E510 = 0, "",TextOutputFormulas!E510)</f>
        <v/>
      </c>
    </row>
    <row r="537" spans="1:1" hidden="1" x14ac:dyDescent="0.35">
      <c r="A537" t="str">
        <f xml:space="preserve"> IF(TextOutputFormulas!E511 = 0, "",TextOutputFormulas!E511)</f>
        <v/>
      </c>
    </row>
    <row r="538" spans="1:1" hidden="1" x14ac:dyDescent="0.35">
      <c r="A538" t="str">
        <f xml:space="preserve"> IF(TextOutputFormulas!E512 = 0, "",TextOutputFormulas!E512)</f>
        <v/>
      </c>
    </row>
    <row r="539" spans="1:1" hidden="1" x14ac:dyDescent="0.35">
      <c r="A539" t="str">
        <f xml:space="preserve"> IF(TextOutputFormulas!E513 = 0, "",TextOutputFormulas!E513)</f>
        <v/>
      </c>
    </row>
    <row r="540" spans="1:1" hidden="1" x14ac:dyDescent="0.35">
      <c r="A540" t="str">
        <f xml:space="preserve"> IF(TextOutputFormulas!E514 = 0, "",TextOutputFormulas!E514)</f>
        <v/>
      </c>
    </row>
    <row r="541" spans="1:1" hidden="1" x14ac:dyDescent="0.35">
      <c r="A541" t="str">
        <f xml:space="preserve"> IF(TextOutputFormulas!E515 = 0, "",TextOutputFormulas!E515)</f>
        <v/>
      </c>
    </row>
    <row r="542" spans="1:1" hidden="1" x14ac:dyDescent="0.35">
      <c r="A542" t="str">
        <f xml:space="preserve"> IF(TextOutputFormulas!E516 = 0, "",TextOutputFormulas!E516)</f>
        <v/>
      </c>
    </row>
    <row r="543" spans="1:1" hidden="1" x14ac:dyDescent="0.35">
      <c r="A543" t="str">
        <f xml:space="preserve"> IF(TextOutputFormulas!E517 = 0, "",TextOutputFormulas!E517)</f>
        <v/>
      </c>
    </row>
    <row r="544" spans="1:1" hidden="1" x14ac:dyDescent="0.35">
      <c r="A544" t="str">
        <f xml:space="preserve"> IF(TextOutputFormulas!E518 = 0, "",TextOutputFormulas!E518)</f>
        <v/>
      </c>
    </row>
    <row r="545" spans="1:1" hidden="1" x14ac:dyDescent="0.35">
      <c r="A545" t="str">
        <f xml:space="preserve"> IF(TextOutputFormulas!E519 = 0, "",TextOutputFormulas!E519)</f>
        <v/>
      </c>
    </row>
    <row r="546" spans="1:1" hidden="1" x14ac:dyDescent="0.35">
      <c r="A546" t="str">
        <f xml:space="preserve"> IF(TextOutputFormulas!E520 = 0, "",TextOutputFormulas!E520)</f>
        <v/>
      </c>
    </row>
    <row r="547" spans="1:1" hidden="1" x14ac:dyDescent="0.35">
      <c r="A547" t="str">
        <f xml:space="preserve"> IF(TextOutputFormulas!E521 = 0, "",TextOutputFormulas!E521)</f>
        <v/>
      </c>
    </row>
    <row r="548" spans="1:1" hidden="1" x14ac:dyDescent="0.35">
      <c r="A548" t="str">
        <f xml:space="preserve"> IF(TextOutputFormulas!E522 = 0, "",TextOutputFormulas!E522)</f>
        <v/>
      </c>
    </row>
    <row r="549" spans="1:1" hidden="1" x14ac:dyDescent="0.35">
      <c r="A549" t="str">
        <f xml:space="preserve"> IF(TextOutputFormulas!E523 = 0, "",TextOutputFormulas!E523)</f>
        <v/>
      </c>
    </row>
    <row r="550" spans="1:1" hidden="1" x14ac:dyDescent="0.35">
      <c r="A550" t="str">
        <f xml:space="preserve"> IF(TextOutputFormulas!E524 = 0, "",TextOutputFormulas!E524)</f>
        <v/>
      </c>
    </row>
    <row r="551" spans="1:1" hidden="1" x14ac:dyDescent="0.35">
      <c r="A551" t="str">
        <f xml:space="preserve"> IF(TextOutputFormulas!E525 = 0, "",TextOutputFormulas!E525)</f>
        <v/>
      </c>
    </row>
    <row r="552" spans="1:1" hidden="1" x14ac:dyDescent="0.35">
      <c r="A552" t="str">
        <f xml:space="preserve"> IF(TextOutputFormulas!E526 = 0, "",TextOutputFormulas!E526)</f>
        <v/>
      </c>
    </row>
    <row r="553" spans="1:1" hidden="1" x14ac:dyDescent="0.35">
      <c r="A553" t="str">
        <f xml:space="preserve"> IF(TextOutputFormulas!E527 = 0, "",TextOutputFormulas!E527)</f>
        <v/>
      </c>
    </row>
    <row r="554" spans="1:1" hidden="1" x14ac:dyDescent="0.35">
      <c r="A554" t="str">
        <f xml:space="preserve"> IF(TextOutputFormulas!E528 = 0, "",TextOutputFormulas!E528)</f>
        <v/>
      </c>
    </row>
    <row r="555" spans="1:1" hidden="1" x14ac:dyDescent="0.35">
      <c r="A555" t="str">
        <f xml:space="preserve"> IF(TextOutputFormulas!E529 = 0, "",TextOutputFormulas!E529)</f>
        <v/>
      </c>
    </row>
    <row r="556" spans="1:1" hidden="1" x14ac:dyDescent="0.35">
      <c r="A556" t="str">
        <f xml:space="preserve"> IF(TextOutputFormulas!E530 = 0, "",TextOutputFormulas!E530)</f>
        <v/>
      </c>
    </row>
    <row r="557" spans="1:1" hidden="1" x14ac:dyDescent="0.35">
      <c r="A557" t="str">
        <f xml:space="preserve"> IF(TextOutputFormulas!E531 = 0, "",TextOutputFormulas!E531)</f>
        <v/>
      </c>
    </row>
    <row r="558" spans="1:1" hidden="1" x14ac:dyDescent="0.35">
      <c r="A558" t="str">
        <f xml:space="preserve"> IF(TextOutputFormulas!E532 = 0, "",TextOutputFormulas!E532)</f>
        <v/>
      </c>
    </row>
    <row r="559" spans="1:1" hidden="1" x14ac:dyDescent="0.35">
      <c r="A559" t="str">
        <f xml:space="preserve"> IF(TextOutputFormulas!E533 = 0, "",TextOutputFormulas!E533)</f>
        <v/>
      </c>
    </row>
    <row r="560" spans="1:1" hidden="1" x14ac:dyDescent="0.35">
      <c r="A560" t="str">
        <f xml:space="preserve"> IF(TextOutputFormulas!E534 = 0, "",TextOutputFormulas!E534)</f>
        <v/>
      </c>
    </row>
    <row r="561" spans="1:1" hidden="1" x14ac:dyDescent="0.35">
      <c r="A561" t="str">
        <f xml:space="preserve"> IF(TextOutputFormulas!E535 = 0, "",TextOutputFormulas!E535)</f>
        <v/>
      </c>
    </row>
    <row r="562" spans="1:1" hidden="1" x14ac:dyDescent="0.35">
      <c r="A562" t="str">
        <f xml:space="preserve"> IF(TextOutputFormulas!E536 = 0, "",TextOutputFormulas!E536)</f>
        <v/>
      </c>
    </row>
    <row r="563" spans="1:1" hidden="1" x14ac:dyDescent="0.35">
      <c r="A563" t="str">
        <f xml:space="preserve"> IF(TextOutputFormulas!E537 = 0, "",TextOutputFormulas!E537)</f>
        <v/>
      </c>
    </row>
    <row r="564" spans="1:1" hidden="1" x14ac:dyDescent="0.35">
      <c r="A564" t="str">
        <f xml:space="preserve"> IF(TextOutputFormulas!E538 = 0, "",TextOutputFormulas!E538)</f>
        <v/>
      </c>
    </row>
    <row r="565" spans="1:1" hidden="1" x14ac:dyDescent="0.35">
      <c r="A565" t="str">
        <f xml:space="preserve"> IF(TextOutputFormulas!E539 = 0, "",TextOutputFormulas!E539)</f>
        <v/>
      </c>
    </row>
    <row r="566" spans="1:1" hidden="1" x14ac:dyDescent="0.35">
      <c r="A566" t="str">
        <f xml:space="preserve"> IF(TextOutputFormulas!E540 = 0, "",TextOutputFormulas!E540)</f>
        <v/>
      </c>
    </row>
    <row r="567" spans="1:1" hidden="1" x14ac:dyDescent="0.35">
      <c r="A567" t="str">
        <f xml:space="preserve"> IF(TextOutputFormulas!E541 = 0, "",TextOutputFormulas!E541)</f>
        <v/>
      </c>
    </row>
    <row r="568" spans="1:1" hidden="1" x14ac:dyDescent="0.35">
      <c r="A568" t="str">
        <f xml:space="preserve"> IF(TextOutputFormulas!E542 = 0, "",TextOutputFormulas!E542)</f>
        <v/>
      </c>
    </row>
    <row r="569" spans="1:1" hidden="1" x14ac:dyDescent="0.35">
      <c r="A569" t="str">
        <f xml:space="preserve"> IF(TextOutputFormulas!E543 = 0, "",TextOutputFormulas!E543)</f>
        <v/>
      </c>
    </row>
    <row r="570" spans="1:1" hidden="1" x14ac:dyDescent="0.35">
      <c r="A570" t="str">
        <f xml:space="preserve"> IF(TextOutputFormulas!E544 = 0, "",TextOutputFormulas!E544)</f>
        <v/>
      </c>
    </row>
    <row r="571" spans="1:1" hidden="1" x14ac:dyDescent="0.35">
      <c r="A571" t="str">
        <f xml:space="preserve"> IF(TextOutputFormulas!E545 = 0, "",TextOutputFormulas!E545)</f>
        <v/>
      </c>
    </row>
    <row r="572" spans="1:1" hidden="1" x14ac:dyDescent="0.35">
      <c r="A572" t="str">
        <f xml:space="preserve"> IF(TextOutputFormulas!E546 = 0, "",TextOutputFormulas!E546)</f>
        <v/>
      </c>
    </row>
    <row r="573" spans="1:1" hidden="1" x14ac:dyDescent="0.35">
      <c r="A573" t="str">
        <f xml:space="preserve"> IF(TextOutputFormulas!E547 = 0, "",TextOutputFormulas!E547)</f>
        <v/>
      </c>
    </row>
    <row r="574" spans="1:1" hidden="1" x14ac:dyDescent="0.35">
      <c r="A574" t="str">
        <f xml:space="preserve"> IF(TextOutputFormulas!E548 = 0, "",TextOutputFormulas!E548)</f>
        <v/>
      </c>
    </row>
    <row r="575" spans="1:1" hidden="1" x14ac:dyDescent="0.35">
      <c r="A575" t="str">
        <f xml:space="preserve"> IF(TextOutputFormulas!E549 = 0, "",TextOutputFormulas!E549)</f>
        <v/>
      </c>
    </row>
    <row r="576" spans="1:1" hidden="1" x14ac:dyDescent="0.35">
      <c r="A576" t="str">
        <f xml:space="preserve"> IF(TextOutputFormulas!E550 = 0, "",TextOutputFormulas!E550)</f>
        <v/>
      </c>
    </row>
    <row r="577" spans="1:1" hidden="1" x14ac:dyDescent="0.35">
      <c r="A577" t="str">
        <f xml:space="preserve"> IF(TextOutputFormulas!E551 = 0, "",TextOutputFormulas!E551)</f>
        <v/>
      </c>
    </row>
    <row r="578" spans="1:1" hidden="1" x14ac:dyDescent="0.35">
      <c r="A578" t="str">
        <f xml:space="preserve"> IF(TextOutputFormulas!E552 = 0, "",TextOutputFormulas!E552)</f>
        <v/>
      </c>
    </row>
    <row r="579" spans="1:1" hidden="1" x14ac:dyDescent="0.35">
      <c r="A579" t="str">
        <f xml:space="preserve"> IF(TextOutputFormulas!E553 = 0, "",TextOutputFormulas!E553)</f>
        <v/>
      </c>
    </row>
    <row r="580" spans="1:1" hidden="1" x14ac:dyDescent="0.35">
      <c r="A580" t="str">
        <f xml:space="preserve"> IF(TextOutputFormulas!E554 = 0, "",TextOutputFormulas!E554)</f>
        <v/>
      </c>
    </row>
    <row r="581" spans="1:1" hidden="1" x14ac:dyDescent="0.35">
      <c r="A581" t="str">
        <f xml:space="preserve"> IF(TextOutputFormulas!E555 = 0, "",TextOutputFormulas!E555)</f>
        <v/>
      </c>
    </row>
    <row r="582" spans="1:1" hidden="1" x14ac:dyDescent="0.35">
      <c r="A582" t="str">
        <f xml:space="preserve"> IF(TextOutputFormulas!E556 = 0, "",TextOutputFormulas!E556)</f>
        <v/>
      </c>
    </row>
    <row r="583" spans="1:1" hidden="1" x14ac:dyDescent="0.35">
      <c r="A583" t="str">
        <f xml:space="preserve"> IF(TextOutputFormulas!E557 = 0, "",TextOutputFormulas!E557)</f>
        <v/>
      </c>
    </row>
    <row r="584" spans="1:1" hidden="1" x14ac:dyDescent="0.35">
      <c r="A584" t="str">
        <f xml:space="preserve"> IF(TextOutputFormulas!E558 = 0, "",TextOutputFormulas!E558)</f>
        <v/>
      </c>
    </row>
    <row r="585" spans="1:1" x14ac:dyDescent="0.35">
      <c r="A585" t="str">
        <f xml:space="preserve"> IF(TextOutputFormulas!E559 = 0, "",TextOutputFormulas!E559)</f>
        <v>.</v>
      </c>
    </row>
    <row r="586" spans="1:1" x14ac:dyDescent="0.35">
      <c r="A586" t="str">
        <f xml:space="preserve"> IF(TextOutputFormulas!E560 = 0, "",TextOutputFormulas!E560)</f>
        <v>.</v>
      </c>
    </row>
    <row r="587" spans="1:1" x14ac:dyDescent="0.35">
      <c r="A587" t="str">
        <f xml:space="preserve"> IF(TextOutputFormulas!E561 = 0, "",TextOutputFormulas!E561)</f>
        <v>.</v>
      </c>
    </row>
    <row r="588" spans="1:1" x14ac:dyDescent="0.35">
      <c r="A588" t="str">
        <f xml:space="preserve"> IF(TextOutputFormulas!E562 = 0, "",TextOutputFormulas!E562)</f>
        <v>-------------------------------------</v>
      </c>
    </row>
    <row r="589" spans="1:1" x14ac:dyDescent="0.35">
      <c r="A589" t="str">
        <f xml:space="preserve"> IF(TextOutputFormulas!E563 = 0, "",TextOutputFormulas!E563)</f>
        <v>GO-CART / NON-INVENTORY</v>
      </c>
    </row>
    <row r="590" spans="1:1" x14ac:dyDescent="0.35">
      <c r="A590" t="str">
        <f xml:space="preserve"> IF(TextOutputFormulas!E564 = 0, "",TextOutputFormulas!E564)</f>
        <v>-------------------------------------</v>
      </c>
    </row>
    <row r="591" spans="1:1" hidden="1" x14ac:dyDescent="0.35">
      <c r="A591" t="str">
        <f xml:space="preserve"> IF(TextOutputFormulas!E565 = 0, "",TextOutputFormulas!E565)</f>
        <v/>
      </c>
    </row>
    <row r="592" spans="1:1" hidden="1" x14ac:dyDescent="0.35">
      <c r="A592" t="str">
        <f xml:space="preserve"> IF(TextOutputFormulas!E566 = 0, "",TextOutputFormulas!E566)</f>
        <v/>
      </c>
    </row>
    <row r="593" spans="1:1" hidden="1" x14ac:dyDescent="0.35">
      <c r="A593" t="str">
        <f xml:space="preserve"> IF(TextOutputFormulas!E567 = 0, "",TextOutputFormulas!E567)</f>
        <v/>
      </c>
    </row>
    <row r="594" spans="1:1" hidden="1" x14ac:dyDescent="0.35">
      <c r="A594" t="str">
        <f xml:space="preserve"> IF(TextOutputFormulas!E568 = 0, "",TextOutputFormulas!E568)</f>
        <v/>
      </c>
    </row>
    <row r="595" spans="1:1" hidden="1" x14ac:dyDescent="0.35">
      <c r="A595" t="str">
        <f xml:space="preserve"> IF(TextOutputFormulas!E569 = 0, "",TextOutputFormulas!E569)</f>
        <v/>
      </c>
    </row>
    <row r="596" spans="1:1" hidden="1" x14ac:dyDescent="0.35">
      <c r="A596" t="str">
        <f xml:space="preserve"> IF(TextOutputFormulas!E570 = 0, "",TextOutputFormulas!E570)</f>
        <v/>
      </c>
    </row>
    <row r="597" spans="1:1" hidden="1" x14ac:dyDescent="0.35">
      <c r="A597" t="str">
        <f xml:space="preserve"> IF(TextOutputFormulas!E571 = 0, "",TextOutputFormulas!E571)</f>
        <v/>
      </c>
    </row>
    <row r="598" spans="1:1" hidden="1" x14ac:dyDescent="0.35">
      <c r="A598" t="str">
        <f xml:space="preserve"> IF(TextOutputFormulas!E572 = 0, "",TextOutputFormulas!E572)</f>
        <v/>
      </c>
    </row>
    <row r="599" spans="1:1" hidden="1" x14ac:dyDescent="0.35">
      <c r="A599" t="str">
        <f xml:space="preserve"> IF(TextOutputFormulas!E573 = 0, "",TextOutputFormulas!E573)</f>
        <v/>
      </c>
    </row>
    <row r="600" spans="1:1" hidden="1" x14ac:dyDescent="0.35">
      <c r="A600" t="str">
        <f xml:space="preserve"> IF(TextOutputFormulas!E574 = 0, "",TextOutputFormulas!E574)</f>
        <v/>
      </c>
    </row>
    <row r="601" spans="1:1" hidden="1" x14ac:dyDescent="0.35">
      <c r="A601" t="str">
        <f xml:space="preserve"> IF(TextOutputFormulas!E575 = 0, "",TextOutputFormulas!E575)</f>
        <v/>
      </c>
    </row>
    <row r="602" spans="1:1" hidden="1" x14ac:dyDescent="0.35">
      <c r="A602" t="str">
        <f xml:space="preserve"> IF(TextOutputFormulas!E576 = 0, "",TextOutputFormulas!E576)</f>
        <v/>
      </c>
    </row>
    <row r="603" spans="1:1" hidden="1" x14ac:dyDescent="0.35">
      <c r="A603" t="str">
        <f xml:space="preserve"> IF(TextOutputFormulas!E577 = 0, "",TextOutputFormulas!E577)</f>
        <v/>
      </c>
    </row>
    <row r="604" spans="1:1" hidden="1" x14ac:dyDescent="0.35">
      <c r="A604" t="str">
        <f xml:space="preserve"> IF(TextOutputFormulas!E578 = 0, "",TextOutputFormulas!E578)</f>
        <v/>
      </c>
    </row>
    <row r="605" spans="1:1" hidden="1" x14ac:dyDescent="0.35">
      <c r="A605" t="str">
        <f xml:space="preserve"> IF(TextOutputFormulas!E579 = 0, "",TextOutputFormulas!E579)</f>
        <v/>
      </c>
    </row>
    <row r="606" spans="1:1" hidden="1" x14ac:dyDescent="0.35">
      <c r="A606" t="str">
        <f xml:space="preserve"> IF(TextOutputFormulas!E580 = 0, "",TextOutputFormulas!E580)</f>
        <v/>
      </c>
    </row>
    <row r="607" spans="1:1" hidden="1" x14ac:dyDescent="0.35">
      <c r="A607" t="str">
        <f xml:space="preserve"> IF(TextOutputFormulas!E581 = 0, "",TextOutputFormulas!E581)</f>
        <v/>
      </c>
    </row>
    <row r="608" spans="1:1" hidden="1" x14ac:dyDescent="0.35">
      <c r="A608" t="str">
        <f xml:space="preserve"> IF(TextOutputFormulas!E582 = 0, "",TextOutputFormulas!E582)</f>
        <v/>
      </c>
    </row>
    <row r="609" spans="1:1" hidden="1" x14ac:dyDescent="0.35">
      <c r="A609" t="str">
        <f xml:space="preserve"> IF(TextOutputFormulas!E583 = 0, "",TextOutputFormulas!E583)</f>
        <v/>
      </c>
    </row>
    <row r="610" spans="1:1" hidden="1" x14ac:dyDescent="0.35">
      <c r="A610" t="str">
        <f xml:space="preserve"> IF(TextOutputFormulas!E584 = 0, "",TextOutputFormulas!E584)</f>
        <v/>
      </c>
    </row>
    <row r="611" spans="1:1" hidden="1" x14ac:dyDescent="0.35">
      <c r="A611" t="str">
        <f xml:space="preserve"> IF(TextOutputFormulas!E585 = 0, "",TextOutputFormulas!E585)</f>
        <v/>
      </c>
    </row>
    <row r="612" spans="1:1" x14ac:dyDescent="0.35">
      <c r="A612" t="str">
        <f xml:space="preserve"> IF(TextOutputFormulas!E586 = 0, "",TextOutputFormulas!E586)</f>
        <v>.</v>
      </c>
    </row>
    <row r="613" spans="1:1" x14ac:dyDescent="0.35">
      <c r="A613" t="str">
        <f xml:space="preserve"> IF(TextOutputFormulas!E587 = 0, "",TextOutputFormulas!E587)</f>
        <v>.</v>
      </c>
    </row>
    <row r="614" spans="1:1" x14ac:dyDescent="0.35">
      <c r="A614" t="str">
        <f xml:space="preserve"> IF(TextOutputFormulas!E588 = 0, "",TextOutputFormulas!E588)</f>
        <v>.</v>
      </c>
    </row>
    <row r="615" spans="1:1" x14ac:dyDescent="0.35">
      <c r="A615" t="str">
        <f xml:space="preserve"> IF(TextOutputFormulas!E589 = 0, "",TextOutputFormulas!E589)</f>
        <v>----------------------</v>
      </c>
    </row>
    <row r="616" spans="1:1" x14ac:dyDescent="0.35">
      <c r="A616" t="str">
        <f xml:space="preserve"> IF(TextOutputFormulas!E590 = 0, "",TextOutputFormulas!E590)</f>
        <v>MISCELLANEOUS</v>
      </c>
    </row>
    <row r="617" spans="1:1" x14ac:dyDescent="0.35">
      <c r="A617" t="str">
        <f xml:space="preserve"> IF(TextOutputFormulas!E591 = 0, "",TextOutputFormulas!E591)</f>
        <v>----------------------</v>
      </c>
    </row>
    <row r="618" spans="1:1" hidden="1" x14ac:dyDescent="0.35">
      <c r="A618" t="str">
        <f xml:space="preserve"> IF(TextOutputFormulas!E592 = 0, "",TextOutputFormulas!E592)</f>
        <v/>
      </c>
    </row>
    <row r="619" spans="1:1" hidden="1" x14ac:dyDescent="0.35">
      <c r="A619" t="str">
        <f xml:space="preserve"> IF(TextOutputFormulas!E593 = 0, "",TextOutputFormulas!E593)</f>
        <v/>
      </c>
    </row>
    <row r="620" spans="1:1" hidden="1" x14ac:dyDescent="0.35">
      <c r="A620" t="str">
        <f xml:space="preserve"> IF(TextOutputFormulas!E594 = 0, "",TextOutputFormulas!E594)</f>
        <v/>
      </c>
    </row>
    <row r="621" spans="1:1" hidden="1" x14ac:dyDescent="0.35">
      <c r="A621" t="str">
        <f xml:space="preserve"> IF(TextOutputFormulas!E595 = 0, "",TextOutputFormulas!E595)</f>
        <v/>
      </c>
    </row>
    <row r="622" spans="1:1" hidden="1" x14ac:dyDescent="0.35">
      <c r="A622" t="str">
        <f xml:space="preserve"> IF(TextOutputFormulas!E596 = 0, "",TextOutputFormulas!E596)</f>
        <v/>
      </c>
    </row>
    <row r="623" spans="1:1" hidden="1" x14ac:dyDescent="0.35">
      <c r="A623" t="str">
        <f xml:space="preserve"> IF(TextOutputFormulas!E597 = 0, "",TextOutputFormulas!E597)</f>
        <v/>
      </c>
    </row>
    <row r="624" spans="1:1" hidden="1" x14ac:dyDescent="0.35">
      <c r="A624" t="str">
        <f xml:space="preserve"> IF(TextOutputFormulas!E598 = 0, "",TextOutputFormulas!E598)</f>
        <v/>
      </c>
    </row>
    <row r="625" spans="1:1" hidden="1" x14ac:dyDescent="0.35">
      <c r="A625" t="str">
        <f xml:space="preserve"> IF(TextOutputFormulas!E599 = 0, "",TextOutputFormulas!E599)</f>
        <v/>
      </c>
    </row>
    <row r="626" spans="1:1" hidden="1" x14ac:dyDescent="0.35">
      <c r="A626" t="str">
        <f xml:space="preserve"> IF(TextOutputFormulas!E600 = 0, "",TextOutputFormulas!E600)</f>
        <v/>
      </c>
    </row>
    <row r="627" spans="1:1" hidden="1" x14ac:dyDescent="0.35">
      <c r="A627" t="str">
        <f xml:space="preserve"> IF(TextOutputFormulas!E601 = 0, "",TextOutputFormulas!E601)</f>
        <v/>
      </c>
    </row>
    <row r="628" spans="1:1" hidden="1" x14ac:dyDescent="0.35">
      <c r="A628" t="str">
        <f xml:space="preserve"> IF(TextOutputFormulas!E602 = 0, "",TextOutputFormulas!E602)</f>
        <v/>
      </c>
    </row>
    <row r="629" spans="1:1" hidden="1" x14ac:dyDescent="0.35">
      <c r="A629" t="str">
        <f xml:space="preserve"> IF(TextOutputFormulas!E603 = 0, "",TextOutputFormulas!E603)</f>
        <v/>
      </c>
    </row>
    <row r="630" spans="1:1" hidden="1" x14ac:dyDescent="0.35">
      <c r="A630" t="str">
        <f xml:space="preserve"> IF(TextOutputFormulas!E604 = 0, "",TextOutputFormulas!E604)</f>
        <v/>
      </c>
    </row>
    <row r="631" spans="1:1" hidden="1" x14ac:dyDescent="0.35">
      <c r="A631" t="str">
        <f xml:space="preserve"> IF(TextOutputFormulas!E605 = 0, "",TextOutputFormulas!E605)</f>
        <v/>
      </c>
    </row>
    <row r="632" spans="1:1" hidden="1" x14ac:dyDescent="0.35">
      <c r="A632" t="str">
        <f xml:space="preserve"> IF(TextOutputFormulas!E606 = 0, "",TextOutputFormulas!E606)</f>
        <v/>
      </c>
    </row>
    <row r="633" spans="1:1" hidden="1" x14ac:dyDescent="0.35">
      <c r="A633" t="str">
        <f xml:space="preserve"> IF(TextOutputFormulas!E607 = 0, "",TextOutputFormulas!E607)</f>
        <v/>
      </c>
    </row>
    <row r="634" spans="1:1" hidden="1" x14ac:dyDescent="0.35">
      <c r="A634" t="str">
        <f xml:space="preserve"> IF(TextOutputFormulas!E608 = 0, "",TextOutputFormulas!E608)</f>
        <v/>
      </c>
    </row>
    <row r="635" spans="1:1" hidden="1" x14ac:dyDescent="0.35">
      <c r="A635" t="str">
        <f xml:space="preserve"> IF(TextOutputFormulas!E609 = 0, "",TextOutputFormulas!E609)</f>
        <v/>
      </c>
    </row>
    <row r="636" spans="1:1" hidden="1" x14ac:dyDescent="0.35">
      <c r="A636" t="str">
        <f xml:space="preserve"> IF(TextOutputFormulas!E610 = 0, "",TextOutputFormulas!E610)</f>
        <v/>
      </c>
    </row>
    <row r="637" spans="1:1" hidden="1" x14ac:dyDescent="0.35">
      <c r="A637" t="str">
        <f xml:space="preserve"> IF(TextOutputFormulas!E611 = 0, "",TextOutputFormulas!E611)</f>
        <v/>
      </c>
    </row>
    <row r="638" spans="1:1" hidden="1" x14ac:dyDescent="0.35">
      <c r="A638" t="str">
        <f xml:space="preserve"> IF(TextOutputFormulas!E612 = 0, "",TextOutputFormulas!E612)</f>
        <v/>
      </c>
    </row>
    <row r="639" spans="1:1" hidden="1" x14ac:dyDescent="0.35">
      <c r="A639" t="str">
        <f xml:space="preserve"> IF(TextOutputFormulas!E613 = 0, "",TextOutputFormulas!E613)</f>
        <v/>
      </c>
    </row>
    <row r="640" spans="1:1" hidden="1" x14ac:dyDescent="0.35">
      <c r="A640" t="str">
        <f xml:space="preserve"> IF(TextOutputFormulas!E614 = 0, "",TextOutputFormulas!E614)</f>
        <v/>
      </c>
    </row>
    <row r="641" spans="1:1" hidden="1" x14ac:dyDescent="0.35">
      <c r="A641" t="str">
        <f xml:space="preserve"> IF(TextOutputFormulas!E615 = 0, "",TextOutputFormulas!E615)</f>
        <v/>
      </c>
    </row>
    <row r="642" spans="1:1" hidden="1" x14ac:dyDescent="0.35">
      <c r="A642" t="str">
        <f xml:space="preserve"> IF(TextOutputFormulas!E616 = 0, "",TextOutputFormulas!E616)</f>
        <v/>
      </c>
    </row>
    <row r="643" spans="1:1" hidden="1" x14ac:dyDescent="0.35">
      <c r="A643" t="str">
        <f xml:space="preserve"> IF(TextOutputFormulas!E617 = 0, "",TextOutputFormulas!E617)</f>
        <v/>
      </c>
    </row>
    <row r="644" spans="1:1" hidden="1" x14ac:dyDescent="0.35">
      <c r="A644" t="str">
        <f xml:space="preserve"> IF(TextOutputFormulas!E618 = 0, "",TextOutputFormulas!E618)</f>
        <v/>
      </c>
    </row>
    <row r="645" spans="1:1" hidden="1" x14ac:dyDescent="0.35">
      <c r="A645" t="str">
        <f xml:space="preserve"> IF(TextOutputFormulas!E619 = 0, "",TextOutputFormulas!E619)</f>
        <v/>
      </c>
    </row>
    <row r="646" spans="1:1" hidden="1" x14ac:dyDescent="0.35">
      <c r="A646" t="str">
        <f xml:space="preserve"> IF(TextOutputFormulas!E620 = 0, "",TextOutputFormulas!E620)</f>
        <v/>
      </c>
    </row>
    <row r="647" spans="1:1" hidden="1" x14ac:dyDescent="0.35">
      <c r="A647" t="str">
        <f xml:space="preserve"> IF(TextOutputFormulas!E621 = 0, "",TextOutputFormulas!E621)</f>
        <v/>
      </c>
    </row>
    <row r="648" spans="1:1" x14ac:dyDescent="0.35">
      <c r="A648" t="str">
        <f xml:space="preserve"> IF(TextOutputFormulas!E622 = 0, "",TextOutputFormulas!E622)</f>
        <v>.</v>
      </c>
    </row>
    <row r="649" spans="1:1" x14ac:dyDescent="0.35">
      <c r="A649" t="str">
        <f xml:space="preserve"> IF(TextOutputFormulas!E623 = 0, "",TextOutputFormulas!E623)</f>
        <v>.</v>
      </c>
    </row>
    <row r="650" spans="1:1" x14ac:dyDescent="0.35">
      <c r="A650" t="str">
        <f xml:space="preserve"> IF(TextOutputFormulas!E624 = 0, "",TextOutputFormulas!E624)</f>
        <v>.</v>
      </c>
    </row>
    <row r="651" spans="1:1" x14ac:dyDescent="0.35">
      <c r="A651" t="str">
        <f xml:space="preserve"> IF(TextOutputFormulas!E625 = 0, "",TextOutputFormulas!E625)</f>
        <v>-------------------------</v>
      </c>
    </row>
    <row r="652" spans="1:1" x14ac:dyDescent="0.35">
      <c r="A652" t="str">
        <f xml:space="preserve"> IF(TextOutputFormulas!E626 = 0, "",TextOutputFormulas!E626)</f>
        <v>LABOR SHARE OUT</v>
      </c>
    </row>
    <row r="653" spans="1:1" x14ac:dyDescent="0.35">
      <c r="A653" t="str">
        <f xml:space="preserve"> IF(TextOutputFormulas!E627 = 0, "",TextOutputFormulas!E627)</f>
        <v>-------------------------</v>
      </c>
    </row>
    <row r="654" spans="1:1" hidden="1" x14ac:dyDescent="0.35">
      <c r="A654" t="str">
        <f xml:space="preserve"> IF(TextOutputFormulas!E628 = 0, "",TextOutputFormulas!E628)</f>
        <v/>
      </c>
    </row>
    <row r="655" spans="1:1" hidden="1" x14ac:dyDescent="0.35">
      <c r="A655" t="str">
        <f xml:space="preserve"> IF(TextOutputFormulas!E629 = 0, "",TextOutputFormulas!E629)</f>
        <v/>
      </c>
    </row>
    <row r="656" spans="1:1" hidden="1" x14ac:dyDescent="0.35">
      <c r="A656" t="str">
        <f xml:space="preserve"> IF(TextOutputFormulas!E630 = 0, "",TextOutputFormulas!E630)</f>
        <v/>
      </c>
    </row>
    <row r="657" spans="1:1" hidden="1" x14ac:dyDescent="0.35">
      <c r="A657" t="str">
        <f xml:space="preserve"> IF(TextOutputFormulas!E631 = 0, "",TextOutputFormulas!E631)</f>
        <v/>
      </c>
    </row>
    <row r="658" spans="1:1" hidden="1" x14ac:dyDescent="0.35">
      <c r="A658" t="str">
        <f xml:space="preserve"> IF(TextOutputFormulas!E632 = 0, "",TextOutputFormulas!E632)</f>
        <v/>
      </c>
    </row>
    <row r="659" spans="1:1" hidden="1" x14ac:dyDescent="0.35">
      <c r="A659" t="str">
        <f xml:space="preserve"> IF(TextOutputFormulas!E633 = 0, "",TextOutputFormulas!E633)</f>
        <v/>
      </c>
    </row>
    <row r="660" spans="1:1" hidden="1" x14ac:dyDescent="0.35">
      <c r="A660" t="str">
        <f xml:space="preserve"> IF(TextOutputFormulas!E634 = 0, "",TextOutputFormulas!E634)</f>
        <v/>
      </c>
    </row>
    <row r="661" spans="1:1" hidden="1" x14ac:dyDescent="0.35">
      <c r="A661" t="str">
        <f xml:space="preserve"> IF(TextOutputFormulas!E635 = 0, "",TextOutputFormulas!E635)</f>
        <v/>
      </c>
    </row>
    <row r="662" spans="1:1" hidden="1" x14ac:dyDescent="0.35">
      <c r="A662" t="str">
        <f xml:space="preserve"> IF(TextOutputFormulas!E636 = 0, "",TextOutputFormulas!E636)</f>
        <v/>
      </c>
    </row>
    <row r="663" spans="1:1" hidden="1" x14ac:dyDescent="0.35">
      <c r="A663" t="str">
        <f xml:space="preserve"> IF(TextOutputFormulas!E637 = 0, "",TextOutputFormulas!E637)</f>
        <v/>
      </c>
    </row>
    <row r="664" spans="1:1" hidden="1" x14ac:dyDescent="0.35">
      <c r="A664" t="str">
        <f xml:space="preserve"> IF(TextOutputFormulas!E638 = 0, "",TextOutputFormulas!E638)</f>
        <v/>
      </c>
    </row>
    <row r="665" spans="1:1" hidden="1" x14ac:dyDescent="0.35">
      <c r="A665" t="str">
        <f xml:space="preserve"> IF(TextOutputFormulas!E639 = 0, "",TextOutputFormulas!E639)</f>
        <v/>
      </c>
    </row>
    <row r="666" spans="1:1" hidden="1" x14ac:dyDescent="0.35">
      <c r="A666" t="str">
        <f xml:space="preserve"> IF(TextOutputFormulas!E640 = 0, "",TextOutputFormulas!E640)</f>
        <v/>
      </c>
    </row>
    <row r="667" spans="1:1" hidden="1" x14ac:dyDescent="0.35">
      <c r="A667" t="str">
        <f xml:space="preserve"> IF(TextOutputFormulas!E641 = 0, "",TextOutputFormulas!E641)</f>
        <v/>
      </c>
    </row>
    <row r="668" spans="1:1" hidden="1" x14ac:dyDescent="0.35">
      <c r="A668" t="str">
        <f xml:space="preserve"> IF(TextOutputFormulas!E642 = 0, "",TextOutputFormulas!E642)</f>
        <v/>
      </c>
    </row>
    <row r="669" spans="1:1" hidden="1" x14ac:dyDescent="0.35">
      <c r="A669" t="str">
        <f xml:space="preserve"> IF(TextOutputFormulas!E643 = 0, "",TextOutputFormulas!E643)</f>
        <v/>
      </c>
    </row>
    <row r="670" spans="1:1" hidden="1" x14ac:dyDescent="0.35">
      <c r="A670" t="str">
        <f xml:space="preserve"> IF(TextOutputFormulas!E644 = 0, "",TextOutputFormulas!E644)</f>
        <v/>
      </c>
    </row>
    <row r="671" spans="1:1" hidden="1" x14ac:dyDescent="0.35">
      <c r="A671" t="str">
        <f xml:space="preserve"> IF(TextOutputFormulas!E645 = 0, "",TextOutputFormulas!E645)</f>
        <v/>
      </c>
    </row>
    <row r="672" spans="1:1" hidden="1" x14ac:dyDescent="0.35">
      <c r="A672" t="str">
        <f xml:space="preserve"> IF(TextOutputFormulas!E646 = 0, "",TextOutputFormulas!E646)</f>
        <v/>
      </c>
    </row>
    <row r="673" spans="1:1" hidden="1" x14ac:dyDescent="0.35">
      <c r="A673" t="str">
        <f xml:space="preserve"> IF(TextOutputFormulas!E647 = 0, "",TextOutputFormulas!E647)</f>
        <v/>
      </c>
    </row>
    <row r="674" spans="1:1" hidden="1" x14ac:dyDescent="0.35">
      <c r="A674" t="str">
        <f xml:space="preserve"> IF(TextOutputFormulas!E648 = 0, "",TextOutputFormulas!E648)</f>
        <v/>
      </c>
    </row>
    <row r="675" spans="1:1" hidden="1" x14ac:dyDescent="0.35">
      <c r="A675" t="str">
        <f xml:space="preserve"> IF(TextOutputFormulas!E649 = 0, "",TextOutputFormulas!E649)</f>
        <v/>
      </c>
    </row>
    <row r="676" spans="1:1" hidden="1" x14ac:dyDescent="0.35">
      <c r="A676" t="str">
        <f xml:space="preserve"> IF(TextOutputFormulas!E650 = 0, "",TextOutputFormulas!E650)</f>
        <v/>
      </c>
    </row>
    <row r="677" spans="1:1" hidden="1" x14ac:dyDescent="0.35">
      <c r="A677" t="str">
        <f xml:space="preserve"> IF(TextOutputFormulas!E651 = 0, "",TextOutputFormulas!E651)</f>
        <v/>
      </c>
    </row>
    <row r="678" spans="1:1" hidden="1" x14ac:dyDescent="0.35">
      <c r="A678" t="str">
        <f xml:space="preserve"> IF(TextOutputFormulas!E652 = 0, "",TextOutputFormulas!E652)</f>
        <v/>
      </c>
    </row>
    <row r="679" spans="1:1" hidden="1" x14ac:dyDescent="0.35">
      <c r="A679" t="str">
        <f xml:space="preserve"> IF(TextOutputFormulas!E653 = 0, "",TextOutputFormulas!E653)</f>
        <v/>
      </c>
    </row>
    <row r="680" spans="1:1" hidden="1" x14ac:dyDescent="0.35">
      <c r="A680" t="str">
        <f xml:space="preserve"> IF(TextOutputFormulas!E654 = 0, "",TextOutputFormulas!E654)</f>
        <v/>
      </c>
    </row>
    <row r="681" spans="1:1" hidden="1" x14ac:dyDescent="0.35">
      <c r="A681" t="str">
        <f xml:space="preserve"> IF(TextOutputFormulas!E655 = 0, "",TextOutputFormulas!E655)</f>
        <v/>
      </c>
    </row>
    <row r="682" spans="1:1" hidden="1" x14ac:dyDescent="0.35">
      <c r="A682" t="str">
        <f xml:space="preserve"> IF(TextOutputFormulas!E656 = 0, "",TextOutputFormulas!E656)</f>
        <v/>
      </c>
    </row>
    <row r="683" spans="1:1" hidden="1" x14ac:dyDescent="0.35">
      <c r="A683" t="str">
        <f xml:space="preserve"> IF(TextOutputFormulas!E657 = 0, "",TextOutputFormulas!E657)</f>
        <v/>
      </c>
    </row>
    <row r="684" spans="1:1" hidden="1" x14ac:dyDescent="0.35">
      <c r="A684" t="str">
        <f xml:space="preserve"> IF(TextOutputFormulas!E658 = 0, "",TextOutputFormulas!E658)</f>
        <v/>
      </c>
    </row>
    <row r="685" spans="1:1" hidden="1" x14ac:dyDescent="0.35">
      <c r="A685" t="str">
        <f xml:space="preserve"> IF(TextOutputFormulas!E659 = 0, "",TextOutputFormulas!E659)</f>
        <v/>
      </c>
    </row>
    <row r="686" spans="1:1" hidden="1" x14ac:dyDescent="0.35">
      <c r="A686" t="str">
        <f xml:space="preserve"> IF(TextOutputFormulas!E660 = 0, "",TextOutputFormulas!E660)</f>
        <v/>
      </c>
    </row>
    <row r="687" spans="1:1" hidden="1" x14ac:dyDescent="0.35">
      <c r="A687" t="str">
        <f xml:space="preserve"> IF(TextOutputFormulas!E661 = 0, "",TextOutputFormulas!E661)</f>
        <v/>
      </c>
    </row>
    <row r="688" spans="1:1" hidden="1" x14ac:dyDescent="0.35">
      <c r="A688" t="str">
        <f xml:space="preserve"> IF(TextOutputFormulas!E662 = 0, "",TextOutputFormulas!E662)</f>
        <v/>
      </c>
    </row>
    <row r="689" spans="1:1" hidden="1" x14ac:dyDescent="0.35">
      <c r="A689" t="str">
        <f xml:space="preserve"> IF(TextOutputFormulas!E663 = 0, "",TextOutputFormulas!E663)</f>
        <v/>
      </c>
    </row>
    <row r="690" spans="1:1" hidden="1" x14ac:dyDescent="0.35">
      <c r="A690" t="str">
        <f xml:space="preserve"> IF(TextOutputFormulas!E664 = 0, "",TextOutputFormulas!E664)</f>
        <v/>
      </c>
    </row>
    <row r="691" spans="1:1" hidden="1" x14ac:dyDescent="0.35">
      <c r="A691" t="str">
        <f xml:space="preserve"> IF(TextOutputFormulas!E665 = 0, "",TextOutputFormulas!E665)</f>
        <v/>
      </c>
    </row>
    <row r="692" spans="1:1" hidden="1" x14ac:dyDescent="0.35">
      <c r="A692" t="str">
        <f xml:space="preserve"> IF(TextOutputFormulas!E666 = 0, "",TextOutputFormulas!E666)</f>
        <v/>
      </c>
    </row>
    <row r="693" spans="1:1" hidden="1" x14ac:dyDescent="0.35">
      <c r="A693" t="str">
        <f xml:space="preserve"> IF(TextOutputFormulas!E667 = 0, "",TextOutputFormulas!E667)</f>
        <v/>
      </c>
    </row>
    <row r="694" spans="1:1" hidden="1" x14ac:dyDescent="0.35">
      <c r="A694" t="str">
        <f xml:space="preserve"> IF(TextOutputFormulas!E668 = 0, "",TextOutputFormulas!E668)</f>
        <v/>
      </c>
    </row>
    <row r="695" spans="1:1" hidden="1" x14ac:dyDescent="0.35">
      <c r="A695" t="str">
        <f xml:space="preserve"> IF(TextOutputFormulas!E669 = 0, "",TextOutputFormulas!E669)</f>
        <v/>
      </c>
    </row>
    <row r="696" spans="1:1" hidden="1" x14ac:dyDescent="0.35">
      <c r="A696" t="str">
        <f xml:space="preserve"> IF(TextOutputFormulas!E670 = 0, "",TextOutputFormulas!E670)</f>
        <v/>
      </c>
    </row>
    <row r="697" spans="1:1" hidden="1" x14ac:dyDescent="0.35">
      <c r="A697" t="str">
        <f xml:space="preserve"> IF(TextOutputFormulas!E671 = 0, "",TextOutputFormulas!E671)</f>
        <v/>
      </c>
    </row>
    <row r="698" spans="1:1" hidden="1" x14ac:dyDescent="0.35">
      <c r="A698" t="str">
        <f xml:space="preserve"> IF(TextOutputFormulas!E672 = 0, "",TextOutputFormulas!E672)</f>
        <v/>
      </c>
    </row>
    <row r="699" spans="1:1" hidden="1" x14ac:dyDescent="0.35">
      <c r="A699" t="str">
        <f xml:space="preserve"> IF(TextOutputFormulas!E673 = 0, "",TextOutputFormulas!E673)</f>
        <v/>
      </c>
    </row>
    <row r="700" spans="1:1" hidden="1" x14ac:dyDescent="0.35">
      <c r="A700" t="str">
        <f xml:space="preserve"> IF(TextOutputFormulas!E674 = 0, "",TextOutputFormulas!E674)</f>
        <v/>
      </c>
    </row>
    <row r="701" spans="1:1" hidden="1" x14ac:dyDescent="0.35">
      <c r="A701" t="str">
        <f xml:space="preserve"> IF(TextOutputFormulas!E675 = 0, "",TextOutputFormulas!E675)</f>
        <v/>
      </c>
    </row>
    <row r="702" spans="1:1" hidden="1" x14ac:dyDescent="0.35">
      <c r="A702" t="str">
        <f xml:space="preserve"> IF(TextOutputFormulas!E676 = 0, "",TextOutputFormulas!E676)</f>
        <v/>
      </c>
    </row>
    <row r="703" spans="1:1" hidden="1" x14ac:dyDescent="0.35">
      <c r="A703" t="str">
        <f xml:space="preserve"> IF(TextOutputFormulas!E677 = 0, "",TextOutputFormulas!E677)</f>
        <v/>
      </c>
    </row>
    <row r="704" spans="1:1" hidden="1" x14ac:dyDescent="0.35">
      <c r="A704" t="str">
        <f xml:space="preserve"> IF(TextOutputFormulas!E678 = 0, "",TextOutputFormulas!E678)</f>
        <v/>
      </c>
    </row>
    <row r="705" spans="1:1" hidden="1" x14ac:dyDescent="0.35">
      <c r="A705" t="str">
        <f xml:space="preserve"> IF(TextOutputFormulas!E679 = 0, "",TextOutputFormulas!E679)</f>
        <v/>
      </c>
    </row>
    <row r="706" spans="1:1" hidden="1" x14ac:dyDescent="0.35">
      <c r="A706" t="str">
        <f xml:space="preserve"> IF(TextOutputFormulas!E680 = 0, "",TextOutputFormulas!E680)</f>
        <v/>
      </c>
    </row>
    <row r="707" spans="1:1" hidden="1" x14ac:dyDescent="0.35">
      <c r="A707" t="str">
        <f xml:space="preserve"> IF(TextOutputFormulas!E681 = 0, "",TextOutputFormulas!E681)</f>
        <v/>
      </c>
    </row>
    <row r="708" spans="1:1" hidden="1" x14ac:dyDescent="0.35">
      <c r="A708" t="str">
        <f xml:space="preserve"> IF(TextOutputFormulas!E682 = 0, "",TextOutputFormulas!E682)</f>
        <v/>
      </c>
    </row>
    <row r="709" spans="1:1" hidden="1" x14ac:dyDescent="0.35">
      <c r="A709" t="str">
        <f xml:space="preserve"> IF(TextOutputFormulas!E683 = 0, "",TextOutputFormulas!E683)</f>
        <v/>
      </c>
    </row>
    <row r="710" spans="1:1" hidden="1" x14ac:dyDescent="0.35">
      <c r="A710" t="str">
        <f xml:space="preserve"> IF(TextOutputFormulas!E684 = 0, "",TextOutputFormulas!E684)</f>
        <v/>
      </c>
    </row>
    <row r="711" spans="1:1" x14ac:dyDescent="0.35">
      <c r="A711" t="str">
        <f xml:space="preserve"> IF(TextOutputFormulas!E685 = 0, "",TextOutputFormulas!E685)</f>
        <v>.</v>
      </c>
    </row>
    <row r="712" spans="1:1" x14ac:dyDescent="0.35">
      <c r="A712" t="str">
        <f xml:space="preserve"> IF(TextOutputFormulas!E686 = 0, "",TextOutputFormulas!E686)</f>
        <v>.</v>
      </c>
    </row>
    <row r="713" spans="1:1" x14ac:dyDescent="0.35">
      <c r="A713" t="str">
        <f xml:space="preserve"> IF(TextOutputFormulas!E687 = 0, "",TextOutputFormulas!E687)</f>
        <v>.</v>
      </c>
    </row>
    <row r="714" spans="1:1" x14ac:dyDescent="0.35">
      <c r="A714" t="str">
        <f xml:space="preserve"> IF(TextOutputFormulas!E688 = 0, "",TextOutputFormulas!E688)</f>
        <v>-----</v>
      </c>
    </row>
    <row r="715" spans="1:1" x14ac:dyDescent="0.35">
      <c r="A715" t="str">
        <f xml:space="preserve"> IF(TextOutputFormulas!E689 = 0, "",TextOutputFormulas!E689)</f>
        <v>VTO</v>
      </c>
    </row>
    <row r="716" spans="1:1" x14ac:dyDescent="0.35">
      <c r="A716" t="str">
        <f xml:space="preserve"> IF(TextOutputFormulas!E690 = 0, "",TextOutputFormulas!E690)</f>
        <v>-----</v>
      </c>
    </row>
    <row r="717" spans="1:1" hidden="1" x14ac:dyDescent="0.35">
      <c r="A717" t="str">
        <f xml:space="preserve"> IF(TextOutputFormulas!E691 = 0, "",TextOutputFormulas!E691)</f>
        <v/>
      </c>
    </row>
    <row r="718" spans="1:1" hidden="1" x14ac:dyDescent="0.35">
      <c r="A718" t="str">
        <f xml:space="preserve"> IF(TextOutputFormulas!E692 = 0, "",TextOutputFormulas!E692)</f>
        <v/>
      </c>
    </row>
    <row r="719" spans="1:1" hidden="1" x14ac:dyDescent="0.35">
      <c r="A719" t="str">
        <f xml:space="preserve"> IF(TextOutputFormulas!E693 = 0, "",TextOutputFormulas!E693)</f>
        <v/>
      </c>
    </row>
    <row r="720" spans="1:1" hidden="1" x14ac:dyDescent="0.35">
      <c r="A720" t="str">
        <f xml:space="preserve"> IF(TextOutputFormulas!E694 = 0, "",TextOutputFormulas!E694)</f>
        <v/>
      </c>
    </row>
    <row r="721" spans="1:1" hidden="1" x14ac:dyDescent="0.35">
      <c r="A721" t="str">
        <f xml:space="preserve"> IF(TextOutputFormulas!E695 = 0, "",TextOutputFormulas!E695)</f>
        <v/>
      </c>
    </row>
    <row r="722" spans="1:1" hidden="1" x14ac:dyDescent="0.35">
      <c r="A722" t="str">
        <f xml:space="preserve"> IF(TextOutputFormulas!E696 = 0, "",TextOutputFormulas!E696)</f>
        <v/>
      </c>
    </row>
    <row r="723" spans="1:1" hidden="1" x14ac:dyDescent="0.35">
      <c r="A723" t="str">
        <f xml:space="preserve"> IF(TextOutputFormulas!E697 = 0, "",TextOutputFormulas!E697)</f>
        <v/>
      </c>
    </row>
    <row r="724" spans="1:1" hidden="1" x14ac:dyDescent="0.35">
      <c r="A724" t="str">
        <f xml:space="preserve"> IF(TextOutputFormulas!E698 = 0, "",TextOutputFormulas!E698)</f>
        <v/>
      </c>
    </row>
    <row r="725" spans="1:1" hidden="1" x14ac:dyDescent="0.35">
      <c r="A725" t="str">
        <f xml:space="preserve"> IF(TextOutputFormulas!E699 = 0, "",TextOutputFormulas!E699)</f>
        <v/>
      </c>
    </row>
    <row r="726" spans="1:1" hidden="1" x14ac:dyDescent="0.35">
      <c r="A726" t="str">
        <f xml:space="preserve"> IF(TextOutputFormulas!E700 = 0, "",TextOutputFormulas!E700)</f>
        <v/>
      </c>
    </row>
    <row r="727" spans="1:1" hidden="1" x14ac:dyDescent="0.35">
      <c r="A727" t="str">
        <f xml:space="preserve"> IF(TextOutputFormulas!E701 = 0, "",TextOutputFormulas!E701)</f>
        <v/>
      </c>
    </row>
    <row r="728" spans="1:1" hidden="1" x14ac:dyDescent="0.35">
      <c r="A728" t="str">
        <f xml:space="preserve"> IF(TextOutputFormulas!E702 = 0, "",TextOutputFormulas!E702)</f>
        <v/>
      </c>
    </row>
    <row r="729" spans="1:1" hidden="1" x14ac:dyDescent="0.35">
      <c r="A729" t="str">
        <f xml:space="preserve"> IF(TextOutputFormulas!E703 = 0, "",TextOutputFormulas!E703)</f>
        <v/>
      </c>
    </row>
    <row r="730" spans="1:1" hidden="1" x14ac:dyDescent="0.35">
      <c r="A730" t="str">
        <f xml:space="preserve"> IF(TextOutputFormulas!E704 = 0, "",TextOutputFormulas!E704)</f>
        <v/>
      </c>
    </row>
    <row r="731" spans="1:1" hidden="1" x14ac:dyDescent="0.35">
      <c r="A731" t="str">
        <f xml:space="preserve"> IF(TextOutputFormulas!E705 = 0, "",TextOutputFormulas!E705)</f>
        <v/>
      </c>
    </row>
    <row r="732" spans="1:1" hidden="1" x14ac:dyDescent="0.35">
      <c r="A732" t="str">
        <f xml:space="preserve"> IF(TextOutputFormulas!E706 = 0, "",TextOutputFormulas!E706)</f>
        <v/>
      </c>
    </row>
    <row r="733" spans="1:1" hidden="1" x14ac:dyDescent="0.35">
      <c r="A733" t="str">
        <f xml:space="preserve"> IF(TextOutputFormulas!E707 = 0, "",TextOutputFormulas!E707)</f>
        <v/>
      </c>
    </row>
    <row r="734" spans="1:1" hidden="1" x14ac:dyDescent="0.35">
      <c r="A734" t="str">
        <f xml:space="preserve"> IF(TextOutputFormulas!E708 = 0, "",TextOutputFormulas!E708)</f>
        <v/>
      </c>
    </row>
    <row r="735" spans="1:1" hidden="1" x14ac:dyDescent="0.35">
      <c r="A735" t="str">
        <f xml:space="preserve"> IF(TextOutputFormulas!E709 = 0, "",TextOutputFormulas!E709)</f>
        <v/>
      </c>
    </row>
    <row r="736" spans="1:1" hidden="1" x14ac:dyDescent="0.35">
      <c r="A736" t="str">
        <f xml:space="preserve"> IF(TextOutputFormulas!E710 = 0, "",TextOutputFormulas!E710)</f>
        <v/>
      </c>
    </row>
    <row r="737" spans="1:1" hidden="1" x14ac:dyDescent="0.35">
      <c r="A737" t="str">
        <f xml:space="preserve"> IF(TextOutputFormulas!E711 = 0, "",TextOutputFormulas!E711)</f>
        <v/>
      </c>
    </row>
    <row r="738" spans="1:1" hidden="1" x14ac:dyDescent="0.35">
      <c r="A738" t="str">
        <f xml:space="preserve"> IF(TextOutputFormulas!E712 = 0, "",TextOutputFormulas!E712)</f>
        <v/>
      </c>
    </row>
    <row r="739" spans="1:1" hidden="1" x14ac:dyDescent="0.35">
      <c r="A739" t="str">
        <f xml:space="preserve"> IF(TextOutputFormulas!E713 = 0, "",TextOutputFormulas!E713)</f>
        <v/>
      </c>
    </row>
    <row r="740" spans="1:1" hidden="1" x14ac:dyDescent="0.35">
      <c r="A740" t="str">
        <f xml:space="preserve"> IF(TextOutputFormulas!E714 = 0, "",TextOutputFormulas!E714)</f>
        <v/>
      </c>
    </row>
    <row r="741" spans="1:1" hidden="1" x14ac:dyDescent="0.35">
      <c r="A741" t="str">
        <f xml:space="preserve"> IF(TextOutputFormulas!E715 = 0, "",TextOutputFormulas!E715)</f>
        <v/>
      </c>
    </row>
    <row r="742" spans="1:1" hidden="1" x14ac:dyDescent="0.35">
      <c r="A742" t="str">
        <f xml:space="preserve"> IF(TextOutputFormulas!E716 = 0, "",TextOutputFormulas!E716)</f>
        <v/>
      </c>
    </row>
    <row r="743" spans="1:1" hidden="1" x14ac:dyDescent="0.35">
      <c r="A743" t="str">
        <f xml:space="preserve"> IF(TextOutputFormulas!E717 = 0, "",TextOutputFormulas!E717)</f>
        <v/>
      </c>
    </row>
    <row r="744" spans="1:1" hidden="1" x14ac:dyDescent="0.35">
      <c r="A744" t="str">
        <f xml:space="preserve"> IF(TextOutputFormulas!E718 = 0, "",TextOutputFormulas!E718)</f>
        <v/>
      </c>
    </row>
    <row r="745" spans="1:1" hidden="1" x14ac:dyDescent="0.35">
      <c r="A745" t="str">
        <f xml:space="preserve"> IF(TextOutputFormulas!E719 = 0, "",TextOutputFormulas!E719)</f>
        <v/>
      </c>
    </row>
    <row r="746" spans="1:1" hidden="1" x14ac:dyDescent="0.35">
      <c r="A746" t="str">
        <f xml:space="preserve"> IF(TextOutputFormulas!E720 = 0, "",TextOutputFormulas!E720)</f>
        <v/>
      </c>
    </row>
    <row r="747" spans="1:1" hidden="1" x14ac:dyDescent="0.35">
      <c r="A747" t="str">
        <f xml:space="preserve"> IF(TextOutputFormulas!E721 = 0, "",TextOutputFormulas!E721)</f>
        <v/>
      </c>
    </row>
    <row r="748" spans="1:1" hidden="1" x14ac:dyDescent="0.35">
      <c r="A748" t="str">
        <f xml:space="preserve"> IF(TextOutputFormulas!E722 = 0, "",TextOutputFormulas!E722)</f>
        <v/>
      </c>
    </row>
    <row r="749" spans="1:1" hidden="1" x14ac:dyDescent="0.35">
      <c r="A749" t="str">
        <f xml:space="preserve"> IF(TextOutputFormulas!E723 = 0, "",TextOutputFormulas!E723)</f>
        <v/>
      </c>
    </row>
    <row r="750" spans="1:1" hidden="1" x14ac:dyDescent="0.35">
      <c r="A750" t="str">
        <f xml:space="preserve"> IF(TextOutputFormulas!E724 = 0, "",TextOutputFormulas!E724)</f>
        <v/>
      </c>
    </row>
    <row r="751" spans="1:1" hidden="1" x14ac:dyDescent="0.35">
      <c r="A751" t="str">
        <f xml:space="preserve"> IF(TextOutputFormulas!E725 = 0, "",TextOutputFormulas!E725)</f>
        <v/>
      </c>
    </row>
    <row r="752" spans="1:1" hidden="1" x14ac:dyDescent="0.35">
      <c r="A752" t="str">
        <f xml:space="preserve"> IF(TextOutputFormulas!E726 = 0, "",TextOutputFormulas!E726)</f>
        <v/>
      </c>
    </row>
    <row r="753" spans="1:1" hidden="1" x14ac:dyDescent="0.35">
      <c r="A753" t="str">
        <f xml:space="preserve"> IF(TextOutputFormulas!E727 = 0, "",TextOutputFormulas!E727)</f>
        <v/>
      </c>
    </row>
    <row r="754" spans="1:1" hidden="1" x14ac:dyDescent="0.35">
      <c r="A754" t="str">
        <f xml:space="preserve"> IF(TextOutputFormulas!E728 = 0, "",TextOutputFormulas!E728)</f>
        <v/>
      </c>
    </row>
    <row r="755" spans="1:1" hidden="1" x14ac:dyDescent="0.35">
      <c r="A755" t="str">
        <f xml:space="preserve"> IF(TextOutputFormulas!E729 = 0, "",TextOutputFormulas!E729)</f>
        <v/>
      </c>
    </row>
    <row r="756" spans="1:1" hidden="1" x14ac:dyDescent="0.35">
      <c r="A756" t="str">
        <f xml:space="preserve"> IF(TextOutputFormulas!E730 = 0, "",TextOutputFormulas!E730)</f>
        <v/>
      </c>
    </row>
    <row r="757" spans="1:1" hidden="1" x14ac:dyDescent="0.35">
      <c r="A757" t="str">
        <f xml:space="preserve"> IF(TextOutputFormulas!E731 = 0, "",TextOutputFormulas!E731)</f>
        <v/>
      </c>
    </row>
    <row r="758" spans="1:1" hidden="1" x14ac:dyDescent="0.35">
      <c r="A758" t="str">
        <f xml:space="preserve"> IF(TextOutputFormulas!E732 = 0, "",TextOutputFormulas!E732)</f>
        <v/>
      </c>
    </row>
    <row r="759" spans="1:1" hidden="1" x14ac:dyDescent="0.35">
      <c r="A759" t="str">
        <f xml:space="preserve"> IF(TextOutputFormulas!E733 = 0, "",TextOutputFormulas!E733)</f>
        <v/>
      </c>
    </row>
    <row r="760" spans="1:1" hidden="1" x14ac:dyDescent="0.35">
      <c r="A760" t="str">
        <f xml:space="preserve"> IF(TextOutputFormulas!E734 = 0, "",TextOutputFormulas!E734)</f>
        <v/>
      </c>
    </row>
    <row r="761" spans="1:1" hidden="1" x14ac:dyDescent="0.35">
      <c r="A761" t="str">
        <f xml:space="preserve"> IF(TextOutputFormulas!E735 = 0, "",TextOutputFormulas!E735)</f>
        <v/>
      </c>
    </row>
    <row r="762" spans="1:1" hidden="1" x14ac:dyDescent="0.35">
      <c r="A762" t="str">
        <f xml:space="preserve"> IF(TextOutputFormulas!E736 = 0, "",TextOutputFormulas!E736)</f>
        <v/>
      </c>
    </row>
    <row r="763" spans="1:1" hidden="1" x14ac:dyDescent="0.35">
      <c r="A763" t="str">
        <f xml:space="preserve"> IF(TextOutputFormulas!E737 = 0, "",TextOutputFormulas!E737)</f>
        <v/>
      </c>
    </row>
    <row r="764" spans="1:1" hidden="1" x14ac:dyDescent="0.35">
      <c r="A764" t="str">
        <f xml:space="preserve"> IF(TextOutputFormulas!E738 = 0, "",TextOutputFormulas!E738)</f>
        <v/>
      </c>
    </row>
    <row r="765" spans="1:1" hidden="1" x14ac:dyDescent="0.35">
      <c r="A765" t="str">
        <f xml:space="preserve"> IF(TextOutputFormulas!E739 = 0, "",TextOutputFormulas!E739)</f>
        <v/>
      </c>
    </row>
    <row r="766" spans="1:1" hidden="1" x14ac:dyDescent="0.35">
      <c r="A766" t="str">
        <f xml:space="preserve"> IF(TextOutputFormulas!E740 = 0, "",TextOutputFormulas!E740)</f>
        <v/>
      </c>
    </row>
    <row r="767" spans="1:1" hidden="1" x14ac:dyDescent="0.35">
      <c r="A767" t="str">
        <f xml:space="preserve"> IF(TextOutputFormulas!E741 = 0, "",TextOutputFormulas!E741)</f>
        <v/>
      </c>
    </row>
    <row r="768" spans="1:1" hidden="1" x14ac:dyDescent="0.35">
      <c r="A768" t="str">
        <f xml:space="preserve"> IF(TextOutputFormulas!E742 = 0, "",TextOutputFormulas!E742)</f>
        <v/>
      </c>
    </row>
    <row r="769" spans="1:1" hidden="1" x14ac:dyDescent="0.35">
      <c r="A769" t="str">
        <f xml:space="preserve"> IF(TextOutputFormulas!E743 = 0, "",TextOutputFormulas!E743)</f>
        <v/>
      </c>
    </row>
    <row r="770" spans="1:1" hidden="1" x14ac:dyDescent="0.35">
      <c r="A770" t="str">
        <f xml:space="preserve"> IF(TextOutputFormulas!E744 = 0, "",TextOutputFormulas!E744)</f>
        <v/>
      </c>
    </row>
    <row r="771" spans="1:1" hidden="1" x14ac:dyDescent="0.35">
      <c r="A771" t="str">
        <f xml:space="preserve"> IF(TextOutputFormulas!E745 = 0, "",TextOutputFormulas!E745)</f>
        <v/>
      </c>
    </row>
    <row r="772" spans="1:1" hidden="1" x14ac:dyDescent="0.35">
      <c r="A772" t="str">
        <f xml:space="preserve"> IF(TextOutputFormulas!E746 = 0, "",TextOutputFormulas!E746)</f>
        <v/>
      </c>
    </row>
    <row r="773" spans="1:1" hidden="1" x14ac:dyDescent="0.35">
      <c r="A773" t="str">
        <f xml:space="preserve"> IF(TextOutputFormulas!E747 = 0, "",TextOutputFormulas!E747)</f>
        <v/>
      </c>
    </row>
    <row r="774" spans="1:1" hidden="1" x14ac:dyDescent="0.35">
      <c r="A774" t="str">
        <f xml:space="preserve"> IF(TextOutputFormulas!E748 = 0, "",TextOutputFormulas!E748)</f>
        <v/>
      </c>
    </row>
    <row r="775" spans="1:1" hidden="1" x14ac:dyDescent="0.35">
      <c r="A775" t="str">
        <f xml:space="preserve"> IF(TextOutputFormulas!E749 = 0, "",TextOutputFormulas!E749)</f>
        <v/>
      </c>
    </row>
    <row r="776" spans="1:1" hidden="1" x14ac:dyDescent="0.35">
      <c r="A776" t="str">
        <f xml:space="preserve"> IF(TextOutputFormulas!E750 = 0, "",TextOutputFormulas!E750)</f>
        <v/>
      </c>
    </row>
    <row r="777" spans="1:1" hidden="1" x14ac:dyDescent="0.35">
      <c r="A777" t="str">
        <f xml:space="preserve"> IF(TextOutputFormulas!E751 = 0, "",TextOutputFormulas!E751)</f>
        <v/>
      </c>
    </row>
    <row r="778" spans="1:1" hidden="1" x14ac:dyDescent="0.35">
      <c r="A778" t="str">
        <f xml:space="preserve"> IF(TextOutputFormulas!E752 = 0, "",TextOutputFormulas!E752)</f>
        <v/>
      </c>
    </row>
    <row r="779" spans="1:1" hidden="1" x14ac:dyDescent="0.35">
      <c r="A779" t="str">
        <f xml:space="preserve"> IF(TextOutputFormulas!E753 = 0, "",TextOutputFormulas!E753)</f>
        <v/>
      </c>
    </row>
    <row r="780" spans="1:1" hidden="1" x14ac:dyDescent="0.35">
      <c r="A780" t="str">
        <f xml:space="preserve"> IF(TextOutputFormulas!E754 = 0, "",TextOutputFormulas!E754)</f>
        <v/>
      </c>
    </row>
    <row r="781" spans="1:1" hidden="1" x14ac:dyDescent="0.35">
      <c r="A781" t="str">
        <f xml:space="preserve"> IF(TextOutputFormulas!E755 = 0, "",TextOutputFormulas!E755)</f>
        <v/>
      </c>
    </row>
    <row r="782" spans="1:1" hidden="1" x14ac:dyDescent="0.35">
      <c r="A782" t="str">
        <f xml:space="preserve"> IF(TextOutputFormulas!E756 = 0, "",TextOutputFormulas!E756)</f>
        <v/>
      </c>
    </row>
    <row r="783" spans="1:1" hidden="1" x14ac:dyDescent="0.35">
      <c r="A783" t="str">
        <f xml:space="preserve"> IF(TextOutputFormulas!E757 = 0, "",TextOutputFormulas!E757)</f>
        <v/>
      </c>
    </row>
    <row r="784" spans="1:1" hidden="1" x14ac:dyDescent="0.35">
      <c r="A784" t="str">
        <f xml:space="preserve"> IF(TextOutputFormulas!E758 = 0, "",TextOutputFormulas!E758)</f>
        <v/>
      </c>
    </row>
    <row r="785" spans="1:1" hidden="1" x14ac:dyDescent="0.35">
      <c r="A785" t="str">
        <f xml:space="preserve"> IF(TextOutputFormulas!E759 = 0, "",TextOutputFormulas!E759)</f>
        <v/>
      </c>
    </row>
    <row r="786" spans="1:1" hidden="1" x14ac:dyDescent="0.35">
      <c r="A786" t="str">
        <f xml:space="preserve"> IF(TextOutputFormulas!E760 = 0, "",TextOutputFormulas!E760)</f>
        <v/>
      </c>
    </row>
    <row r="787" spans="1:1" hidden="1" x14ac:dyDescent="0.35">
      <c r="A787" t="str">
        <f xml:space="preserve"> IF(TextOutputFormulas!E761 = 0, "",TextOutputFormulas!E761)</f>
        <v/>
      </c>
    </row>
    <row r="788" spans="1:1" hidden="1" x14ac:dyDescent="0.35">
      <c r="A788" t="str">
        <f xml:space="preserve"> IF(TextOutputFormulas!E762 = 0, "",TextOutputFormulas!E762)</f>
        <v/>
      </c>
    </row>
    <row r="789" spans="1:1" hidden="1" x14ac:dyDescent="0.35">
      <c r="A789" t="str">
        <f xml:space="preserve"> IF(TextOutputFormulas!E763 = 0, "",TextOutputFormulas!E763)</f>
        <v/>
      </c>
    </row>
    <row r="790" spans="1:1" hidden="1" x14ac:dyDescent="0.35">
      <c r="A790" t="str">
        <f xml:space="preserve"> IF(TextOutputFormulas!E764 = 0, "",TextOutputFormulas!E764)</f>
        <v/>
      </c>
    </row>
    <row r="791" spans="1:1" hidden="1" x14ac:dyDescent="0.35">
      <c r="A791" t="str">
        <f xml:space="preserve"> IF(TextOutputFormulas!E765 = 0, "",TextOutputFormulas!E765)</f>
        <v/>
      </c>
    </row>
    <row r="792" spans="1:1" hidden="1" x14ac:dyDescent="0.35">
      <c r="A792" t="str">
        <f xml:space="preserve"> IF(TextOutputFormulas!E766 = 0, "",TextOutputFormulas!E766)</f>
        <v/>
      </c>
    </row>
    <row r="793" spans="1:1" hidden="1" x14ac:dyDescent="0.35">
      <c r="A793" t="str">
        <f xml:space="preserve"> IF(TextOutputFormulas!E767 = 0, "",TextOutputFormulas!E767)</f>
        <v/>
      </c>
    </row>
    <row r="794" spans="1:1" hidden="1" x14ac:dyDescent="0.35">
      <c r="A794" t="str">
        <f xml:space="preserve"> IF(TextOutputFormulas!E768 = 0, "",TextOutputFormulas!E768)</f>
        <v/>
      </c>
    </row>
    <row r="795" spans="1:1" hidden="1" x14ac:dyDescent="0.35">
      <c r="A795" t="str">
        <f xml:space="preserve"> IF(TextOutputFormulas!E769 = 0, "",TextOutputFormulas!E769)</f>
        <v/>
      </c>
    </row>
    <row r="796" spans="1:1" hidden="1" x14ac:dyDescent="0.35">
      <c r="A796" t="str">
        <f xml:space="preserve"> IF(TextOutputFormulas!E770 = 0, "",TextOutputFormulas!E770)</f>
        <v/>
      </c>
    </row>
    <row r="797" spans="1:1" hidden="1" x14ac:dyDescent="0.35">
      <c r="A797" t="str">
        <f xml:space="preserve"> IF(TextOutputFormulas!E771 = 0, "",TextOutputFormulas!E771)</f>
        <v/>
      </c>
    </row>
    <row r="798" spans="1:1" hidden="1" x14ac:dyDescent="0.35">
      <c r="A798" t="str">
        <f xml:space="preserve"> IF(TextOutputFormulas!E772 = 0, "",TextOutputFormulas!E772)</f>
        <v/>
      </c>
    </row>
    <row r="799" spans="1:1" hidden="1" x14ac:dyDescent="0.35">
      <c r="A799" t="str">
        <f xml:space="preserve"> IF(TextOutputFormulas!E773 = 0, "",TextOutputFormulas!E773)</f>
        <v/>
      </c>
    </row>
    <row r="800" spans="1:1" hidden="1" x14ac:dyDescent="0.35">
      <c r="A800" t="str">
        <f xml:space="preserve"> IF(TextOutputFormulas!E774 = 0, "",TextOutputFormulas!E774)</f>
        <v/>
      </c>
    </row>
    <row r="801" spans="1:1" hidden="1" x14ac:dyDescent="0.35">
      <c r="A801" t="str">
        <f xml:space="preserve"> IF(TextOutputFormulas!E775 = 0, "",TextOutputFormulas!E775)</f>
        <v/>
      </c>
    </row>
    <row r="802" spans="1:1" hidden="1" x14ac:dyDescent="0.35">
      <c r="A802" t="str">
        <f xml:space="preserve"> IF(TextOutputFormulas!E776 = 0, "",TextOutputFormulas!E776)</f>
        <v/>
      </c>
    </row>
    <row r="803" spans="1:1" hidden="1" x14ac:dyDescent="0.35">
      <c r="A803" t="str">
        <f xml:space="preserve"> IF(TextOutputFormulas!E777 = 0, "",TextOutputFormulas!E777)</f>
        <v/>
      </c>
    </row>
    <row r="804" spans="1:1" hidden="1" x14ac:dyDescent="0.35">
      <c r="A804" t="str">
        <f xml:space="preserve"> IF(TextOutputFormulas!E778 = 0, "",TextOutputFormulas!E778)</f>
        <v/>
      </c>
    </row>
    <row r="805" spans="1:1" hidden="1" x14ac:dyDescent="0.35">
      <c r="A805" t="str">
        <f xml:space="preserve"> IF(TextOutputFormulas!E779 = 0, "",TextOutputFormulas!E779)</f>
        <v/>
      </c>
    </row>
    <row r="806" spans="1:1" hidden="1" x14ac:dyDescent="0.35">
      <c r="A806" t="str">
        <f xml:space="preserve"> IF(TextOutputFormulas!E780 = 0, "",TextOutputFormulas!E780)</f>
        <v/>
      </c>
    </row>
    <row r="807" spans="1:1" hidden="1" x14ac:dyDescent="0.35">
      <c r="A807" t="str">
        <f xml:space="preserve"> IF(TextOutputFormulas!E781 = 0, "",TextOutputFormulas!E781)</f>
        <v/>
      </c>
    </row>
  </sheetData>
  <sheetProtection selectLockedCells="1"/>
  <autoFilter ref="A27:A807" xr:uid="{07635C46-3284-4985-9D7F-E95F9FB98053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MainBoard</vt:lpstr>
      <vt:lpstr>ManualAddBoard</vt:lpstr>
      <vt:lpstr>TotalsBoard</vt:lpstr>
      <vt:lpstr>TextOutputFormulas</vt:lpstr>
      <vt:lpstr>LeavingEarly</vt:lpstr>
      <vt:lpstr>CleanTextSheet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Aguilar</dc:creator>
  <cp:lastModifiedBy>Jose Aguilar</cp:lastModifiedBy>
  <dcterms:created xsi:type="dcterms:W3CDTF">2023-09-17T19:47:17Z</dcterms:created>
  <dcterms:modified xsi:type="dcterms:W3CDTF">2023-11-18T00:10:30Z</dcterms:modified>
</cp:coreProperties>
</file>