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ntroduction" sheetId="5" r:id="rId1"/>
    <sheet name="ACC CAP Model" sheetId="3" r:id="rId2"/>
    <sheet name="IndiaCem CAP model" sheetId="4" r:id="rId3"/>
    <sheet name="log ACC 2019-2023" sheetId="1" r:id="rId4"/>
    <sheet name="Log IndiaCem 2019-2023" sheetId="2" r:id="rId5"/>
  </sheets>
  <calcPr calcId="144525"/>
</workbook>
</file>

<file path=xl/calcChain.xml><?xml version="1.0" encoding="utf-8"?>
<calcChain xmlns="http://schemas.openxmlformats.org/spreadsheetml/2006/main">
  <c r="J20" i="4" l="1"/>
  <c r="J18" i="4"/>
  <c r="J16" i="4"/>
  <c r="J11" i="4"/>
  <c r="J10" i="4"/>
  <c r="K23" i="3"/>
  <c r="K21" i="3"/>
  <c r="K19" i="3"/>
  <c r="K14" i="3"/>
  <c r="K13" i="3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2" i="4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4" i="3"/>
  <c r="P61" i="2" l="1"/>
  <c r="O61" i="2"/>
  <c r="P60" i="2"/>
  <c r="O60" i="2"/>
  <c r="P59" i="2"/>
  <c r="O59" i="2"/>
  <c r="P58" i="2"/>
  <c r="O58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50" i="2"/>
  <c r="O50" i="2"/>
  <c r="P49" i="2"/>
  <c r="O49" i="2"/>
  <c r="P48" i="2"/>
  <c r="O48" i="2"/>
  <c r="P47" i="2"/>
  <c r="O47" i="2"/>
  <c r="P46" i="2"/>
  <c r="O46" i="2"/>
  <c r="P45" i="2"/>
  <c r="O45" i="2"/>
  <c r="P44" i="2"/>
  <c r="O44" i="2"/>
  <c r="P43" i="2"/>
  <c r="O43" i="2"/>
  <c r="P42" i="2"/>
  <c r="O42" i="2"/>
  <c r="P41" i="2"/>
  <c r="O41" i="2"/>
  <c r="P40" i="2"/>
  <c r="O40" i="2"/>
  <c r="P39" i="2"/>
  <c r="O39" i="2"/>
  <c r="P38" i="2"/>
  <c r="O38" i="2"/>
  <c r="P37" i="2"/>
  <c r="O37" i="2"/>
  <c r="P36" i="2"/>
  <c r="O36" i="2"/>
  <c r="P35" i="2"/>
  <c r="O35" i="2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P25" i="2"/>
  <c r="O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P7" i="2"/>
  <c r="O7" i="2"/>
  <c r="P6" i="2"/>
  <c r="O6" i="2"/>
  <c r="P5" i="2"/>
  <c r="O5" i="2"/>
  <c r="P4" i="2"/>
  <c r="O4" i="2"/>
  <c r="P3" i="2"/>
  <c r="O3" i="2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3" i="1"/>
</calcChain>
</file>

<file path=xl/sharedStrings.xml><?xml version="1.0" encoding="utf-8"?>
<sst xmlns="http://schemas.openxmlformats.org/spreadsheetml/2006/main" count="210" uniqueCount="61">
  <si>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</si>
  <si>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</si>
  <si>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</si>
  <si>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</si>
  <si>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</si>
  <si>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</si>
  <si>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</si>
  <si>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</si>
  <si>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</si>
  <si>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</si>
  <si>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</si>
  <si>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</si>
  <si>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</si>
  <si>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</si>
  <si>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</si>
  <si>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Return</t>
  </si>
  <si>
    <t>Log Return</t>
  </si>
  <si>
    <t>Date</t>
  </si>
  <si>
    <t>Monthly closing price</t>
  </si>
  <si>
    <t>The Best  Ltd. return</t>
  </si>
  <si>
    <t>Sensex return</t>
  </si>
  <si>
    <t>ACC LTD</t>
  </si>
  <si>
    <t>NSE_SENSEX</t>
  </si>
  <si>
    <t>Krf</t>
  </si>
  <si>
    <t>B</t>
  </si>
  <si>
    <t>Km</t>
  </si>
  <si>
    <t>CAPM</t>
  </si>
  <si>
    <t>Required rate</t>
  </si>
  <si>
    <t>Expected rate</t>
  </si>
  <si>
    <t>Decision</t>
  </si>
  <si>
    <t>Acc Cements Ltd.</t>
  </si>
  <si>
    <t xml:space="preserve"> </t>
  </si>
  <si>
    <t>ACC Limited is a significant cement manufacturer in India with a rich history dating back to 1936. Previously known as Associated Cement Companies Limited, it is now a part of the Holcim Group, which is among the largest building materials companies globally.</t>
  </si>
  <si>
    <t>ACC has truly been a trailblazer in the Indian cement industry, constantly bringing in new technologies, sustainable practices, and innovations that have set the bar high for the entire sector.</t>
  </si>
  <si>
    <t>The company runs an extensive network of cement plants, boasting more than 17 manufacturing units and a considerable number of ready-mix concrete plants spread throughout India.</t>
  </si>
  <si>
    <t>ACC Cements produces a wide range of cements, from Ordinary Portland Cement (OPC) to Portland Slag Cement (PSC), and Ready Mix Concrete (RMC), meeting diverse infrastructure and construction requirements.</t>
  </si>
  <si>
    <t>Products and Services:</t>
  </si>
  <si>
    <t>Ordinary Portland Cement (OPC): A general-purpose cement used in various construction projects.</t>
  </si>
  <si>
    <t>Portland Slag Cement (PSC): Made from a mixture of slag and Portland cement, providing durability.</t>
  </si>
  <si>
    <t>Ready Mix Concrete (RMC): A mix of cement, sand, and aggregates for construction.</t>
  </si>
  <si>
    <t>Headquarters: Mumbai, Maharashtra, India</t>
  </si>
  <si>
    <t>Industry: Building materials, cement, concrete</t>
  </si>
  <si>
    <t>Parent Company: Holcim (formerly LafargeHolcim)</t>
  </si>
  <si>
    <t>Stock Listing: ACC is listed on both the Bombay Stock Exchange (BSE) and the National Stock Exchange (NSE) in India.</t>
  </si>
  <si>
    <t>Other Information</t>
  </si>
  <si>
    <t>India CementsLtd.</t>
  </si>
  <si>
    <t>India Cements Limited is one of the largest and oldest cement manufacturers in India, established in 1946 by S N N Sankaralinga Iyer. The company is based in Chennai, Tamil Nadu, and has grown to become a prominent player in the cement industry.</t>
  </si>
  <si>
    <t>India Cements produces a range of cement types and operates several manufacturing plants across southern India.</t>
  </si>
  <si>
    <t>The company has a strong presence in the markets of South India and is known for providing high-quality cement products for construction, infrastructure, and real estate projects.</t>
  </si>
  <si>
    <t>India Cements also sponsors sports teams and has a significant presence in the cricket world, being one of the owners of the Chennai Super Kings (CSK) IPL franchise.</t>
  </si>
  <si>
    <t>Ordinary Portland Cement (OPC): A general-purpose cement used for a wide range of construction activities.</t>
  </si>
  <si>
    <t>Portland Pozzolana Cement (PPC): A blend of pozzolanic materials, offering strength and durability.</t>
  </si>
  <si>
    <t>Specialty Cement: India Cements also manufactures cement for specific requirements like sulfate-resistant cement.</t>
  </si>
  <si>
    <t>Headquarters: Chennai, Tamil Nadu, India</t>
  </si>
  <si>
    <t>Industry: Cement manufacturing and building materials</t>
  </si>
  <si>
    <t>Stock Listing: Listed on both the BSE (Bombay Stock Exchange) and NSE (National Stock Exchange)</t>
  </si>
  <si>
    <t>Under-Valuation or Over-Valuation of stocks</t>
  </si>
  <si>
    <t>ACC Ltd.</t>
  </si>
  <si>
    <t>For Acc Limited the , the expected rate (-0.362%) is higher than the required rate (-1.374%), suggesting that the stck might be undervalued.</t>
  </si>
  <si>
    <t>India Cements Ltd.</t>
  </si>
  <si>
    <t>For India Cements, the expected rate of return(-1.31%) is lower than the required rate of return(2.44%). This indicates that the stock is over-valued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</si>
</sst>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26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6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18" fillId="0" borderId="0" xfId="0" applyFont="1"/>
    <xf numFmtId="0" fontId="18" fillId="33" borderId="0" xfId="0" applyFont="1" applyFill="1"/>
    <xf numFmtId="2" fontId="0" fillId="0" borderId="0" xfId="0" applyNumberFormat="1"/>
    <xf numFmtId="0" fontId="19" fillId="0" borderId="0" xfId="0" applyFont="1" applyAlignment="1">
      <alignment horizontal="center" wrapText="1"/>
    </xf>
    <xf numFmtId="0" fontId="16" fillId="0" borderId="0" xfId="0" applyFont="1"/>
    <xf numFmtId="9" fontId="0" fillId="0" borderId="0" xfId="0" applyNumberFormat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A4" workbookViewId="0">
      <selection activeCell="P27" sqref="P27"/>
    </sheetView>
  </sheetViews>
  <sheetFormatPr defaultRowHeight="14.4" x14ac:dyDescent="0.3"/>
  <cols>
    <col min="1" max="20" width="8.88671875" style="10"/>
    <col min="21" max="21" width="8.5546875" style="10" customWidth="1"/>
    <col min="22" max="22" width="12" style="10" bestFit="1" customWidth="1"/>
    <col min="23" max="16384" width="8.88671875" style="10"/>
  </cols>
  <sheetData>
    <row r="1" spans="1:23" x14ac:dyDescent="0.3">
      <c r="U1" s="15"/>
      <c r="V1" s="16"/>
      <c r="W1" s="17"/>
    </row>
    <row r="2" spans="1:23" x14ac:dyDescent="0.3">
      <c r="U2" s="18"/>
      <c r="V2" s="19"/>
      <c r="W2" s="20"/>
    </row>
    <row r="3" spans="1:23" ht="15" thickBot="1" x14ac:dyDescent="0.35">
      <c r="U3" s="21"/>
      <c r="V3" s="22"/>
      <c r="W3" s="23"/>
    </row>
    <row r="4" spans="1:23" ht="31.8" x14ac:dyDescent="0.5">
      <c r="J4" s="12" t="s">
        <v>30</v>
      </c>
      <c r="K4" s="11"/>
    </row>
    <row r="7" spans="1:23" x14ac:dyDescent="0.3">
      <c r="A7" s="10" t="s">
        <v>32</v>
      </c>
    </row>
    <row r="8" spans="1:23" x14ac:dyDescent="0.3">
      <c r="A8" s="10" t="s">
        <v>33</v>
      </c>
    </row>
    <row r="9" spans="1:23" x14ac:dyDescent="0.3">
      <c r="A9" s="10" t="s">
        <v>34</v>
      </c>
    </row>
    <row r="10" spans="1:23" x14ac:dyDescent="0.3">
      <c r="A10" s="10" t="s">
        <v>35</v>
      </c>
    </row>
    <row r="11" spans="1:23" x14ac:dyDescent="0.3">
      <c r="A11" s="10" t="s">
        <v>40</v>
      </c>
    </row>
    <row r="13" spans="1:23" ht="17.399999999999999" x14ac:dyDescent="0.3">
      <c r="A13" s="13" t="s">
        <v>44</v>
      </c>
    </row>
    <row r="14" spans="1:23" x14ac:dyDescent="0.3">
      <c r="A14" s="10" t="s">
        <v>41</v>
      </c>
    </row>
    <row r="15" spans="1:23" x14ac:dyDescent="0.3">
      <c r="A15" s="10" t="s">
        <v>42</v>
      </c>
    </row>
    <row r="16" spans="1:23" x14ac:dyDescent="0.3">
      <c r="A16" s="10" t="s">
        <v>43</v>
      </c>
    </row>
    <row r="18" spans="1:10" ht="17.399999999999999" x14ac:dyDescent="0.3">
      <c r="A18" s="13" t="s">
        <v>36</v>
      </c>
    </row>
    <row r="20" spans="1:10" x14ac:dyDescent="0.3">
      <c r="A20" s="10" t="s">
        <v>37</v>
      </c>
    </row>
    <row r="21" spans="1:10" x14ac:dyDescent="0.3">
      <c r="A21" s="10" t="s">
        <v>38</v>
      </c>
      <c r="J21" s="10" t="s">
        <v>31</v>
      </c>
    </row>
    <row r="22" spans="1:10" x14ac:dyDescent="0.3">
      <c r="A22" s="10" t="s">
        <v>39</v>
      </c>
    </row>
    <row r="27" spans="1:10" ht="31.8" x14ac:dyDescent="0.5">
      <c r="J27" s="12" t="s">
        <v>45</v>
      </c>
    </row>
    <row r="28" spans="1:10" x14ac:dyDescent="0.3">
      <c r="A28" s="10" t="s">
        <v>46</v>
      </c>
    </row>
    <row r="29" spans="1:10" x14ac:dyDescent="0.3">
      <c r="A29" t="s">
        <v>47</v>
      </c>
    </row>
    <row r="30" spans="1:10" x14ac:dyDescent="0.3">
      <c r="A30" s="10" t="s">
        <v>48</v>
      </c>
    </row>
    <row r="31" spans="1:10" x14ac:dyDescent="0.3">
      <c r="A31" s="10" t="s">
        <v>49</v>
      </c>
    </row>
    <row r="33" spans="1:7" ht="17.399999999999999" x14ac:dyDescent="0.3">
      <c r="A33" s="13" t="s">
        <v>44</v>
      </c>
    </row>
    <row r="34" spans="1:7" x14ac:dyDescent="0.3">
      <c r="A34" s="10" t="s">
        <v>53</v>
      </c>
    </row>
    <row r="35" spans="1:7" x14ac:dyDescent="0.3">
      <c r="A35" s="10" t="s">
        <v>54</v>
      </c>
    </row>
    <row r="36" spans="1:7" x14ac:dyDescent="0.3">
      <c r="A36" s="10" t="s">
        <v>55</v>
      </c>
    </row>
    <row r="38" spans="1:7" ht="17.399999999999999" x14ac:dyDescent="0.3">
      <c r="A38" s="13" t="s">
        <v>36</v>
      </c>
    </row>
    <row r="40" spans="1:7" x14ac:dyDescent="0.3">
      <c r="A40" s="10" t="s">
        <v>50</v>
      </c>
    </row>
    <row r="41" spans="1:7" x14ac:dyDescent="0.3">
      <c r="A41" s="10" t="s">
        <v>51</v>
      </c>
    </row>
    <row r="42" spans="1:7" x14ac:dyDescent="0.3">
      <c r="A42" s="10" t="s">
        <v>52</v>
      </c>
    </row>
    <row r="47" spans="1:7" ht="31.8" x14ac:dyDescent="0.5">
      <c r="G47" s="12" t="s">
        <v>56</v>
      </c>
    </row>
    <row r="50" spans="1:1" ht="20.399999999999999" x14ac:dyDescent="0.35">
      <c r="A50" s="14" t="s">
        <v>57</v>
      </c>
    </row>
    <row r="51" spans="1:1" x14ac:dyDescent="0.3">
      <c r="A51" s="10" t="s">
        <v>58</v>
      </c>
    </row>
    <row r="53" spans="1:1" ht="20.399999999999999" x14ac:dyDescent="0.35">
      <c r="A53" s="14" t="s">
        <v>59</v>
      </c>
    </row>
    <row r="54" spans="1:1" x14ac:dyDescent="0.3">
      <c r="A54" s="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activeCell="O7" sqref="O7"/>
    </sheetView>
  </sheetViews>
  <sheetFormatPr defaultRowHeight="14.4" x14ac:dyDescent="0.3"/>
  <cols>
    <col min="1" max="1" width="9.88671875" bestFit="1" customWidth="1"/>
    <col min="10" max="10" width="12.21875" bestFit="1" customWidth="1"/>
    <col min="11" max="11" width="12.6640625" bestFit="1" customWidth="1"/>
  </cols>
  <sheetData>
    <row r="1" spans="1:11" x14ac:dyDescent="0.3">
      <c r="A1" s="8" t="s">
        <v>21</v>
      </c>
    </row>
    <row r="3" spans="1:11" ht="43.2" x14ac:dyDescent="0.3">
      <c r="A3" s="7" t="s">
        <v>17</v>
      </c>
      <c r="B3" s="7" t="s">
        <v>18</v>
      </c>
      <c r="C3" s="7" t="s">
        <v>22</v>
      </c>
      <c r="D3" s="7" t="s">
        <v>19</v>
      </c>
      <c r="E3" s="7" t="s">
        <v>20</v>
      </c>
    </row>
    <row r="4" spans="1:11" x14ac:dyDescent="0.3">
      <c r="A4" s="1">
        <v>43496</v>
      </c>
      <c r="B4" s="2">
        <v>1423.35</v>
      </c>
      <c r="C4" s="2">
        <v>10996.8</v>
      </c>
      <c r="D4">
        <f>B4/B5-1</f>
        <v>7.3824087745189004E-4</v>
      </c>
      <c r="E4">
        <f>C4/C5-1</f>
        <v>3.3668190403197684E-3</v>
      </c>
    </row>
    <row r="5" spans="1:11" x14ac:dyDescent="0.3">
      <c r="A5" s="1">
        <v>43524</v>
      </c>
      <c r="B5" s="2">
        <v>1422.3</v>
      </c>
      <c r="C5" s="2">
        <v>10959.9</v>
      </c>
      <c r="D5">
        <f t="shared" ref="D5:D62" si="0">B5/B6-1</f>
        <v>-0.14643221508731918</v>
      </c>
      <c r="E5">
        <f t="shared" ref="E5:E62" si="1">C5/C6-1</f>
        <v>-7.0344043701014547E-2</v>
      </c>
    </row>
    <row r="6" spans="1:11" x14ac:dyDescent="0.3">
      <c r="A6" s="1">
        <v>43553</v>
      </c>
      <c r="B6" s="2">
        <v>1666.3</v>
      </c>
      <c r="C6" s="2">
        <v>11789.2</v>
      </c>
      <c r="D6">
        <f t="shared" si="0"/>
        <v>2.0985876658190517E-2</v>
      </c>
      <c r="E6">
        <f t="shared" si="1"/>
        <v>-7.1625576352190023E-3</v>
      </c>
      <c r="J6" s="8"/>
    </row>
    <row r="7" spans="1:11" x14ac:dyDescent="0.3">
      <c r="A7" s="1">
        <v>43585</v>
      </c>
      <c r="B7" s="2">
        <v>1632.05</v>
      </c>
      <c r="C7" s="2">
        <v>11874.25</v>
      </c>
      <c r="D7">
        <f t="shared" si="0"/>
        <v>-3.1998813760379607E-2</v>
      </c>
      <c r="E7">
        <f t="shared" si="1"/>
        <v>-1.2803192484359682E-2</v>
      </c>
      <c r="J7" s="8"/>
    </row>
    <row r="8" spans="1:11" x14ac:dyDescent="0.3">
      <c r="A8" s="1">
        <v>43616</v>
      </c>
      <c r="B8" s="2">
        <v>1686</v>
      </c>
      <c r="C8" s="2">
        <v>12028.25</v>
      </c>
      <c r="D8">
        <f t="shared" si="0"/>
        <v>7.9281759114041561E-2</v>
      </c>
      <c r="E8">
        <f t="shared" si="1"/>
        <v>1.2300014307235152E-2</v>
      </c>
      <c r="J8" s="8"/>
    </row>
    <row r="9" spans="1:11" x14ac:dyDescent="0.3">
      <c r="A9" s="1">
        <v>43644</v>
      </c>
      <c r="B9" s="2">
        <v>1562.15</v>
      </c>
      <c r="C9" s="2">
        <v>11882.1</v>
      </c>
      <c r="D9">
        <f t="shared" si="0"/>
        <v>1.1215073058190583E-3</v>
      </c>
      <c r="E9">
        <f t="shared" si="1"/>
        <v>5.8897444123623188E-2</v>
      </c>
    </row>
    <row r="10" spans="1:11" x14ac:dyDescent="0.3">
      <c r="A10" s="1">
        <v>43677</v>
      </c>
      <c r="B10" s="2">
        <v>1560.4</v>
      </c>
      <c r="C10" s="2">
        <v>11221.2</v>
      </c>
      <c r="D10">
        <f t="shared" si="0"/>
        <v>2.6680264499786333E-2</v>
      </c>
      <c r="E10">
        <f t="shared" si="1"/>
        <v>5.9255407840359542E-3</v>
      </c>
    </row>
    <row r="11" spans="1:11" x14ac:dyDescent="0.3">
      <c r="A11" s="1">
        <v>43707</v>
      </c>
      <c r="B11" s="2">
        <v>1519.85</v>
      </c>
      <c r="C11" s="2">
        <v>11155.1</v>
      </c>
      <c r="D11">
        <f t="shared" si="0"/>
        <v>-5.4907813325871468E-2</v>
      </c>
      <c r="E11">
        <f t="shared" si="1"/>
        <v>-3.9454763073372701E-2</v>
      </c>
    </row>
    <row r="12" spans="1:11" x14ac:dyDescent="0.3">
      <c r="A12" s="1">
        <v>43738</v>
      </c>
      <c r="B12" s="2">
        <v>1608.15</v>
      </c>
      <c r="C12" s="2">
        <v>11613.3</v>
      </c>
      <c r="D12">
        <f t="shared" si="0"/>
        <v>2.5573164121042158E-2</v>
      </c>
      <c r="E12">
        <f t="shared" si="1"/>
        <v>-3.5219838418243388E-2</v>
      </c>
      <c r="J12" s="8" t="s">
        <v>23</v>
      </c>
      <c r="K12" s="9">
        <v>0.04</v>
      </c>
    </row>
    <row r="13" spans="1:11" x14ac:dyDescent="0.3">
      <c r="A13" s="1">
        <v>43769</v>
      </c>
      <c r="B13" s="2">
        <v>1568.05</v>
      </c>
      <c r="C13" s="2">
        <v>12037.25</v>
      </c>
      <c r="D13">
        <f t="shared" si="0"/>
        <v>3.0154715369707263E-2</v>
      </c>
      <c r="E13">
        <f t="shared" si="1"/>
        <v>-1.1930950700179022E-2</v>
      </c>
      <c r="J13" s="8" t="s">
        <v>24</v>
      </c>
      <c r="K13">
        <f>SLOPE(D4:D62,E4:E62)</f>
        <v>1.0740410990189431</v>
      </c>
    </row>
    <row r="14" spans="1:11" x14ac:dyDescent="0.3">
      <c r="A14" s="1">
        <v>43798</v>
      </c>
      <c r="B14" s="2">
        <v>1522.15</v>
      </c>
      <c r="C14" s="2">
        <v>12182.6</v>
      </c>
      <c r="D14">
        <f t="shared" si="0"/>
        <v>5.2917372808079399E-2</v>
      </c>
      <c r="E14">
        <f t="shared" si="1"/>
        <v>-6.9409630942919298E-3</v>
      </c>
      <c r="J14" s="8" t="s">
        <v>25</v>
      </c>
      <c r="K14">
        <f>AVERAGE(E4:E62)</f>
        <v>-1.0040670952877442E-2</v>
      </c>
    </row>
    <row r="15" spans="1:11" x14ac:dyDescent="0.3">
      <c r="A15" s="1">
        <v>43830</v>
      </c>
      <c r="B15" s="2">
        <v>1445.65</v>
      </c>
      <c r="C15" s="2">
        <v>12267.75</v>
      </c>
      <c r="D15">
        <f t="shared" si="0"/>
        <v>-3.9179848464708122E-2</v>
      </c>
      <c r="E15">
        <f t="shared" si="1"/>
        <v>1.496248004037426E-2</v>
      </c>
    </row>
    <row r="16" spans="1:11" x14ac:dyDescent="0.3">
      <c r="A16" s="1">
        <v>43861</v>
      </c>
      <c r="B16" s="2">
        <v>1504.6</v>
      </c>
      <c r="C16" s="2">
        <v>12086.9</v>
      </c>
      <c r="D16">
        <f t="shared" si="0"/>
        <v>0.13911496384903654</v>
      </c>
      <c r="E16">
        <f t="shared" si="1"/>
        <v>6.8096462624709586E-2</v>
      </c>
    </row>
    <row r="17" spans="1:11" x14ac:dyDescent="0.3">
      <c r="A17" s="1">
        <v>43889</v>
      </c>
      <c r="B17" s="2">
        <v>1320.85</v>
      </c>
      <c r="C17" s="2">
        <v>11316.3</v>
      </c>
      <c r="D17">
        <f t="shared" si="0"/>
        <v>0.36381001548786784</v>
      </c>
      <c r="E17">
        <f t="shared" si="1"/>
        <v>0.29608356287545168</v>
      </c>
      <c r="J17" s="8" t="s">
        <v>26</v>
      </c>
    </row>
    <row r="18" spans="1:11" x14ac:dyDescent="0.3">
      <c r="A18" s="1">
        <v>43921</v>
      </c>
      <c r="B18">
        <v>968.5</v>
      </c>
      <c r="C18" s="2">
        <v>8731.15</v>
      </c>
      <c r="D18">
        <f t="shared" si="0"/>
        <v>-0.17861080485115755</v>
      </c>
      <c r="E18">
        <f t="shared" si="1"/>
        <v>-0.1274870339465769</v>
      </c>
    </row>
    <row r="19" spans="1:11" x14ac:dyDescent="0.3">
      <c r="A19" s="1">
        <v>43951</v>
      </c>
      <c r="B19" s="2">
        <v>1179.0999999999999</v>
      </c>
      <c r="C19" s="2">
        <v>10006.9</v>
      </c>
      <c r="D19">
        <f t="shared" si="0"/>
        <v>-7.1720988820658249E-2</v>
      </c>
      <c r="E19">
        <f t="shared" si="1"/>
        <v>2.5354912418220188E-2</v>
      </c>
      <c r="J19" t="s">
        <v>27</v>
      </c>
      <c r="K19">
        <f>K12+K13*(K14-K12)</f>
        <v>-1.3745737225873786E-2</v>
      </c>
    </row>
    <row r="20" spans="1:11" x14ac:dyDescent="0.3">
      <c r="A20" s="1">
        <v>43980</v>
      </c>
      <c r="B20" s="2">
        <v>1270.2</v>
      </c>
      <c r="C20" s="2">
        <v>9759.4500000000007</v>
      </c>
      <c r="D20">
        <f t="shared" si="0"/>
        <v>-4.6575342465753344E-2</v>
      </c>
      <c r="E20">
        <f t="shared" si="1"/>
        <v>-6.9367496590984845E-2</v>
      </c>
    </row>
    <row r="21" spans="1:11" x14ac:dyDescent="0.3">
      <c r="A21" s="1">
        <v>44012</v>
      </c>
      <c r="B21" s="2">
        <v>1332.25</v>
      </c>
      <c r="C21" s="2">
        <v>10486.9</v>
      </c>
      <c r="D21">
        <f t="shared" si="0"/>
        <v>-6.5382861552492177E-2</v>
      </c>
      <c r="E21">
        <f t="shared" si="1"/>
        <v>-6.5584360618197612E-2</v>
      </c>
      <c r="J21" t="s">
        <v>28</v>
      </c>
      <c r="K21">
        <f>AVERAGE(D4:D62)</f>
        <v>-3.6248574478969487E-3</v>
      </c>
    </row>
    <row r="22" spans="1:11" x14ac:dyDescent="0.3">
      <c r="A22" s="1">
        <v>44043</v>
      </c>
      <c r="B22" s="2">
        <v>1425.45</v>
      </c>
      <c r="C22" s="2">
        <v>11222.95</v>
      </c>
      <c r="D22">
        <f t="shared" si="0"/>
        <v>7.8415796640944224E-2</v>
      </c>
      <c r="E22">
        <f t="shared" si="1"/>
        <v>-2.3755985751627628E-2</v>
      </c>
    </row>
    <row r="23" spans="1:11" x14ac:dyDescent="0.3">
      <c r="A23" s="1">
        <v>44074</v>
      </c>
      <c r="B23" s="2">
        <v>1321.8</v>
      </c>
      <c r="C23" s="2">
        <v>11496.05</v>
      </c>
      <c r="D23">
        <f t="shared" si="0"/>
        <v>-5.1419139545731851E-2</v>
      </c>
      <c r="E23">
        <f t="shared" si="1"/>
        <v>9.7363243509116515E-3</v>
      </c>
      <c r="J23" t="s">
        <v>29</v>
      </c>
      <c r="K23" t="str">
        <f>IF(K21&gt;K19,"Buy the stock","Sell the stock")</f>
        <v>Buy the stock</v>
      </c>
    </row>
    <row r="24" spans="1:11" x14ac:dyDescent="0.3">
      <c r="A24" s="1">
        <v>44104</v>
      </c>
      <c r="B24" s="2">
        <v>1393.45</v>
      </c>
      <c r="C24" s="2">
        <v>11385.2</v>
      </c>
      <c r="D24">
        <f t="shared" si="0"/>
        <v>-0.15497271073377805</v>
      </c>
      <c r="E24">
        <f t="shared" si="1"/>
        <v>-3.0960213465884179E-2</v>
      </c>
    </row>
    <row r="25" spans="1:11" x14ac:dyDescent="0.3">
      <c r="A25" s="1">
        <v>44134</v>
      </c>
      <c r="B25" s="2">
        <v>1649</v>
      </c>
      <c r="C25" s="2">
        <v>11748.95</v>
      </c>
      <c r="D25">
        <f t="shared" si="0"/>
        <v>-3.2872936277528519E-2</v>
      </c>
      <c r="E25">
        <f t="shared" si="1"/>
        <v>-0.1017828337270551</v>
      </c>
    </row>
    <row r="26" spans="1:11" x14ac:dyDescent="0.3">
      <c r="A26" s="1">
        <v>44162</v>
      </c>
      <c r="B26" s="2">
        <v>1705.05</v>
      </c>
      <c r="C26" s="2">
        <v>13080.3</v>
      </c>
      <c r="D26">
        <f t="shared" si="0"/>
        <v>5.402899267455874E-2</v>
      </c>
      <c r="E26">
        <f t="shared" si="1"/>
        <v>-7.171016446959888E-2</v>
      </c>
    </row>
    <row r="27" spans="1:11" x14ac:dyDescent="0.3">
      <c r="A27" s="1">
        <v>44196</v>
      </c>
      <c r="B27" s="2">
        <v>1617.65</v>
      </c>
      <c r="C27" s="2">
        <v>14090.75</v>
      </c>
      <c r="D27">
        <f t="shared" si="0"/>
        <v>8.6042959129595253E-3</v>
      </c>
      <c r="E27">
        <f t="shared" si="1"/>
        <v>2.5281409850618219E-2</v>
      </c>
    </row>
    <row r="28" spans="1:11" x14ac:dyDescent="0.3">
      <c r="A28" s="1">
        <v>44225</v>
      </c>
      <c r="B28" s="2">
        <v>1603.85</v>
      </c>
      <c r="C28" s="2">
        <v>13743.3</v>
      </c>
      <c r="D28">
        <f t="shared" si="0"/>
        <v>-7.4630740826217457E-2</v>
      </c>
      <c r="E28">
        <f t="shared" si="1"/>
        <v>-6.3016444408083183E-2</v>
      </c>
    </row>
    <row r="29" spans="1:11" x14ac:dyDescent="0.3">
      <c r="A29" s="1">
        <v>44253</v>
      </c>
      <c r="B29" s="2">
        <v>1733.2</v>
      </c>
      <c r="C29" s="2">
        <v>14667.6</v>
      </c>
      <c r="D29">
        <f t="shared" si="0"/>
        <v>-8.9347169315644237E-2</v>
      </c>
      <c r="E29">
        <f t="shared" si="1"/>
        <v>-9.4445701319268993E-3</v>
      </c>
    </row>
    <row r="30" spans="1:11" x14ac:dyDescent="0.3">
      <c r="A30" s="1">
        <v>44286</v>
      </c>
      <c r="B30" s="2">
        <v>1903.25</v>
      </c>
      <c r="C30" s="2">
        <v>14807.45</v>
      </c>
      <c r="D30">
        <f t="shared" si="0"/>
        <v>1.0888328243261247E-2</v>
      </c>
      <c r="E30">
        <f t="shared" si="1"/>
        <v>1.1392370830121124E-3</v>
      </c>
    </row>
    <row r="31" spans="1:11" x14ac:dyDescent="0.3">
      <c r="A31" s="1">
        <v>44316</v>
      </c>
      <c r="B31" s="2">
        <v>1882.75</v>
      </c>
      <c r="C31" s="2">
        <v>14790.6</v>
      </c>
      <c r="D31">
        <f t="shared" si="0"/>
        <v>-5.2012789204702758E-2</v>
      </c>
      <c r="E31">
        <f t="shared" si="1"/>
        <v>-6.3809047579864164E-2</v>
      </c>
    </row>
    <row r="32" spans="1:11" x14ac:dyDescent="0.3">
      <c r="A32" s="1">
        <v>44347</v>
      </c>
      <c r="B32" s="2">
        <v>1986.05</v>
      </c>
      <c r="C32" s="2">
        <v>15798.7</v>
      </c>
      <c r="D32">
        <f t="shared" si="0"/>
        <v>-1.4269406392694028E-2</v>
      </c>
      <c r="E32">
        <f t="shared" si="1"/>
        <v>-1.0069300850909069E-2</v>
      </c>
    </row>
    <row r="33" spans="1:5" x14ac:dyDescent="0.3">
      <c r="A33" s="1">
        <v>44377</v>
      </c>
      <c r="B33" s="2">
        <v>2014.8</v>
      </c>
      <c r="C33" s="2">
        <v>15959.4</v>
      </c>
      <c r="D33">
        <f t="shared" si="0"/>
        <v>-0.15843114322709995</v>
      </c>
      <c r="E33">
        <f t="shared" si="1"/>
        <v>-5.0342421984831409E-3</v>
      </c>
    </row>
    <row r="34" spans="1:5" x14ac:dyDescent="0.3">
      <c r="A34" s="1">
        <v>44407</v>
      </c>
      <c r="B34" s="2">
        <v>2394.1</v>
      </c>
      <c r="C34" s="2">
        <v>16040.15</v>
      </c>
      <c r="D34">
        <f t="shared" si="0"/>
        <v>-7.9148019227581745E-3</v>
      </c>
      <c r="E34">
        <f t="shared" si="1"/>
        <v>-7.6724936827624268E-2</v>
      </c>
    </row>
    <row r="35" spans="1:5" x14ac:dyDescent="0.3">
      <c r="A35" s="1">
        <v>44439</v>
      </c>
      <c r="B35" s="2">
        <v>2413.1999999999998</v>
      </c>
      <c r="C35" s="2">
        <v>17373.099999999999</v>
      </c>
      <c r="D35">
        <f t="shared" si="0"/>
        <v>7.0392548236859476E-2</v>
      </c>
      <c r="E35">
        <f t="shared" si="1"/>
        <v>-2.644983777059251E-2</v>
      </c>
    </row>
    <row r="36" spans="1:5" x14ac:dyDescent="0.3">
      <c r="A36" s="1">
        <v>44469</v>
      </c>
      <c r="B36" s="2">
        <v>2254.5</v>
      </c>
      <c r="C36" s="2">
        <v>17845.099999999999</v>
      </c>
      <c r="D36">
        <f t="shared" si="0"/>
        <v>-3.3813319619439453E-2</v>
      </c>
      <c r="E36">
        <f t="shared" si="1"/>
        <v>-1.9965549639837654E-3</v>
      </c>
    </row>
    <row r="37" spans="1:5" x14ac:dyDescent="0.3">
      <c r="A37" s="1">
        <v>44498</v>
      </c>
      <c r="B37" s="2">
        <v>2333.4</v>
      </c>
      <c r="C37" s="2">
        <v>17880.8</v>
      </c>
      <c r="D37">
        <f t="shared" si="0"/>
        <v>2.055633310006999E-2</v>
      </c>
      <c r="E37">
        <f t="shared" si="1"/>
        <v>3.5352701900667194E-2</v>
      </c>
    </row>
    <row r="38" spans="1:5" x14ac:dyDescent="0.3">
      <c r="A38" s="1">
        <v>44530</v>
      </c>
      <c r="B38" s="2">
        <v>2286.4</v>
      </c>
      <c r="C38" s="2">
        <v>17270.25</v>
      </c>
      <c r="D38">
        <f t="shared" si="0"/>
        <v>3.188536612885029E-2</v>
      </c>
      <c r="E38">
        <f t="shared" si="1"/>
        <v>-1.9782845596748921E-2</v>
      </c>
    </row>
    <row r="39" spans="1:5" x14ac:dyDescent="0.3">
      <c r="A39" s="1">
        <v>44561</v>
      </c>
      <c r="B39" s="2">
        <v>2215.75</v>
      </c>
      <c r="C39" s="2">
        <v>17618.8</v>
      </c>
      <c r="D39">
        <f t="shared" si="0"/>
        <v>-3.0624521491851686E-2</v>
      </c>
      <c r="E39">
        <f t="shared" si="1"/>
        <v>4.0689788800618576E-3</v>
      </c>
    </row>
    <row r="40" spans="1:5" x14ac:dyDescent="0.3">
      <c r="A40" s="1">
        <v>44592</v>
      </c>
      <c r="B40" s="2">
        <v>2285.75</v>
      </c>
      <c r="C40" s="2">
        <v>17547.400000000001</v>
      </c>
      <c r="D40">
        <f t="shared" si="0"/>
        <v>9.4105258119330681E-2</v>
      </c>
      <c r="E40">
        <f t="shared" si="1"/>
        <v>3.1196100267093074E-2</v>
      </c>
    </row>
    <row r="41" spans="1:5" x14ac:dyDescent="0.3">
      <c r="A41" s="1">
        <v>44620</v>
      </c>
      <c r="B41" s="2">
        <v>2089.15</v>
      </c>
      <c r="C41" s="2">
        <v>17016.55</v>
      </c>
      <c r="D41">
        <f t="shared" si="0"/>
        <v>-2.8912078462360769E-2</v>
      </c>
      <c r="E41">
        <f t="shared" si="1"/>
        <v>-3.645454365287204E-2</v>
      </c>
    </row>
    <row r="42" spans="1:5" x14ac:dyDescent="0.3">
      <c r="A42" s="1">
        <v>44651</v>
      </c>
      <c r="B42" s="2">
        <v>2151.35</v>
      </c>
      <c r="C42" s="2">
        <v>17660.349999999999</v>
      </c>
      <c r="D42">
        <f t="shared" si="0"/>
        <v>-7.6237708789557379E-2</v>
      </c>
      <c r="E42">
        <f t="shared" si="1"/>
        <v>1.1637032284673277E-2</v>
      </c>
    </row>
    <row r="43" spans="1:5" x14ac:dyDescent="0.3">
      <c r="A43" s="1">
        <v>44680</v>
      </c>
      <c r="B43" s="2">
        <v>2328.9</v>
      </c>
      <c r="C43" s="2">
        <v>17457.2</v>
      </c>
      <c r="D43">
        <f t="shared" si="0"/>
        <v>5.9361353711790299E-2</v>
      </c>
      <c r="E43">
        <f t="shared" si="1"/>
        <v>4.1133144475920647E-2</v>
      </c>
    </row>
    <row r="44" spans="1:5" x14ac:dyDescent="0.3">
      <c r="A44" s="1">
        <v>44712</v>
      </c>
      <c r="B44" s="2">
        <v>2198.4</v>
      </c>
      <c r="C44" s="2">
        <v>16767.5</v>
      </c>
      <c r="D44">
        <f t="shared" si="0"/>
        <v>3.6028181625391786E-2</v>
      </c>
      <c r="E44">
        <f t="shared" si="1"/>
        <v>5.2613406656873529E-2</v>
      </c>
    </row>
    <row r="45" spans="1:5" x14ac:dyDescent="0.3">
      <c r="A45" s="1">
        <v>44742</v>
      </c>
      <c r="B45" s="2">
        <v>2121.9499999999998</v>
      </c>
      <c r="C45" s="2">
        <v>15929.4</v>
      </c>
      <c r="D45">
        <f t="shared" si="0"/>
        <v>-4.7342192691030016E-2</v>
      </c>
      <c r="E45">
        <f t="shared" si="1"/>
        <v>-8.4556700142235264E-2</v>
      </c>
    </row>
    <row r="46" spans="1:5" x14ac:dyDescent="0.3">
      <c r="A46" s="1">
        <v>44771</v>
      </c>
      <c r="B46" s="2">
        <v>2227.4</v>
      </c>
      <c r="C46" s="2">
        <v>17400.75</v>
      </c>
      <c r="D46">
        <f t="shared" si="0"/>
        <v>-3.1438883332608469E-2</v>
      </c>
      <c r="E46">
        <f t="shared" si="1"/>
        <v>-3.9290762129811752E-2</v>
      </c>
    </row>
    <row r="47" spans="1:5" x14ac:dyDescent="0.3">
      <c r="A47" s="1">
        <v>44803</v>
      </c>
      <c r="B47" s="2">
        <v>2299.6999999999998</v>
      </c>
      <c r="C47" s="2">
        <v>18112.400000000001</v>
      </c>
      <c r="D47">
        <f t="shared" si="0"/>
        <v>-4.7999503239293917E-2</v>
      </c>
      <c r="E47">
        <f t="shared" si="1"/>
        <v>3.8638422809170736E-2</v>
      </c>
    </row>
    <row r="48" spans="1:5" x14ac:dyDescent="0.3">
      <c r="A48" s="1">
        <v>44834</v>
      </c>
      <c r="B48" s="2">
        <v>2415.65</v>
      </c>
      <c r="C48" s="2">
        <v>17438.599999999999</v>
      </c>
      <c r="D48">
        <f t="shared" si="0"/>
        <v>1.0605363343513252E-2</v>
      </c>
      <c r="E48">
        <f t="shared" si="1"/>
        <v>-4.4114583904316218E-2</v>
      </c>
    </row>
    <row r="49" spans="1:5" x14ac:dyDescent="0.3">
      <c r="A49" s="1">
        <v>44865</v>
      </c>
      <c r="B49" s="2">
        <v>2390.3000000000002</v>
      </c>
      <c r="C49" s="2">
        <v>18243.400000000001</v>
      </c>
      <c r="D49">
        <f t="shared" si="0"/>
        <v>-6.7472934750804625E-2</v>
      </c>
      <c r="E49">
        <f t="shared" si="1"/>
        <v>-3.5738165019780999E-2</v>
      </c>
    </row>
    <row r="50" spans="1:5" x14ac:dyDescent="0.3">
      <c r="A50" s="1">
        <v>44895</v>
      </c>
      <c r="B50" s="2">
        <v>2563.25</v>
      </c>
      <c r="C50" s="2">
        <v>18919.55</v>
      </c>
      <c r="D50">
        <f t="shared" si="0"/>
        <v>4.9823885976408855E-2</v>
      </c>
      <c r="E50">
        <f t="shared" si="1"/>
        <v>3.6190867392346115E-2</v>
      </c>
    </row>
    <row r="51" spans="1:5" x14ac:dyDescent="0.3">
      <c r="A51" s="1">
        <v>44925</v>
      </c>
      <c r="B51" s="2">
        <v>2441.6</v>
      </c>
      <c r="C51" s="2">
        <v>18258.75</v>
      </c>
      <c r="D51">
        <f t="shared" si="0"/>
        <v>0.24046131179190167</v>
      </c>
      <c r="E51">
        <f t="shared" si="1"/>
        <v>3.7370035793420797E-2</v>
      </c>
    </row>
    <row r="52" spans="1:5" x14ac:dyDescent="0.3">
      <c r="A52" s="1">
        <v>44957</v>
      </c>
      <c r="B52" s="2">
        <v>1968.3</v>
      </c>
      <c r="C52" s="2">
        <v>17601</v>
      </c>
      <c r="D52">
        <f t="shared" si="0"/>
        <v>0.13662874631864641</v>
      </c>
      <c r="E52">
        <f t="shared" si="1"/>
        <v>3.0274294946089242E-2</v>
      </c>
    </row>
    <row r="53" spans="1:5" x14ac:dyDescent="0.3">
      <c r="A53" s="1">
        <v>44985</v>
      </c>
      <c r="B53" s="2">
        <v>1731.7</v>
      </c>
      <c r="C53" s="2">
        <v>17083.8</v>
      </c>
      <c r="D53">
        <f t="shared" si="0"/>
        <v>3.8687619961612185E-2</v>
      </c>
      <c r="E53">
        <f t="shared" si="1"/>
        <v>-5.955376858691519E-3</v>
      </c>
    </row>
    <row r="54" spans="1:5" x14ac:dyDescent="0.3">
      <c r="A54" s="1">
        <v>45016</v>
      </c>
      <c r="B54" s="2">
        <v>1667.2</v>
      </c>
      <c r="C54" s="2">
        <v>17186.150000000001</v>
      </c>
      <c r="D54">
        <f t="shared" si="0"/>
        <v>-5.4258728763082464E-2</v>
      </c>
      <c r="E54">
        <f t="shared" si="1"/>
        <v>-4.0091711605539482E-2</v>
      </c>
    </row>
    <row r="55" spans="1:5" x14ac:dyDescent="0.3">
      <c r="A55" s="1">
        <v>45044</v>
      </c>
      <c r="B55" s="2">
        <v>1762.85</v>
      </c>
      <c r="C55" s="2">
        <v>17903.95</v>
      </c>
      <c r="D55">
        <f t="shared" si="0"/>
        <v>-8.0744992122440129E-3</v>
      </c>
      <c r="E55">
        <f t="shared" si="1"/>
        <v>-2.8980437458984709E-2</v>
      </c>
    </row>
    <row r="56" spans="1:5" x14ac:dyDescent="0.3">
      <c r="A56" s="1">
        <v>45077</v>
      </c>
      <c r="B56" s="2">
        <v>1777.2</v>
      </c>
      <c r="C56" s="2">
        <v>18438.3</v>
      </c>
      <c r="D56">
        <f t="shared" si="0"/>
        <v>-2.0124607156641106E-2</v>
      </c>
      <c r="E56">
        <f t="shared" si="1"/>
        <v>-3.4621234531703626E-2</v>
      </c>
    </row>
    <row r="57" spans="1:5" x14ac:dyDescent="0.3">
      <c r="A57" s="1">
        <v>45107</v>
      </c>
      <c r="B57" s="2">
        <v>1813.7</v>
      </c>
      <c r="C57" s="2">
        <v>19099.55</v>
      </c>
      <c r="D57">
        <f t="shared" si="0"/>
        <v>-0.10119431091729025</v>
      </c>
      <c r="E57">
        <f t="shared" si="1"/>
        <v>-2.9462355209902702E-2</v>
      </c>
    </row>
    <row r="58" spans="1:5" x14ac:dyDescent="0.3">
      <c r="A58" s="1">
        <v>45138</v>
      </c>
      <c r="B58" s="2">
        <v>2017.9</v>
      </c>
      <c r="C58" s="2">
        <v>19679.349999999999</v>
      </c>
      <c r="D58">
        <f t="shared" si="0"/>
        <v>6.0575844447214866E-3</v>
      </c>
      <c r="E58">
        <f t="shared" si="1"/>
        <v>2.4709968341247945E-2</v>
      </c>
    </row>
    <row r="59" spans="1:5" x14ac:dyDescent="0.3">
      <c r="A59" s="1">
        <v>45169</v>
      </c>
      <c r="B59" s="2">
        <v>2005.75</v>
      </c>
      <c r="C59" s="2">
        <v>19204.8</v>
      </c>
      <c r="D59">
        <f t="shared" si="0"/>
        <v>-3.2302149335321495E-3</v>
      </c>
      <c r="E59">
        <f t="shared" si="1"/>
        <v>-1.9014611496624867E-2</v>
      </c>
    </row>
    <row r="60" spans="1:5" x14ac:dyDescent="0.3">
      <c r="A60" s="1">
        <v>45198</v>
      </c>
      <c r="B60" s="2">
        <v>2012.25</v>
      </c>
      <c r="C60" s="2">
        <v>19577.05</v>
      </c>
      <c r="D60">
        <f t="shared" si="0"/>
        <v>6.5697489672704057E-2</v>
      </c>
      <c r="E60">
        <f t="shared" si="1"/>
        <v>2.8457580238871349E-2</v>
      </c>
    </row>
    <row r="61" spans="1:5" x14ac:dyDescent="0.3">
      <c r="A61" s="1">
        <v>45230</v>
      </c>
      <c r="B61" s="2">
        <v>1888.2</v>
      </c>
      <c r="C61" s="2">
        <v>19035.349999999999</v>
      </c>
      <c r="D61">
        <f t="shared" si="0"/>
        <v>6.7446882247874651E-3</v>
      </c>
      <c r="E61">
        <f t="shared" si="1"/>
        <v>-5.7702588980743652E-2</v>
      </c>
    </row>
    <row r="62" spans="1:5" x14ac:dyDescent="0.3">
      <c r="A62" s="1">
        <v>45260</v>
      </c>
      <c r="B62" s="2">
        <v>1875.55</v>
      </c>
      <c r="C62" s="2">
        <v>20201</v>
      </c>
      <c r="D62">
        <f t="shared" si="0"/>
        <v>-0.15181458451102314</v>
      </c>
      <c r="E62">
        <f t="shared" si="1"/>
        <v>-7.8371078708688424E-2</v>
      </c>
    </row>
    <row r="63" spans="1:5" x14ac:dyDescent="0.3">
      <c r="A63" s="1">
        <v>45289</v>
      </c>
      <c r="B63" s="2">
        <v>2211.25</v>
      </c>
      <c r="C63" s="2">
        <v>21918.799999999999</v>
      </c>
    </row>
    <row r="64" spans="1:5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</sheetData>
  <sortState ref="A4:E63">
    <sortCondition ref="A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I23" sqref="I23"/>
    </sheetView>
  </sheetViews>
  <sheetFormatPr defaultRowHeight="14.4" x14ac:dyDescent="0.3"/>
  <cols>
    <col min="1" max="1" width="9.88671875" bestFit="1" customWidth="1"/>
    <col min="2" max="2" width="7" bestFit="1" customWidth="1"/>
    <col min="9" max="9" width="12.21875" bestFit="1" customWidth="1"/>
    <col min="10" max="10" width="12.6640625" bestFit="1" customWidth="1"/>
  </cols>
  <sheetData>
    <row r="1" spans="1:10" ht="57.6" x14ac:dyDescent="0.3">
      <c r="A1" s="7" t="s">
        <v>17</v>
      </c>
      <c r="B1" s="7" t="s">
        <v>18</v>
      </c>
      <c r="C1" s="7" t="s">
        <v>22</v>
      </c>
      <c r="D1" s="7" t="s">
        <v>19</v>
      </c>
      <c r="E1" s="7" t="s">
        <v>20</v>
      </c>
    </row>
    <row r="2" spans="1:10" x14ac:dyDescent="0.3">
      <c r="A2" s="1">
        <v>43496</v>
      </c>
      <c r="B2">
        <v>84.25</v>
      </c>
      <c r="C2" s="2">
        <v>10996.8</v>
      </c>
      <c r="D2">
        <f>B2/B3-1</f>
        <v>-3.8790644609241309E-2</v>
      </c>
      <c r="E2">
        <f>C2/C3-1</f>
        <v>3.3668190403197684E-3</v>
      </c>
    </row>
    <row r="3" spans="1:10" x14ac:dyDescent="0.3">
      <c r="A3" s="1">
        <v>43524</v>
      </c>
      <c r="B3">
        <v>87.65</v>
      </c>
      <c r="C3" s="2">
        <v>10959.9</v>
      </c>
      <c r="D3">
        <f t="shared" ref="D3:D60" si="0">B3/B4-1</f>
        <v>-0.19067405355493994</v>
      </c>
      <c r="E3">
        <f t="shared" ref="E3:E60" si="1">C3/C4-1</f>
        <v>-7.0344043701014547E-2</v>
      </c>
    </row>
    <row r="4" spans="1:10" x14ac:dyDescent="0.3">
      <c r="A4" s="1">
        <v>43553</v>
      </c>
      <c r="B4">
        <v>108.3</v>
      </c>
      <c r="C4" s="2">
        <v>11789.2</v>
      </c>
      <c r="D4">
        <f t="shared" si="0"/>
        <v>1.1204481792717047E-2</v>
      </c>
      <c r="E4">
        <f t="shared" si="1"/>
        <v>-7.1625576352190023E-3</v>
      </c>
    </row>
    <row r="5" spans="1:10" x14ac:dyDescent="0.3">
      <c r="A5" s="1">
        <v>43585</v>
      </c>
      <c r="B5">
        <v>107.1</v>
      </c>
      <c r="C5" s="2">
        <v>11874.25</v>
      </c>
      <c r="D5">
        <f t="shared" si="0"/>
        <v>1.4204545454545414E-2</v>
      </c>
      <c r="E5">
        <f t="shared" si="1"/>
        <v>-1.2803192484359682E-2</v>
      </c>
    </row>
    <row r="6" spans="1:10" x14ac:dyDescent="0.3">
      <c r="A6" s="1">
        <v>43616</v>
      </c>
      <c r="B6">
        <v>105.6</v>
      </c>
      <c r="C6" s="2">
        <v>12028.25</v>
      </c>
      <c r="D6">
        <f t="shared" si="0"/>
        <v>5.8116232464929807E-2</v>
      </c>
      <c r="E6">
        <f t="shared" si="1"/>
        <v>1.2300014307235152E-2</v>
      </c>
    </row>
    <row r="7" spans="1:10" x14ac:dyDescent="0.3">
      <c r="A7" s="1">
        <v>43644</v>
      </c>
      <c r="B7">
        <v>99.8</v>
      </c>
      <c r="C7" s="2">
        <v>11882.1</v>
      </c>
      <c r="D7">
        <f t="shared" si="0"/>
        <v>0.13667425968109348</v>
      </c>
      <c r="E7">
        <f t="shared" si="1"/>
        <v>5.8897444123623188E-2</v>
      </c>
    </row>
    <row r="8" spans="1:10" x14ac:dyDescent="0.3">
      <c r="A8" s="1">
        <v>43677</v>
      </c>
      <c r="B8">
        <v>87.8</v>
      </c>
      <c r="C8" s="2">
        <v>11221.2</v>
      </c>
      <c r="D8">
        <f t="shared" si="0"/>
        <v>0.18728870858688285</v>
      </c>
      <c r="E8">
        <f t="shared" si="1"/>
        <v>5.9255407840359542E-3</v>
      </c>
    </row>
    <row r="9" spans="1:10" x14ac:dyDescent="0.3">
      <c r="A9" s="1">
        <v>43707</v>
      </c>
      <c r="B9">
        <v>73.95</v>
      </c>
      <c r="C9" s="2">
        <v>11155.1</v>
      </c>
      <c r="D9">
        <f t="shared" si="0"/>
        <v>-6.4516129032258007E-2</v>
      </c>
      <c r="E9">
        <f t="shared" si="1"/>
        <v>-3.9454763073372701E-2</v>
      </c>
      <c r="I9" s="8" t="s">
        <v>23</v>
      </c>
      <c r="J9" s="9">
        <v>0.04</v>
      </c>
    </row>
    <row r="10" spans="1:10" x14ac:dyDescent="0.3">
      <c r="A10" s="1">
        <v>43738</v>
      </c>
      <c r="B10">
        <v>79.05</v>
      </c>
      <c r="C10" s="2">
        <v>11613.3</v>
      </c>
      <c r="D10">
        <f t="shared" si="0"/>
        <v>-5.7245080500894385E-2</v>
      </c>
      <c r="E10">
        <f t="shared" si="1"/>
        <v>-3.5219838418243388E-2</v>
      </c>
      <c r="I10" s="8" t="s">
        <v>24</v>
      </c>
      <c r="J10">
        <f>SLOPE(D2:D60,E2:E60)</f>
        <v>0.31062735617393605</v>
      </c>
    </row>
    <row r="11" spans="1:10" x14ac:dyDescent="0.3">
      <c r="A11" s="1">
        <v>43769</v>
      </c>
      <c r="B11">
        <v>83.85</v>
      </c>
      <c r="C11" s="2">
        <v>12037.25</v>
      </c>
      <c r="D11">
        <f t="shared" si="0"/>
        <v>3.903345724907048E-2</v>
      </c>
      <c r="E11">
        <f t="shared" si="1"/>
        <v>-1.1930950700179022E-2</v>
      </c>
      <c r="I11" s="8" t="s">
        <v>25</v>
      </c>
      <c r="J11">
        <f>AVERAGE(E2:E60)</f>
        <v>-1.0040670952877442E-2</v>
      </c>
    </row>
    <row r="12" spans="1:10" x14ac:dyDescent="0.3">
      <c r="A12" s="1">
        <v>43798</v>
      </c>
      <c r="B12">
        <v>80.7</v>
      </c>
      <c r="C12" s="2">
        <v>12182.6</v>
      </c>
      <c r="D12">
        <f t="shared" si="0"/>
        <v>0.13025210084033612</v>
      </c>
      <c r="E12">
        <f t="shared" si="1"/>
        <v>-6.9409630942919298E-3</v>
      </c>
    </row>
    <row r="13" spans="1:10" x14ac:dyDescent="0.3">
      <c r="A13" s="1">
        <v>43830</v>
      </c>
      <c r="B13">
        <v>71.400000000000006</v>
      </c>
      <c r="C13" s="2">
        <v>12267.75</v>
      </c>
      <c r="D13">
        <f t="shared" si="0"/>
        <v>-0.12873703477730325</v>
      </c>
      <c r="E13">
        <f t="shared" si="1"/>
        <v>1.496248004037426E-2</v>
      </c>
    </row>
    <row r="14" spans="1:10" x14ac:dyDescent="0.3">
      <c r="A14" s="1">
        <v>43861</v>
      </c>
      <c r="B14">
        <v>81.95</v>
      </c>
      <c r="C14" s="2">
        <v>12086.9</v>
      </c>
      <c r="D14">
        <f t="shared" si="0"/>
        <v>-0.14945511157239222</v>
      </c>
      <c r="E14">
        <f t="shared" si="1"/>
        <v>6.8096462624709586E-2</v>
      </c>
      <c r="I14" s="8" t="s">
        <v>26</v>
      </c>
    </row>
    <row r="15" spans="1:10" x14ac:dyDescent="0.3">
      <c r="A15" s="1">
        <v>43889</v>
      </c>
      <c r="B15">
        <v>96.35</v>
      </c>
      <c r="C15" s="2">
        <v>11316.3</v>
      </c>
      <c r="D15">
        <f t="shared" si="0"/>
        <v>-8.9749645725082705E-2</v>
      </c>
      <c r="E15">
        <f t="shared" si="1"/>
        <v>0.29608356287545168</v>
      </c>
    </row>
    <row r="16" spans="1:10" x14ac:dyDescent="0.3">
      <c r="A16" s="1">
        <v>43921</v>
      </c>
      <c r="B16">
        <v>105.85</v>
      </c>
      <c r="C16" s="2">
        <v>8731.15</v>
      </c>
      <c r="D16">
        <f t="shared" si="0"/>
        <v>1.9749518304431612E-2</v>
      </c>
      <c r="E16">
        <f t="shared" si="1"/>
        <v>-0.1274870339465769</v>
      </c>
      <c r="I16" t="s">
        <v>27</v>
      </c>
      <c r="J16">
        <f>J9+J10*(J11-J9)</f>
        <v>2.4455998680737806E-2</v>
      </c>
    </row>
    <row r="17" spans="1:10" x14ac:dyDescent="0.3">
      <c r="A17" s="1">
        <v>43951</v>
      </c>
      <c r="B17">
        <v>103.8</v>
      </c>
      <c r="C17" s="2">
        <v>10006.9</v>
      </c>
      <c r="D17">
        <f t="shared" si="0"/>
        <v>-0.17323775388291518</v>
      </c>
      <c r="E17">
        <f t="shared" si="1"/>
        <v>2.5354912418220188E-2</v>
      </c>
    </row>
    <row r="18" spans="1:10" x14ac:dyDescent="0.3">
      <c r="A18" s="1">
        <v>43980</v>
      </c>
      <c r="B18">
        <v>125.55</v>
      </c>
      <c r="C18" s="2">
        <v>9759.4500000000007</v>
      </c>
      <c r="D18">
        <f t="shared" si="0"/>
        <v>-2.1052631578947434E-2</v>
      </c>
      <c r="E18">
        <f t="shared" si="1"/>
        <v>-6.9367496590984845E-2</v>
      </c>
      <c r="I18" t="s">
        <v>28</v>
      </c>
      <c r="J18">
        <f>AVERAGE(D2:D60)</f>
        <v>-1.3135597146956729E-2</v>
      </c>
    </row>
    <row r="19" spans="1:10" x14ac:dyDescent="0.3">
      <c r="A19" s="1">
        <v>44012</v>
      </c>
      <c r="B19">
        <v>128.25</v>
      </c>
      <c r="C19" s="2">
        <v>10486.9</v>
      </c>
      <c r="D19">
        <f t="shared" si="0"/>
        <v>0.15125673249551164</v>
      </c>
      <c r="E19">
        <f t="shared" si="1"/>
        <v>-6.5584360618197612E-2</v>
      </c>
    </row>
    <row r="20" spans="1:10" x14ac:dyDescent="0.3">
      <c r="A20" s="1">
        <v>44043</v>
      </c>
      <c r="B20">
        <v>111.4</v>
      </c>
      <c r="C20" s="2">
        <v>11222.95</v>
      </c>
      <c r="D20">
        <f t="shared" si="0"/>
        <v>-2.7923211169284423E-2</v>
      </c>
      <c r="E20">
        <f t="shared" si="1"/>
        <v>-2.3755985751627628E-2</v>
      </c>
      <c r="I20" t="s">
        <v>29</v>
      </c>
      <c r="J20" t="str">
        <f>IF(J18&gt;J16,"Buy the stock","Sell the stock")</f>
        <v>Sell the stock</v>
      </c>
    </row>
    <row r="21" spans="1:10" x14ac:dyDescent="0.3">
      <c r="A21" s="1">
        <v>44074</v>
      </c>
      <c r="B21">
        <v>114.6</v>
      </c>
      <c r="C21" s="2">
        <v>11496.05</v>
      </c>
      <c r="D21">
        <f t="shared" si="0"/>
        <v>-2.0931225971806966E-2</v>
      </c>
      <c r="E21">
        <f t="shared" si="1"/>
        <v>9.7363243509116515E-3</v>
      </c>
    </row>
    <row r="22" spans="1:10" x14ac:dyDescent="0.3">
      <c r="A22" s="1">
        <v>44104</v>
      </c>
      <c r="B22">
        <v>117.05</v>
      </c>
      <c r="C22" s="2">
        <v>11385.2</v>
      </c>
      <c r="D22">
        <f t="shared" si="0"/>
        <v>-1.0984368398817002E-2</v>
      </c>
      <c r="E22">
        <f t="shared" si="1"/>
        <v>-3.0960213465884179E-2</v>
      </c>
    </row>
    <row r="23" spans="1:10" x14ac:dyDescent="0.3">
      <c r="A23" s="1">
        <v>44134</v>
      </c>
      <c r="B23">
        <v>118.35</v>
      </c>
      <c r="C23" s="2">
        <v>11748.95</v>
      </c>
      <c r="D23">
        <f t="shared" si="0"/>
        <v>-0.25378310214375788</v>
      </c>
      <c r="E23">
        <f t="shared" si="1"/>
        <v>-0.1017828337270551</v>
      </c>
    </row>
    <row r="24" spans="1:10" x14ac:dyDescent="0.3">
      <c r="A24" s="1">
        <v>44162</v>
      </c>
      <c r="B24">
        <v>158.6</v>
      </c>
      <c r="C24" s="2">
        <v>13080.3</v>
      </c>
      <c r="D24">
        <f t="shared" si="0"/>
        <v>-6.2647754137115763E-2</v>
      </c>
      <c r="E24">
        <f t="shared" si="1"/>
        <v>-7.171016446959888E-2</v>
      </c>
    </row>
    <row r="25" spans="1:10" x14ac:dyDescent="0.3">
      <c r="A25" s="1">
        <v>44196</v>
      </c>
      <c r="B25">
        <v>169.2</v>
      </c>
      <c r="C25" s="2">
        <v>14090.75</v>
      </c>
      <c r="D25">
        <f t="shared" si="0"/>
        <v>9.3729799612152664E-2</v>
      </c>
      <c r="E25">
        <f t="shared" si="1"/>
        <v>2.5281409850618219E-2</v>
      </c>
    </row>
    <row r="26" spans="1:10" x14ac:dyDescent="0.3">
      <c r="A26" s="1">
        <v>44225</v>
      </c>
      <c r="B26">
        <v>154.69999999999999</v>
      </c>
      <c r="C26" s="2">
        <v>13743.3</v>
      </c>
      <c r="D26">
        <f t="shared" si="0"/>
        <v>-4.8000000000000043E-2</v>
      </c>
      <c r="E26">
        <f t="shared" si="1"/>
        <v>-6.3016444408083183E-2</v>
      </c>
    </row>
    <row r="27" spans="1:10" x14ac:dyDescent="0.3">
      <c r="A27" s="1">
        <v>44253</v>
      </c>
      <c r="B27">
        <v>162.5</v>
      </c>
      <c r="C27" s="2">
        <v>14667.6</v>
      </c>
      <c r="D27">
        <f t="shared" si="0"/>
        <v>-2.8981177173588279E-2</v>
      </c>
      <c r="E27">
        <f t="shared" si="1"/>
        <v>-9.4445701319268993E-3</v>
      </c>
    </row>
    <row r="28" spans="1:10" x14ac:dyDescent="0.3">
      <c r="A28" s="1">
        <v>44286</v>
      </c>
      <c r="B28">
        <v>167.35</v>
      </c>
      <c r="C28" s="2">
        <v>14807.45</v>
      </c>
      <c r="D28">
        <f t="shared" si="0"/>
        <v>2.5428921568627416E-2</v>
      </c>
      <c r="E28">
        <f t="shared" si="1"/>
        <v>1.1392370830121124E-3</v>
      </c>
    </row>
    <row r="29" spans="1:10" x14ac:dyDescent="0.3">
      <c r="A29" s="1">
        <v>44316</v>
      </c>
      <c r="B29">
        <v>163.19999999999999</v>
      </c>
      <c r="C29" s="2">
        <v>14790.6</v>
      </c>
      <c r="D29">
        <f t="shared" si="0"/>
        <v>-0.10452674897119352</v>
      </c>
      <c r="E29">
        <f t="shared" si="1"/>
        <v>-6.3809047579864164E-2</v>
      </c>
    </row>
    <row r="30" spans="1:10" x14ac:dyDescent="0.3">
      <c r="A30" s="1">
        <v>44347</v>
      </c>
      <c r="B30">
        <v>182.25</v>
      </c>
      <c r="C30" s="2">
        <v>15798.7</v>
      </c>
      <c r="D30">
        <f t="shared" si="0"/>
        <v>-5.0533993227402929E-2</v>
      </c>
      <c r="E30">
        <f t="shared" si="1"/>
        <v>-1.0069300850909069E-2</v>
      </c>
    </row>
    <row r="31" spans="1:10" x14ac:dyDescent="0.3">
      <c r="A31" s="1">
        <v>44377</v>
      </c>
      <c r="B31">
        <v>191.95</v>
      </c>
      <c r="C31" s="2">
        <v>15959.4</v>
      </c>
      <c r="D31">
        <f t="shared" si="0"/>
        <v>-1.0408534998699315E-3</v>
      </c>
      <c r="E31">
        <f t="shared" si="1"/>
        <v>-5.0342421984831409E-3</v>
      </c>
    </row>
    <row r="32" spans="1:10" x14ac:dyDescent="0.3">
      <c r="A32" s="1">
        <v>44407</v>
      </c>
      <c r="B32">
        <v>192.15</v>
      </c>
      <c r="C32" s="2">
        <v>16040.15</v>
      </c>
      <c r="D32">
        <f t="shared" si="0"/>
        <v>0.17451100244498785</v>
      </c>
      <c r="E32">
        <f t="shared" si="1"/>
        <v>-7.6724936827624268E-2</v>
      </c>
    </row>
    <row r="33" spans="1:5" x14ac:dyDescent="0.3">
      <c r="A33" s="1">
        <v>44439</v>
      </c>
      <c r="B33">
        <v>163.6</v>
      </c>
      <c r="C33" s="2">
        <v>17373.099999999999</v>
      </c>
      <c r="D33">
        <f t="shared" si="0"/>
        <v>-0.18322516225661512</v>
      </c>
      <c r="E33">
        <f t="shared" si="1"/>
        <v>-2.644983777059251E-2</v>
      </c>
    </row>
    <row r="34" spans="1:5" x14ac:dyDescent="0.3">
      <c r="A34" s="1">
        <v>44469</v>
      </c>
      <c r="B34">
        <v>200.3</v>
      </c>
      <c r="C34" s="2">
        <v>17845.099999999999</v>
      </c>
      <c r="D34">
        <f t="shared" si="0"/>
        <v>-2.8141678796700598E-2</v>
      </c>
      <c r="E34">
        <f t="shared" si="1"/>
        <v>-1.9965549639837654E-3</v>
      </c>
    </row>
    <row r="35" spans="1:5" x14ac:dyDescent="0.3">
      <c r="A35" s="1">
        <v>44498</v>
      </c>
      <c r="B35">
        <v>206.1</v>
      </c>
      <c r="C35" s="2">
        <v>17880.8</v>
      </c>
      <c r="D35">
        <f t="shared" si="0"/>
        <v>0.11980440097799505</v>
      </c>
      <c r="E35">
        <f t="shared" si="1"/>
        <v>3.5352701900667194E-2</v>
      </c>
    </row>
    <row r="36" spans="1:5" x14ac:dyDescent="0.3">
      <c r="A36" s="1">
        <v>44530</v>
      </c>
      <c r="B36">
        <v>184.05</v>
      </c>
      <c r="C36" s="2">
        <v>17270.25</v>
      </c>
      <c r="D36">
        <f t="shared" si="0"/>
        <v>-4.2652795838751589E-2</v>
      </c>
      <c r="E36">
        <f t="shared" si="1"/>
        <v>-1.9782845596748921E-2</v>
      </c>
    </row>
    <row r="37" spans="1:5" x14ac:dyDescent="0.3">
      <c r="A37" s="1">
        <v>44561</v>
      </c>
      <c r="B37">
        <v>192.25</v>
      </c>
      <c r="C37" s="2">
        <v>17618.8</v>
      </c>
      <c r="D37">
        <f t="shared" si="0"/>
        <v>-0.13769903565821928</v>
      </c>
      <c r="E37">
        <f t="shared" si="1"/>
        <v>4.0689788800618576E-3</v>
      </c>
    </row>
    <row r="38" spans="1:5" x14ac:dyDescent="0.3">
      <c r="A38" s="1">
        <v>44592</v>
      </c>
      <c r="B38">
        <v>222.95</v>
      </c>
      <c r="C38" s="2">
        <v>17547.400000000001</v>
      </c>
      <c r="D38">
        <f t="shared" si="0"/>
        <v>0.10289389067524102</v>
      </c>
      <c r="E38">
        <f t="shared" si="1"/>
        <v>3.1196100267093074E-2</v>
      </c>
    </row>
    <row r="39" spans="1:5" x14ac:dyDescent="0.3">
      <c r="A39" s="1">
        <v>44620</v>
      </c>
      <c r="B39">
        <v>202.15</v>
      </c>
      <c r="C39" s="2">
        <v>17016.55</v>
      </c>
      <c r="D39">
        <f t="shared" si="0"/>
        <v>-3.508353221957039E-2</v>
      </c>
      <c r="E39">
        <f t="shared" si="1"/>
        <v>-3.645454365287204E-2</v>
      </c>
    </row>
    <row r="40" spans="1:5" x14ac:dyDescent="0.3">
      <c r="A40" s="1">
        <v>44651</v>
      </c>
      <c r="B40">
        <v>209.5</v>
      </c>
      <c r="C40" s="2">
        <v>17660.349999999999</v>
      </c>
      <c r="D40">
        <f t="shared" si="0"/>
        <v>1.3056092843326761E-2</v>
      </c>
      <c r="E40">
        <f t="shared" si="1"/>
        <v>1.1637032284673277E-2</v>
      </c>
    </row>
    <row r="41" spans="1:5" x14ac:dyDescent="0.3">
      <c r="A41" s="1">
        <v>44680</v>
      </c>
      <c r="B41">
        <v>206.8</v>
      </c>
      <c r="C41" s="2">
        <v>17457.2</v>
      </c>
      <c r="D41">
        <f t="shared" si="0"/>
        <v>0.22294500295683028</v>
      </c>
      <c r="E41">
        <f t="shared" si="1"/>
        <v>4.1133144475920647E-2</v>
      </c>
    </row>
    <row r="42" spans="1:5" x14ac:dyDescent="0.3">
      <c r="A42" s="1">
        <v>44712</v>
      </c>
      <c r="B42">
        <v>169.1</v>
      </c>
      <c r="C42" s="2">
        <v>16767.5</v>
      </c>
      <c r="D42">
        <f t="shared" si="0"/>
        <v>8.0511182108626178E-2</v>
      </c>
      <c r="E42">
        <f t="shared" si="1"/>
        <v>5.2613406656873529E-2</v>
      </c>
    </row>
    <row r="43" spans="1:5" x14ac:dyDescent="0.3">
      <c r="A43" s="1">
        <v>44742</v>
      </c>
      <c r="B43">
        <v>156.5</v>
      </c>
      <c r="C43" s="2">
        <v>15929.4</v>
      </c>
      <c r="D43">
        <f t="shared" si="0"/>
        <v>-0.20497840995681993</v>
      </c>
      <c r="E43">
        <f t="shared" si="1"/>
        <v>-8.4556700142235264E-2</v>
      </c>
    </row>
    <row r="44" spans="1:5" x14ac:dyDescent="0.3">
      <c r="A44" s="1">
        <v>44771</v>
      </c>
      <c r="B44">
        <v>196.85</v>
      </c>
      <c r="C44" s="2">
        <v>17400.75</v>
      </c>
      <c r="D44">
        <f t="shared" si="0"/>
        <v>-0.13832348435106145</v>
      </c>
      <c r="E44">
        <f t="shared" si="1"/>
        <v>-3.9290762129811752E-2</v>
      </c>
    </row>
    <row r="45" spans="1:5" x14ac:dyDescent="0.3">
      <c r="A45" s="1">
        <v>44803</v>
      </c>
      <c r="B45">
        <v>228.45</v>
      </c>
      <c r="C45" s="2">
        <v>18112.400000000001</v>
      </c>
      <c r="D45">
        <f t="shared" si="0"/>
        <v>-0.1510590858416947</v>
      </c>
      <c r="E45">
        <f t="shared" si="1"/>
        <v>3.8638422809170736E-2</v>
      </c>
    </row>
    <row r="46" spans="1:5" x14ac:dyDescent="0.3">
      <c r="A46" s="1">
        <v>44834</v>
      </c>
      <c r="B46">
        <v>269.10000000000002</v>
      </c>
      <c r="C46" s="2">
        <v>17438.599999999999</v>
      </c>
      <c r="D46">
        <f t="shared" si="0"/>
        <v>0.11613438407299892</v>
      </c>
      <c r="E46">
        <f t="shared" si="1"/>
        <v>-4.4114583904316218E-2</v>
      </c>
    </row>
    <row r="47" spans="1:5" x14ac:dyDescent="0.3">
      <c r="A47" s="1">
        <v>44865</v>
      </c>
      <c r="B47">
        <v>241.1</v>
      </c>
      <c r="C47" s="2">
        <v>18243.400000000001</v>
      </c>
      <c r="D47">
        <f t="shared" si="0"/>
        <v>4.5833333333333837E-3</v>
      </c>
      <c r="E47">
        <f t="shared" si="1"/>
        <v>-3.5738165019780999E-2</v>
      </c>
    </row>
    <row r="48" spans="1:5" x14ac:dyDescent="0.3">
      <c r="A48" s="1">
        <v>44895</v>
      </c>
      <c r="B48">
        <v>240</v>
      </c>
      <c r="C48" s="2">
        <v>18919.55</v>
      </c>
      <c r="D48">
        <f t="shared" si="0"/>
        <v>9.864957656214246E-2</v>
      </c>
      <c r="E48">
        <f t="shared" si="1"/>
        <v>3.6190867392346115E-2</v>
      </c>
    </row>
    <row r="49" spans="1:5" x14ac:dyDescent="0.3">
      <c r="A49" s="1">
        <v>44925</v>
      </c>
      <c r="B49">
        <v>218.45</v>
      </c>
      <c r="C49" s="2">
        <v>18258.75</v>
      </c>
      <c r="D49">
        <f t="shared" si="0"/>
        <v>0.1301086394205897</v>
      </c>
      <c r="E49">
        <f t="shared" si="1"/>
        <v>3.7370035793420797E-2</v>
      </c>
    </row>
    <row r="50" spans="1:5" x14ac:dyDescent="0.3">
      <c r="A50" s="1">
        <v>44957</v>
      </c>
      <c r="B50">
        <v>193.3</v>
      </c>
      <c r="C50" s="2">
        <v>17601</v>
      </c>
      <c r="D50">
        <f t="shared" si="0"/>
        <v>3.3137359700694979E-2</v>
      </c>
      <c r="E50">
        <f t="shared" si="1"/>
        <v>3.0274294946089242E-2</v>
      </c>
    </row>
    <row r="51" spans="1:5" x14ac:dyDescent="0.3">
      <c r="A51" s="1">
        <v>44985</v>
      </c>
      <c r="B51">
        <v>187.1</v>
      </c>
      <c r="C51" s="2">
        <v>17083.8</v>
      </c>
      <c r="D51">
        <f t="shared" si="0"/>
        <v>1.1078087003512538E-2</v>
      </c>
      <c r="E51">
        <f t="shared" si="1"/>
        <v>-5.955376858691519E-3</v>
      </c>
    </row>
    <row r="52" spans="1:5" x14ac:dyDescent="0.3">
      <c r="A52" s="1">
        <v>45016</v>
      </c>
      <c r="B52">
        <v>185.05</v>
      </c>
      <c r="C52" s="2">
        <v>17186.150000000001</v>
      </c>
      <c r="D52">
        <f t="shared" si="0"/>
        <v>-2.6946914578280801E-3</v>
      </c>
      <c r="E52">
        <f t="shared" si="1"/>
        <v>-4.0091711605539482E-2</v>
      </c>
    </row>
    <row r="53" spans="1:5" x14ac:dyDescent="0.3">
      <c r="A53" s="1">
        <v>45044</v>
      </c>
      <c r="B53">
        <v>185.55</v>
      </c>
      <c r="C53" s="2">
        <v>17903.95</v>
      </c>
      <c r="D53">
        <f t="shared" si="0"/>
        <v>-8.3024462564862733E-2</v>
      </c>
      <c r="E53">
        <f t="shared" si="1"/>
        <v>-2.8980437458984709E-2</v>
      </c>
    </row>
    <row r="54" spans="1:5" x14ac:dyDescent="0.3">
      <c r="A54" s="1">
        <v>45077</v>
      </c>
      <c r="B54">
        <v>202.35</v>
      </c>
      <c r="C54" s="2">
        <v>18438.3</v>
      </c>
      <c r="D54">
        <f t="shared" si="0"/>
        <v>-4.5968882602545946E-2</v>
      </c>
      <c r="E54">
        <f t="shared" si="1"/>
        <v>-3.4621234531703626E-2</v>
      </c>
    </row>
    <row r="55" spans="1:5" x14ac:dyDescent="0.3">
      <c r="A55" s="1">
        <v>45107</v>
      </c>
      <c r="B55">
        <v>212.1</v>
      </c>
      <c r="C55" s="2">
        <v>19099.55</v>
      </c>
      <c r="D55">
        <f t="shared" si="0"/>
        <v>-3.349282296650713E-2</v>
      </c>
      <c r="E55">
        <f t="shared" si="1"/>
        <v>-2.9462355209902702E-2</v>
      </c>
    </row>
    <row r="56" spans="1:5" x14ac:dyDescent="0.3">
      <c r="A56" s="1">
        <v>45138</v>
      </c>
      <c r="B56">
        <v>219.45</v>
      </c>
      <c r="C56" s="2">
        <v>19679.349999999999</v>
      </c>
      <c r="D56">
        <f t="shared" si="0"/>
        <v>-7.1504125237994542E-2</v>
      </c>
      <c r="E56">
        <f t="shared" si="1"/>
        <v>2.4709968341247945E-2</v>
      </c>
    </row>
    <row r="57" spans="1:5" x14ac:dyDescent="0.3">
      <c r="A57" s="1">
        <v>45169</v>
      </c>
      <c r="B57">
        <v>236.35</v>
      </c>
      <c r="C57" s="2">
        <v>19204.8</v>
      </c>
      <c r="D57">
        <f t="shared" si="0"/>
        <v>1.3507718696397886E-2</v>
      </c>
      <c r="E57">
        <f t="shared" si="1"/>
        <v>-1.9014611496624867E-2</v>
      </c>
    </row>
    <row r="58" spans="1:5" x14ac:dyDescent="0.3">
      <c r="A58" s="1">
        <v>45198</v>
      </c>
      <c r="B58">
        <v>233.2</v>
      </c>
      <c r="C58" s="2">
        <v>19577.05</v>
      </c>
      <c r="D58">
        <f t="shared" si="0"/>
        <v>0.11445639187574663</v>
      </c>
      <c r="E58">
        <f t="shared" si="1"/>
        <v>2.8457580238871349E-2</v>
      </c>
    </row>
    <row r="59" spans="1:5" x14ac:dyDescent="0.3">
      <c r="A59" s="1">
        <v>45230</v>
      </c>
      <c r="B59">
        <v>209.25</v>
      </c>
      <c r="C59" s="2">
        <v>19035.349999999999</v>
      </c>
      <c r="D59">
        <f t="shared" si="0"/>
        <v>-0.16749552416948477</v>
      </c>
      <c r="E59">
        <f t="shared" si="1"/>
        <v>-5.7702588980743652E-2</v>
      </c>
    </row>
    <row r="60" spans="1:5" x14ac:dyDescent="0.3">
      <c r="A60" s="1">
        <v>45260</v>
      </c>
      <c r="B60">
        <v>251.35</v>
      </c>
      <c r="C60" s="2">
        <v>20201</v>
      </c>
      <c r="D60">
        <f t="shared" si="0"/>
        <v>-2.9161838547701713E-2</v>
      </c>
      <c r="E60">
        <f t="shared" si="1"/>
        <v>-7.8371078708688424E-2</v>
      </c>
    </row>
    <row r="61" spans="1:5" x14ac:dyDescent="0.3">
      <c r="A61" s="1">
        <v>45289</v>
      </c>
      <c r="B61">
        <v>258.89999999999998</v>
      </c>
      <c r="C61" s="2">
        <v>21918.799999999999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S14" sqref="S14"/>
    </sheetView>
  </sheetViews>
  <sheetFormatPr defaultRowHeight="14.4" x14ac:dyDescent="0.3"/>
  <cols>
    <col min="1" max="1" width="9.88671875" bestFit="1" customWidth="1"/>
    <col min="2" max="2" width="6.109375" bestFit="1" customWidth="1"/>
    <col min="3" max="5" width="8" bestFit="1" customWidth="1"/>
    <col min="6" max="6" width="12.21875" bestFit="1" customWidth="1"/>
    <col min="7" max="11" width="8" bestFit="1" customWidth="1"/>
    <col min="12" max="12" width="9" bestFit="1" customWidth="1"/>
    <col min="13" max="13" width="16.44140625" bestFit="1" customWidth="1"/>
    <col min="14" max="14" width="11.77734375" bestFit="1" customWidth="1"/>
    <col min="15" max="16" width="12.664062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15</v>
      </c>
      <c r="P1" s="5" t="s">
        <v>16</v>
      </c>
    </row>
    <row r="2" spans="1:16" x14ac:dyDescent="0.3">
      <c r="A2" s="1">
        <v>43496</v>
      </c>
      <c r="B2" t="s">
        <v>14</v>
      </c>
      <c r="C2" s="2">
        <v>1391.05</v>
      </c>
      <c r="D2" s="2">
        <v>1428.8</v>
      </c>
      <c r="E2" s="2">
        <v>1391.05</v>
      </c>
      <c r="F2" s="2">
        <v>1386.6</v>
      </c>
      <c r="G2" s="2">
        <v>1420</v>
      </c>
      <c r="H2" s="2">
        <v>1423.35</v>
      </c>
      <c r="I2" s="2">
        <v>1413.58</v>
      </c>
      <c r="J2" s="2">
        <v>1754.95</v>
      </c>
      <c r="K2" s="2">
        <v>1255.6500000000001</v>
      </c>
      <c r="L2" s="3">
        <v>837929</v>
      </c>
      <c r="M2" s="2">
        <v>1184483140.1500001</v>
      </c>
      <c r="N2" s="3">
        <v>21807</v>
      </c>
    </row>
    <row r="3" spans="1:16" x14ac:dyDescent="0.3">
      <c r="A3" s="1">
        <v>43524</v>
      </c>
      <c r="B3" t="s">
        <v>14</v>
      </c>
      <c r="C3" s="2">
        <v>1432.25</v>
      </c>
      <c r="D3" s="2">
        <v>1436.95</v>
      </c>
      <c r="E3" s="2">
        <v>1413.1</v>
      </c>
      <c r="F3" s="2">
        <v>1425.15</v>
      </c>
      <c r="G3" s="2">
        <v>1421</v>
      </c>
      <c r="H3" s="2">
        <v>1422.3</v>
      </c>
      <c r="I3" s="2">
        <v>1424.47</v>
      </c>
      <c r="J3" s="2">
        <v>1678.9</v>
      </c>
      <c r="K3" s="2">
        <v>1255.6500000000001</v>
      </c>
      <c r="L3" s="3">
        <v>860145</v>
      </c>
      <c r="M3" s="2">
        <v>1225253340.6500001</v>
      </c>
      <c r="N3" s="3">
        <v>30798</v>
      </c>
      <c r="O3" s="6">
        <f>(F3-F2)/F2</f>
        <v>2.7801817395067204E-2</v>
      </c>
      <c r="P3" s="6">
        <f>LN(F3/F2)</f>
        <v>2.7422363812478222E-2</v>
      </c>
    </row>
    <row r="4" spans="1:16" x14ac:dyDescent="0.3">
      <c r="A4" s="1">
        <v>43553</v>
      </c>
      <c r="B4" t="s">
        <v>14</v>
      </c>
      <c r="C4" s="2">
        <v>1623</v>
      </c>
      <c r="D4" s="2">
        <v>1679.85</v>
      </c>
      <c r="E4" s="2">
        <v>1601.2</v>
      </c>
      <c r="F4" s="2">
        <v>1617.8</v>
      </c>
      <c r="G4" s="2">
        <v>1671</v>
      </c>
      <c r="H4" s="2">
        <v>1666.3</v>
      </c>
      <c r="I4" s="2">
        <v>1635.91</v>
      </c>
      <c r="J4" s="2">
        <v>1679.85</v>
      </c>
      <c r="K4" s="2">
        <v>1255.6500000000001</v>
      </c>
      <c r="L4" s="3">
        <v>1424985</v>
      </c>
      <c r="M4" s="2">
        <v>2331146744.0999999</v>
      </c>
      <c r="N4" s="3">
        <v>47486</v>
      </c>
      <c r="O4" s="6">
        <f t="shared" ref="O4:O61" si="0">(F4-F3)/F3</f>
        <v>0.13517875311370722</v>
      </c>
      <c r="P4" s="6">
        <f t="shared" ref="P4:P61" si="1">LN(F4/F3)</f>
        <v>0.12679013026298394</v>
      </c>
    </row>
    <row r="5" spans="1:16" x14ac:dyDescent="0.3">
      <c r="A5" s="1">
        <v>43585</v>
      </c>
      <c r="B5" t="s">
        <v>14</v>
      </c>
      <c r="C5" s="2">
        <v>1640</v>
      </c>
      <c r="D5" s="2">
        <v>1649.3</v>
      </c>
      <c r="E5" s="2">
        <v>1601.05</v>
      </c>
      <c r="F5" s="2">
        <v>1635.35</v>
      </c>
      <c r="G5" s="2">
        <v>1631.85</v>
      </c>
      <c r="H5" s="2">
        <v>1632.05</v>
      </c>
      <c r="I5" s="2">
        <v>1621</v>
      </c>
      <c r="J5" s="2">
        <v>1723.4</v>
      </c>
      <c r="K5" s="2">
        <v>1255.6500000000001</v>
      </c>
      <c r="L5" s="3">
        <v>743663</v>
      </c>
      <c r="M5" s="2">
        <v>1205476988.6500001</v>
      </c>
      <c r="N5" s="3">
        <v>27044</v>
      </c>
      <c r="O5" s="6">
        <f t="shared" si="0"/>
        <v>1.0848065273828629E-2</v>
      </c>
      <c r="P5" s="6">
        <f t="shared" si="1"/>
        <v>1.0789647116658391E-2</v>
      </c>
    </row>
    <row r="6" spans="1:16" x14ac:dyDescent="0.3">
      <c r="A6" s="1">
        <v>43616</v>
      </c>
      <c r="B6" t="s">
        <v>14</v>
      </c>
      <c r="C6" s="2">
        <v>1714</v>
      </c>
      <c r="D6" s="2">
        <v>1719.45</v>
      </c>
      <c r="E6" s="2">
        <v>1670</v>
      </c>
      <c r="F6" s="2">
        <v>1708.15</v>
      </c>
      <c r="G6" s="2">
        <v>1689</v>
      </c>
      <c r="H6" s="2">
        <v>1686</v>
      </c>
      <c r="I6" s="2">
        <v>1689.86</v>
      </c>
      <c r="J6" s="2">
        <v>1769.05</v>
      </c>
      <c r="K6" s="2">
        <v>1255.6500000000001</v>
      </c>
      <c r="L6" s="3">
        <v>624323</v>
      </c>
      <c r="M6" s="2">
        <v>1055015942.35</v>
      </c>
      <c r="N6" s="3">
        <v>23559</v>
      </c>
      <c r="O6" s="6">
        <f t="shared" si="0"/>
        <v>4.4516464365426472E-2</v>
      </c>
      <c r="P6" s="6">
        <f t="shared" si="1"/>
        <v>4.355406480592882E-2</v>
      </c>
    </row>
    <row r="7" spans="1:16" x14ac:dyDescent="0.3">
      <c r="A7" s="1">
        <v>43644</v>
      </c>
      <c r="B7" t="s">
        <v>14</v>
      </c>
      <c r="C7" s="2">
        <v>1588</v>
      </c>
      <c r="D7" s="2">
        <v>1588.85</v>
      </c>
      <c r="E7" s="2">
        <v>1553.1</v>
      </c>
      <c r="F7" s="2">
        <v>1581</v>
      </c>
      <c r="G7" s="2">
        <v>1564</v>
      </c>
      <c r="H7" s="2">
        <v>1562.15</v>
      </c>
      <c r="I7" s="2">
        <v>1571.71</v>
      </c>
      <c r="J7" s="2">
        <v>1769.05</v>
      </c>
      <c r="K7" s="2">
        <v>1255.6500000000001</v>
      </c>
      <c r="L7" s="3">
        <v>429699</v>
      </c>
      <c r="M7" s="2">
        <v>675362217.89999998</v>
      </c>
      <c r="N7" s="3">
        <v>21641</v>
      </c>
      <c r="O7" s="6">
        <f t="shared" si="0"/>
        <v>-7.4437256681204864E-2</v>
      </c>
      <c r="P7" s="6">
        <f t="shared" si="1"/>
        <v>-7.735335529696738E-2</v>
      </c>
    </row>
    <row r="8" spans="1:16" x14ac:dyDescent="0.3">
      <c r="A8" s="1">
        <v>43677</v>
      </c>
      <c r="B8" t="s">
        <v>14</v>
      </c>
      <c r="C8" s="2">
        <v>1540.9</v>
      </c>
      <c r="D8" s="2">
        <v>1564</v>
      </c>
      <c r="E8" s="2">
        <v>1516.5</v>
      </c>
      <c r="F8" s="2">
        <v>1540.9</v>
      </c>
      <c r="G8" s="2">
        <v>1562</v>
      </c>
      <c r="H8" s="2">
        <v>1560.4</v>
      </c>
      <c r="I8" s="2">
        <v>1540.99</v>
      </c>
      <c r="J8" s="2">
        <v>1769.05</v>
      </c>
      <c r="K8" s="2">
        <v>1322.55</v>
      </c>
      <c r="L8" s="3">
        <v>630274</v>
      </c>
      <c r="M8" s="2">
        <v>971244692.70000005</v>
      </c>
      <c r="N8" s="3">
        <v>23162</v>
      </c>
      <c r="O8" s="6">
        <f t="shared" si="0"/>
        <v>-2.5363693864642572E-2</v>
      </c>
      <c r="P8" s="6">
        <f t="shared" si="1"/>
        <v>-2.5690896921664232E-2</v>
      </c>
    </row>
    <row r="9" spans="1:16" x14ac:dyDescent="0.3">
      <c r="A9" s="1">
        <v>43707</v>
      </c>
      <c r="B9" t="s">
        <v>14</v>
      </c>
      <c r="C9" s="2">
        <v>1507</v>
      </c>
      <c r="D9" s="2">
        <v>1524.55</v>
      </c>
      <c r="E9" s="2">
        <v>1484.05</v>
      </c>
      <c r="F9" s="2">
        <v>1500.1</v>
      </c>
      <c r="G9" s="2">
        <v>1518.1</v>
      </c>
      <c r="H9" s="2">
        <v>1519.85</v>
      </c>
      <c r="I9" s="2">
        <v>1505.34</v>
      </c>
      <c r="J9" s="2">
        <v>1769.05</v>
      </c>
      <c r="K9" s="2">
        <v>1322.55</v>
      </c>
      <c r="L9" s="3">
        <v>814386</v>
      </c>
      <c r="M9" s="2">
        <v>1225927209.8499999</v>
      </c>
      <c r="N9" s="3">
        <v>47190</v>
      </c>
      <c r="O9" s="6">
        <f t="shared" si="0"/>
        <v>-2.6478032318774859E-2</v>
      </c>
      <c r="P9" s="6">
        <f t="shared" si="1"/>
        <v>-2.68348887529632E-2</v>
      </c>
    </row>
    <row r="10" spans="1:16" x14ac:dyDescent="0.3">
      <c r="A10" s="1">
        <v>43738</v>
      </c>
      <c r="B10" t="s">
        <v>14</v>
      </c>
      <c r="C10" s="2">
        <v>1632.2</v>
      </c>
      <c r="D10" s="2">
        <v>1634</v>
      </c>
      <c r="E10" s="2">
        <v>1595.05</v>
      </c>
      <c r="F10" s="2">
        <v>1634.6</v>
      </c>
      <c r="G10" s="2">
        <v>1611</v>
      </c>
      <c r="H10" s="2">
        <v>1608.15</v>
      </c>
      <c r="I10" s="2">
        <v>1615.67</v>
      </c>
      <c r="J10" s="2">
        <v>1769.05</v>
      </c>
      <c r="K10" s="2">
        <v>1322.55</v>
      </c>
      <c r="L10" s="3">
        <v>552438</v>
      </c>
      <c r="M10" s="2">
        <v>892556420.25</v>
      </c>
      <c r="N10" s="3">
        <v>17309</v>
      </c>
      <c r="O10" s="6">
        <f t="shared" si="0"/>
        <v>8.9660689287380843E-2</v>
      </c>
      <c r="P10" s="6">
        <f t="shared" si="1"/>
        <v>8.5866353547184665E-2</v>
      </c>
    </row>
    <row r="11" spans="1:16" x14ac:dyDescent="0.3">
      <c r="A11" s="1">
        <v>43769</v>
      </c>
      <c r="B11" t="s">
        <v>14</v>
      </c>
      <c r="C11" s="2">
        <v>1541.7</v>
      </c>
      <c r="D11" s="2">
        <v>1574.2</v>
      </c>
      <c r="E11" s="2">
        <v>1536.25</v>
      </c>
      <c r="F11" s="2">
        <v>1532.25</v>
      </c>
      <c r="G11" s="2">
        <v>1573</v>
      </c>
      <c r="H11" s="2">
        <v>1568.05</v>
      </c>
      <c r="I11" s="2">
        <v>1555.75</v>
      </c>
      <c r="J11" s="2">
        <v>1769.05</v>
      </c>
      <c r="K11" s="2">
        <v>1322.55</v>
      </c>
      <c r="L11" s="3">
        <v>712719</v>
      </c>
      <c r="M11" s="2">
        <v>1108810883.4000001</v>
      </c>
      <c r="N11" s="3">
        <v>19911</v>
      </c>
      <c r="O11" s="6">
        <f t="shared" si="0"/>
        <v>-6.2614706961947819E-2</v>
      </c>
      <c r="P11" s="6">
        <f t="shared" si="1"/>
        <v>-6.4660882716188139E-2</v>
      </c>
    </row>
    <row r="12" spans="1:16" x14ac:dyDescent="0.3">
      <c r="A12" s="1">
        <v>43798</v>
      </c>
      <c r="B12" t="s">
        <v>14</v>
      </c>
      <c r="C12" s="2">
        <v>1514</v>
      </c>
      <c r="D12" s="2">
        <v>1535</v>
      </c>
      <c r="E12" s="2">
        <v>1510</v>
      </c>
      <c r="F12" s="2">
        <v>1516.4</v>
      </c>
      <c r="G12" s="2">
        <v>1521</v>
      </c>
      <c r="H12" s="2">
        <v>1522.15</v>
      </c>
      <c r="I12" s="2">
        <v>1521.55</v>
      </c>
      <c r="J12" s="2">
        <v>1769.05</v>
      </c>
      <c r="K12" s="2">
        <v>1326</v>
      </c>
      <c r="L12" s="3">
        <v>851825</v>
      </c>
      <c r="M12" s="2">
        <v>1296097438.3</v>
      </c>
      <c r="N12" s="3">
        <v>25344</v>
      </c>
      <c r="O12" s="6">
        <f t="shared" si="0"/>
        <v>-1.034426496981557E-2</v>
      </c>
      <c r="P12" s="6">
        <f t="shared" si="1"/>
        <v>-1.0398138723661278E-2</v>
      </c>
    </row>
    <row r="13" spans="1:16" x14ac:dyDescent="0.3">
      <c r="A13" s="1">
        <v>43830</v>
      </c>
      <c r="B13" t="s">
        <v>14</v>
      </c>
      <c r="C13" s="2">
        <v>1454.5</v>
      </c>
      <c r="D13" s="2">
        <v>1460</v>
      </c>
      <c r="E13" s="2">
        <v>1441.55</v>
      </c>
      <c r="F13" s="2">
        <v>1453.05</v>
      </c>
      <c r="G13" s="2">
        <v>1447</v>
      </c>
      <c r="H13" s="2">
        <v>1445.65</v>
      </c>
      <c r="I13" s="2">
        <v>1449.51</v>
      </c>
      <c r="J13" s="2">
        <v>1769.05</v>
      </c>
      <c r="K13" s="2">
        <v>1326</v>
      </c>
      <c r="L13" s="3">
        <v>581119</v>
      </c>
      <c r="M13" s="2">
        <v>842339082.70000005</v>
      </c>
      <c r="N13" s="3">
        <v>16553</v>
      </c>
      <c r="O13" s="6">
        <f t="shared" si="0"/>
        <v>-4.1776576101292623E-2</v>
      </c>
      <c r="P13" s="6">
        <f t="shared" si="1"/>
        <v>-4.267430910167623E-2</v>
      </c>
    </row>
    <row r="14" spans="1:16" x14ac:dyDescent="0.3">
      <c r="A14" s="1">
        <v>43861</v>
      </c>
      <c r="B14" t="s">
        <v>14</v>
      </c>
      <c r="C14" s="2">
        <v>1536</v>
      </c>
      <c r="D14" s="2">
        <v>1552</v>
      </c>
      <c r="E14" s="2">
        <v>1500</v>
      </c>
      <c r="F14" s="2">
        <v>1531.5</v>
      </c>
      <c r="G14" s="2">
        <v>1506</v>
      </c>
      <c r="H14" s="2">
        <v>1504.6</v>
      </c>
      <c r="I14" s="2">
        <v>1523.2</v>
      </c>
      <c r="J14" s="2">
        <v>1769.05</v>
      </c>
      <c r="K14" s="2">
        <v>1326</v>
      </c>
      <c r="L14" s="3">
        <v>514199</v>
      </c>
      <c r="M14" s="2">
        <v>783230219.04999995</v>
      </c>
      <c r="N14" s="3">
        <v>19865</v>
      </c>
      <c r="O14" s="6">
        <f t="shared" si="0"/>
        <v>5.3989883348818039E-2</v>
      </c>
      <c r="P14" s="6">
        <f t="shared" si="1"/>
        <v>5.2582851732326269E-2</v>
      </c>
    </row>
    <row r="15" spans="1:16" x14ac:dyDescent="0.3">
      <c r="A15" s="1">
        <v>43889</v>
      </c>
      <c r="B15" t="s">
        <v>14</v>
      </c>
      <c r="C15" s="2">
        <v>1363.35</v>
      </c>
      <c r="D15" s="2">
        <v>1364.75</v>
      </c>
      <c r="E15" s="2">
        <v>1312.05</v>
      </c>
      <c r="F15" s="2">
        <v>1383.35</v>
      </c>
      <c r="G15" s="2">
        <v>1321.05</v>
      </c>
      <c r="H15" s="2">
        <v>1320.85</v>
      </c>
      <c r="I15" s="2">
        <v>1341.95</v>
      </c>
      <c r="J15" s="2">
        <v>1769.05</v>
      </c>
      <c r="K15" s="2">
        <v>1312.05</v>
      </c>
      <c r="L15" s="3">
        <v>594201</v>
      </c>
      <c r="M15" s="2">
        <v>797387493.54999995</v>
      </c>
      <c r="N15" s="3">
        <v>21889</v>
      </c>
      <c r="O15" s="6">
        <f t="shared" si="0"/>
        <v>-9.6735226901730392E-2</v>
      </c>
      <c r="P15" s="6">
        <f t="shared" si="1"/>
        <v>-0.10173955359600355</v>
      </c>
    </row>
    <row r="16" spans="1:16" x14ac:dyDescent="0.3">
      <c r="A16" s="1">
        <v>43921</v>
      </c>
      <c r="B16" t="s">
        <v>14</v>
      </c>
      <c r="C16">
        <v>959</v>
      </c>
      <c r="D16">
        <v>985.85</v>
      </c>
      <c r="E16">
        <v>938.35</v>
      </c>
      <c r="F16">
        <v>934.45</v>
      </c>
      <c r="G16">
        <v>965.7</v>
      </c>
      <c r="H16">
        <v>968.5</v>
      </c>
      <c r="I16">
        <v>965.49</v>
      </c>
      <c r="J16" s="2">
        <v>1769.05</v>
      </c>
      <c r="K16">
        <v>895.15</v>
      </c>
      <c r="L16" s="3">
        <v>1283996</v>
      </c>
      <c r="M16" s="2">
        <v>1239685874.6500001</v>
      </c>
      <c r="N16" s="3">
        <v>37153</v>
      </c>
      <c r="O16" s="6">
        <f t="shared" si="0"/>
        <v>-0.32450211443235616</v>
      </c>
      <c r="P16" s="6">
        <f t="shared" si="1"/>
        <v>-0.39230525176051489</v>
      </c>
    </row>
    <row r="17" spans="1:16" x14ac:dyDescent="0.3">
      <c r="A17" s="1">
        <v>43951</v>
      </c>
      <c r="B17" t="s">
        <v>14</v>
      </c>
      <c r="C17" s="2">
        <v>1139.25</v>
      </c>
      <c r="D17" s="2">
        <v>1192.8</v>
      </c>
      <c r="E17" s="2">
        <v>1137</v>
      </c>
      <c r="F17" s="2">
        <v>1122.2</v>
      </c>
      <c r="G17" s="2">
        <v>1170.0999999999999</v>
      </c>
      <c r="H17" s="2">
        <v>1179.0999999999999</v>
      </c>
      <c r="I17" s="2">
        <v>1171.32</v>
      </c>
      <c r="J17" s="2">
        <v>1769.05</v>
      </c>
      <c r="K17">
        <v>895.15</v>
      </c>
      <c r="L17" s="3">
        <v>1910083</v>
      </c>
      <c r="M17" s="2">
        <v>2237325067.6500001</v>
      </c>
      <c r="N17" s="3">
        <v>70667</v>
      </c>
      <c r="O17" s="6">
        <f t="shared" si="0"/>
        <v>0.20092032746535393</v>
      </c>
      <c r="P17" s="6">
        <f t="shared" si="1"/>
        <v>0.18308820240056004</v>
      </c>
    </row>
    <row r="18" spans="1:16" x14ac:dyDescent="0.3">
      <c r="A18" s="1">
        <v>43980</v>
      </c>
      <c r="B18" t="s">
        <v>14</v>
      </c>
      <c r="C18" s="2">
        <v>1268</v>
      </c>
      <c r="D18" s="2">
        <v>1297.95</v>
      </c>
      <c r="E18" s="2">
        <v>1261.05</v>
      </c>
      <c r="F18" s="2">
        <v>1272.2</v>
      </c>
      <c r="G18" s="2">
        <v>1268</v>
      </c>
      <c r="H18" s="2">
        <v>1270.2</v>
      </c>
      <c r="I18" s="2">
        <v>1279.75</v>
      </c>
      <c r="J18" s="2">
        <v>1769.05</v>
      </c>
      <c r="K18">
        <v>895.15</v>
      </c>
      <c r="L18" s="3">
        <v>1162844</v>
      </c>
      <c r="M18" s="2">
        <v>1488147385.55</v>
      </c>
      <c r="N18" s="3">
        <v>37406</v>
      </c>
      <c r="O18" s="6">
        <f t="shared" si="0"/>
        <v>0.13366601318837995</v>
      </c>
      <c r="P18" s="6">
        <f t="shared" si="1"/>
        <v>0.12545664092783226</v>
      </c>
    </row>
    <row r="19" spans="1:16" x14ac:dyDescent="0.3">
      <c r="A19" s="1">
        <v>44012</v>
      </c>
      <c r="B19" t="s">
        <v>14</v>
      </c>
      <c r="C19" s="2">
        <v>1293</v>
      </c>
      <c r="D19" s="2">
        <v>1335.6</v>
      </c>
      <c r="E19" s="2">
        <v>1288.25</v>
      </c>
      <c r="F19" s="2">
        <v>1289.2</v>
      </c>
      <c r="G19" s="2">
        <v>1335</v>
      </c>
      <c r="H19" s="2">
        <v>1332.25</v>
      </c>
      <c r="I19" s="2">
        <v>1322.57</v>
      </c>
      <c r="J19" s="2">
        <v>1709</v>
      </c>
      <c r="K19">
        <v>895.15</v>
      </c>
      <c r="L19" s="3">
        <v>2752805</v>
      </c>
      <c r="M19" s="2">
        <v>3640773429.5500002</v>
      </c>
      <c r="N19" s="3">
        <v>77204</v>
      </c>
      <c r="O19" s="6">
        <f t="shared" si="0"/>
        <v>1.3362678824084264E-2</v>
      </c>
      <c r="P19" s="6">
        <f t="shared" si="1"/>
        <v>1.3274185696579035E-2</v>
      </c>
    </row>
    <row r="20" spans="1:16" x14ac:dyDescent="0.3">
      <c r="A20" s="1">
        <v>44043</v>
      </c>
      <c r="B20" t="s">
        <v>14</v>
      </c>
      <c r="C20" s="2">
        <v>1454.8</v>
      </c>
      <c r="D20" s="2">
        <v>1454.9</v>
      </c>
      <c r="E20" s="2">
        <v>1418</v>
      </c>
      <c r="F20" s="2">
        <v>1447.2</v>
      </c>
      <c r="G20" s="2">
        <v>1428.8</v>
      </c>
      <c r="H20" s="2">
        <v>1425.45</v>
      </c>
      <c r="I20" s="2">
        <v>1430.56</v>
      </c>
      <c r="J20" s="2">
        <v>1709</v>
      </c>
      <c r="K20">
        <v>895.15</v>
      </c>
      <c r="L20" s="3">
        <v>940224</v>
      </c>
      <c r="M20" s="2">
        <v>1345048618</v>
      </c>
      <c r="N20" s="3">
        <v>32256</v>
      </c>
      <c r="O20" s="6">
        <f t="shared" si="0"/>
        <v>0.1225566242631089</v>
      </c>
      <c r="P20" s="6">
        <f t="shared" si="1"/>
        <v>0.11560878413980256</v>
      </c>
    </row>
    <row r="21" spans="1:16" x14ac:dyDescent="0.3">
      <c r="A21" s="1">
        <v>44074</v>
      </c>
      <c r="B21" t="s">
        <v>14</v>
      </c>
      <c r="C21" s="2">
        <v>1393</v>
      </c>
      <c r="D21" s="2">
        <v>1403.2</v>
      </c>
      <c r="E21" s="2">
        <v>1313.05</v>
      </c>
      <c r="F21" s="2">
        <v>1396.4</v>
      </c>
      <c r="G21" s="2">
        <v>1317.5</v>
      </c>
      <c r="H21" s="2">
        <v>1321.8</v>
      </c>
      <c r="I21" s="2">
        <v>1359.52</v>
      </c>
      <c r="J21" s="2">
        <v>1709</v>
      </c>
      <c r="K21">
        <v>895.15</v>
      </c>
      <c r="L21" s="3">
        <v>1157597</v>
      </c>
      <c r="M21" s="2">
        <v>1573775974.9000001</v>
      </c>
      <c r="N21" s="3">
        <v>39276</v>
      </c>
      <c r="O21" s="6">
        <f t="shared" si="0"/>
        <v>-3.5102266445549993E-2</v>
      </c>
      <c r="P21" s="6">
        <f t="shared" si="1"/>
        <v>-3.5733158850204415E-2</v>
      </c>
    </row>
    <row r="22" spans="1:16" x14ac:dyDescent="0.3">
      <c r="A22" s="1">
        <v>44104</v>
      </c>
      <c r="B22" t="s">
        <v>14</v>
      </c>
      <c r="C22" s="2">
        <v>1385.1</v>
      </c>
      <c r="D22" s="2">
        <v>1402</v>
      </c>
      <c r="E22" s="2">
        <v>1372.9</v>
      </c>
      <c r="F22" s="2">
        <v>1379.15</v>
      </c>
      <c r="G22" s="2">
        <v>1398.5</v>
      </c>
      <c r="H22" s="2">
        <v>1393.45</v>
      </c>
      <c r="I22" s="2">
        <v>1388.84</v>
      </c>
      <c r="J22" s="2">
        <v>1634</v>
      </c>
      <c r="K22">
        <v>895.15</v>
      </c>
      <c r="L22" s="3">
        <v>608847</v>
      </c>
      <c r="M22" s="2">
        <v>845592646.25</v>
      </c>
      <c r="N22" s="3">
        <v>21603</v>
      </c>
      <c r="O22" s="6">
        <f t="shared" si="0"/>
        <v>-1.2353193927241476E-2</v>
      </c>
      <c r="P22" s="6">
        <f t="shared" si="1"/>
        <v>-1.2430128878836563E-2</v>
      </c>
    </row>
    <row r="23" spans="1:16" x14ac:dyDescent="0.3">
      <c r="A23" s="1">
        <v>44134</v>
      </c>
      <c r="B23" t="s">
        <v>14</v>
      </c>
      <c r="C23" s="2">
        <v>1650.3</v>
      </c>
      <c r="D23" s="2">
        <v>1698.9</v>
      </c>
      <c r="E23" s="2">
        <v>1623.05</v>
      </c>
      <c r="F23" s="2">
        <v>1651.9</v>
      </c>
      <c r="G23" s="2">
        <v>1649.9</v>
      </c>
      <c r="H23" s="2">
        <v>1649</v>
      </c>
      <c r="I23" s="2">
        <v>1660.45</v>
      </c>
      <c r="J23" s="2">
        <v>1700</v>
      </c>
      <c r="K23">
        <v>895.15</v>
      </c>
      <c r="L23" s="3">
        <v>2458201</v>
      </c>
      <c r="M23" s="2">
        <v>4081718518.6500001</v>
      </c>
      <c r="N23" s="3">
        <v>86306</v>
      </c>
      <c r="O23" s="6">
        <f t="shared" si="0"/>
        <v>0.19776674038356959</v>
      </c>
      <c r="P23" s="6">
        <f t="shared" si="1"/>
        <v>0.18045877320905068</v>
      </c>
    </row>
    <row r="24" spans="1:16" x14ac:dyDescent="0.3">
      <c r="A24" s="1">
        <v>44162</v>
      </c>
      <c r="B24" t="s">
        <v>14</v>
      </c>
      <c r="C24" s="2">
        <v>1704.7</v>
      </c>
      <c r="D24" s="2">
        <v>1720</v>
      </c>
      <c r="E24" s="2">
        <v>1672.6</v>
      </c>
      <c r="F24" s="2">
        <v>1692.5</v>
      </c>
      <c r="G24" s="2">
        <v>1685.75</v>
      </c>
      <c r="H24" s="2">
        <v>1705.05</v>
      </c>
      <c r="I24" s="2">
        <v>1702.86</v>
      </c>
      <c r="J24" s="2">
        <v>1757</v>
      </c>
      <c r="K24">
        <v>895.15</v>
      </c>
      <c r="L24" s="3">
        <v>7926397</v>
      </c>
      <c r="M24" s="2">
        <v>13497531859.700001</v>
      </c>
      <c r="N24" s="3">
        <v>126731</v>
      </c>
      <c r="O24" s="6">
        <f t="shared" si="0"/>
        <v>2.4577758944245964E-2</v>
      </c>
      <c r="P24" s="6">
        <f t="shared" si="1"/>
        <v>2.4280585225335036E-2</v>
      </c>
    </row>
    <row r="25" spans="1:16" x14ac:dyDescent="0.3">
      <c r="A25" s="1">
        <v>44196</v>
      </c>
      <c r="B25" t="s">
        <v>14</v>
      </c>
      <c r="C25" s="2">
        <v>1648</v>
      </c>
      <c r="D25" s="2">
        <v>1648</v>
      </c>
      <c r="E25" s="2">
        <v>1610.65</v>
      </c>
      <c r="F25" s="2">
        <v>1648.25</v>
      </c>
      <c r="G25" s="2">
        <v>1619.5</v>
      </c>
      <c r="H25" s="2">
        <v>1617.65</v>
      </c>
      <c r="I25" s="2">
        <v>1624.27</v>
      </c>
      <c r="J25" s="2">
        <v>1785</v>
      </c>
      <c r="K25">
        <v>895.15</v>
      </c>
      <c r="L25" s="3">
        <v>1350169</v>
      </c>
      <c r="M25" s="2">
        <v>2193032499.5999999</v>
      </c>
      <c r="N25" s="3">
        <v>50774</v>
      </c>
      <c r="O25" s="6">
        <f t="shared" si="0"/>
        <v>-2.6144756277695715E-2</v>
      </c>
      <c r="P25" s="6">
        <f t="shared" si="1"/>
        <v>-2.6492606793021057E-2</v>
      </c>
    </row>
    <row r="26" spans="1:16" x14ac:dyDescent="0.3">
      <c r="A26" s="1">
        <v>44225</v>
      </c>
      <c r="B26" t="s">
        <v>14</v>
      </c>
      <c r="C26" s="2">
        <v>1645</v>
      </c>
      <c r="D26" s="2">
        <v>1655</v>
      </c>
      <c r="E26" s="2">
        <v>1593.4</v>
      </c>
      <c r="F26" s="2">
        <v>1633.1</v>
      </c>
      <c r="G26" s="2">
        <v>1605</v>
      </c>
      <c r="H26" s="2">
        <v>1603.85</v>
      </c>
      <c r="I26" s="2">
        <v>1632.07</v>
      </c>
      <c r="J26" s="2">
        <v>1814</v>
      </c>
      <c r="K26">
        <v>895.15</v>
      </c>
      <c r="L26" s="3">
        <v>859756</v>
      </c>
      <c r="M26" s="2">
        <v>1403178286.8499999</v>
      </c>
      <c r="N26" s="3">
        <v>25525</v>
      </c>
      <c r="O26" s="6">
        <f t="shared" si="0"/>
        <v>-9.1915668132868753E-3</v>
      </c>
      <c r="P26" s="6">
        <f t="shared" si="1"/>
        <v>-9.2340699107115471E-3</v>
      </c>
    </row>
    <row r="27" spans="1:16" x14ac:dyDescent="0.3">
      <c r="A27" s="1">
        <v>44253</v>
      </c>
      <c r="B27" t="s">
        <v>14</v>
      </c>
      <c r="C27" s="2">
        <v>1780</v>
      </c>
      <c r="D27" s="2">
        <v>1847</v>
      </c>
      <c r="E27" s="2">
        <v>1712</v>
      </c>
      <c r="F27" s="2">
        <v>1801.25</v>
      </c>
      <c r="G27" s="2">
        <v>1722</v>
      </c>
      <c r="H27" s="2">
        <v>1733.2</v>
      </c>
      <c r="I27" s="2">
        <v>1796.71</v>
      </c>
      <c r="J27" s="2">
        <v>1847</v>
      </c>
      <c r="K27">
        <v>895.15</v>
      </c>
      <c r="L27" s="3">
        <v>2973895</v>
      </c>
      <c r="M27" s="2">
        <v>5343225144.5500002</v>
      </c>
      <c r="N27" s="3">
        <v>101395</v>
      </c>
      <c r="O27" s="6">
        <f t="shared" si="0"/>
        <v>0.10296368869022111</v>
      </c>
      <c r="P27" s="6">
        <f t="shared" si="1"/>
        <v>9.8000819231034403E-2</v>
      </c>
    </row>
    <row r="28" spans="1:16" x14ac:dyDescent="0.3">
      <c r="A28" s="1">
        <v>44286</v>
      </c>
      <c r="B28" t="s">
        <v>14</v>
      </c>
      <c r="C28" s="2">
        <v>1876.55</v>
      </c>
      <c r="D28" s="2">
        <v>1920.6</v>
      </c>
      <c r="E28" s="2">
        <v>1867.5</v>
      </c>
      <c r="F28" s="2">
        <v>1874.05</v>
      </c>
      <c r="G28" s="2">
        <v>1901.85</v>
      </c>
      <c r="H28" s="2">
        <v>1903.25</v>
      </c>
      <c r="I28" s="2">
        <v>1896.64</v>
      </c>
      <c r="J28" s="2">
        <v>1925</v>
      </c>
      <c r="K28">
        <v>924.05</v>
      </c>
      <c r="L28" s="3">
        <v>672297</v>
      </c>
      <c r="M28" s="2">
        <v>1275102098.9000001</v>
      </c>
      <c r="N28" s="3">
        <v>22797</v>
      </c>
      <c r="O28" s="6">
        <f t="shared" si="0"/>
        <v>4.0416377515614131E-2</v>
      </c>
      <c r="P28" s="6">
        <f t="shared" si="1"/>
        <v>3.9620996025184943E-2</v>
      </c>
    </row>
    <row r="29" spans="1:16" x14ac:dyDescent="0.3">
      <c r="A29" s="1">
        <v>44316</v>
      </c>
      <c r="B29" t="s">
        <v>14</v>
      </c>
      <c r="C29" s="2">
        <v>1869</v>
      </c>
      <c r="D29" s="2">
        <v>1903.45</v>
      </c>
      <c r="E29" s="2">
        <v>1855.05</v>
      </c>
      <c r="F29" s="2">
        <v>1877.05</v>
      </c>
      <c r="G29" s="2">
        <v>1879</v>
      </c>
      <c r="H29" s="2">
        <v>1882.75</v>
      </c>
      <c r="I29" s="2">
        <v>1881.56</v>
      </c>
      <c r="J29" s="2">
        <v>2022.85</v>
      </c>
      <c r="K29" s="2">
        <v>1107</v>
      </c>
      <c r="L29" s="3">
        <v>1081167</v>
      </c>
      <c r="M29" s="2">
        <v>2034282180.9000001</v>
      </c>
      <c r="N29" s="3">
        <v>39888</v>
      </c>
      <c r="O29" s="6">
        <f t="shared" si="0"/>
        <v>1.6008110776126571E-3</v>
      </c>
      <c r="P29" s="6">
        <f t="shared" si="1"/>
        <v>1.5995311453306899E-3</v>
      </c>
    </row>
    <row r="30" spans="1:16" x14ac:dyDescent="0.3">
      <c r="A30" s="1">
        <v>44347</v>
      </c>
      <c r="B30" t="s">
        <v>14</v>
      </c>
      <c r="C30" s="2">
        <v>1979.1</v>
      </c>
      <c r="D30" s="2">
        <v>2001.4</v>
      </c>
      <c r="E30" s="2">
        <v>1968.5</v>
      </c>
      <c r="F30" s="2">
        <v>1985.45</v>
      </c>
      <c r="G30" s="2">
        <v>1985</v>
      </c>
      <c r="H30" s="2">
        <v>1986.05</v>
      </c>
      <c r="I30" s="2">
        <v>1984.81</v>
      </c>
      <c r="J30" s="2">
        <v>2040</v>
      </c>
      <c r="K30" s="2">
        <v>1180</v>
      </c>
      <c r="L30" s="3">
        <v>443113</v>
      </c>
      <c r="M30" s="2">
        <v>879494887.5</v>
      </c>
      <c r="N30" s="3">
        <v>20522</v>
      </c>
      <c r="O30" s="6">
        <f t="shared" si="0"/>
        <v>5.7750193122186461E-2</v>
      </c>
      <c r="P30" s="6">
        <f t="shared" si="1"/>
        <v>5.6144193196313315E-2</v>
      </c>
    </row>
    <row r="31" spans="1:16" x14ac:dyDescent="0.3">
      <c r="A31" s="1">
        <v>44377</v>
      </c>
      <c r="B31" t="s">
        <v>14</v>
      </c>
      <c r="C31" s="2">
        <v>2052.1999999999998</v>
      </c>
      <c r="D31" s="2">
        <v>2052.4499999999998</v>
      </c>
      <c r="E31" s="2">
        <v>2008.05</v>
      </c>
      <c r="F31" s="2">
        <v>2053.0500000000002</v>
      </c>
      <c r="G31" s="2">
        <v>2016</v>
      </c>
      <c r="H31" s="2">
        <v>2014.8</v>
      </c>
      <c r="I31" s="2">
        <v>2031.44</v>
      </c>
      <c r="J31" s="2">
        <v>2078</v>
      </c>
      <c r="K31" s="2">
        <v>1253</v>
      </c>
      <c r="L31" s="3">
        <v>450373</v>
      </c>
      <c r="M31" s="2">
        <v>914904275.5</v>
      </c>
      <c r="N31" s="3">
        <v>24909</v>
      </c>
      <c r="O31" s="6">
        <f t="shared" si="0"/>
        <v>3.4047696995643376E-2</v>
      </c>
      <c r="P31" s="6">
        <f t="shared" si="1"/>
        <v>3.348090364482427E-2</v>
      </c>
    </row>
    <row r="32" spans="1:16" x14ac:dyDescent="0.3">
      <c r="A32" s="1">
        <v>44407</v>
      </c>
      <c r="B32" t="s">
        <v>14</v>
      </c>
      <c r="C32" s="2">
        <v>2365</v>
      </c>
      <c r="D32" s="2">
        <v>2415</v>
      </c>
      <c r="E32" s="2">
        <v>2360</v>
      </c>
      <c r="F32" s="2">
        <v>2364</v>
      </c>
      <c r="G32" s="2">
        <v>2395.5</v>
      </c>
      <c r="H32" s="2">
        <v>2394.1</v>
      </c>
      <c r="I32" s="2">
        <v>2390.86</v>
      </c>
      <c r="J32" s="2">
        <v>2415</v>
      </c>
      <c r="K32" s="2">
        <v>1289</v>
      </c>
      <c r="L32" s="3">
        <v>465284</v>
      </c>
      <c r="M32" s="2">
        <v>1112427496.9000001</v>
      </c>
      <c r="N32" s="3">
        <v>21995</v>
      </c>
      <c r="O32" s="6">
        <f t="shared" si="0"/>
        <v>0.15145758749178043</v>
      </c>
      <c r="P32" s="6">
        <f t="shared" si="1"/>
        <v>0.14102860720060378</v>
      </c>
    </row>
    <row r="33" spans="1:16" x14ac:dyDescent="0.3">
      <c r="A33" s="1">
        <v>44439</v>
      </c>
      <c r="B33" t="s">
        <v>14</v>
      </c>
      <c r="C33" s="2">
        <v>2393.8000000000002</v>
      </c>
      <c r="D33" s="2">
        <v>2419.6999999999998</v>
      </c>
      <c r="E33" s="2">
        <v>2365.5</v>
      </c>
      <c r="F33" s="2">
        <v>2386.5</v>
      </c>
      <c r="G33" s="2">
        <v>2407.1</v>
      </c>
      <c r="H33" s="2">
        <v>2413.1999999999998</v>
      </c>
      <c r="I33" s="2">
        <v>2401.7199999999998</v>
      </c>
      <c r="J33" s="2">
        <v>2454.9499999999998</v>
      </c>
      <c r="K33" s="2">
        <v>1289</v>
      </c>
      <c r="L33" s="3">
        <v>580467</v>
      </c>
      <c r="M33" s="2">
        <v>1394121370.05</v>
      </c>
      <c r="N33" s="3">
        <v>31627</v>
      </c>
      <c r="O33" s="6">
        <f t="shared" si="0"/>
        <v>9.5177664974619297E-3</v>
      </c>
      <c r="P33" s="6">
        <f t="shared" si="1"/>
        <v>9.4727579199624466E-3</v>
      </c>
    </row>
    <row r="34" spans="1:16" x14ac:dyDescent="0.3">
      <c r="A34" s="1">
        <v>44469</v>
      </c>
      <c r="B34" t="s">
        <v>14</v>
      </c>
      <c r="C34" s="2">
        <v>2270.1999999999998</v>
      </c>
      <c r="D34" s="2">
        <v>2276.9</v>
      </c>
      <c r="E34" s="2">
        <v>2251.1999999999998</v>
      </c>
      <c r="F34" s="2">
        <v>2271.1</v>
      </c>
      <c r="G34" s="2">
        <v>2251.1999999999998</v>
      </c>
      <c r="H34" s="2">
        <v>2254.5</v>
      </c>
      <c r="I34" s="2">
        <v>2260.73</v>
      </c>
      <c r="J34" s="2">
        <v>2509</v>
      </c>
      <c r="K34" s="2">
        <v>1341</v>
      </c>
      <c r="L34" s="3">
        <v>300368</v>
      </c>
      <c r="M34" s="2">
        <v>679050478.85000002</v>
      </c>
      <c r="N34" s="3">
        <v>26890</v>
      </c>
      <c r="O34" s="6">
        <f t="shared" si="0"/>
        <v>-4.8355332076262345E-2</v>
      </c>
      <c r="P34" s="6">
        <f t="shared" si="1"/>
        <v>-4.9563561844403629E-2</v>
      </c>
    </row>
    <row r="35" spans="1:16" x14ac:dyDescent="0.3">
      <c r="A35" s="1">
        <v>44498</v>
      </c>
      <c r="B35" t="s">
        <v>14</v>
      </c>
      <c r="C35" s="2">
        <v>2285</v>
      </c>
      <c r="D35" s="2">
        <v>2354.8000000000002</v>
      </c>
      <c r="E35" s="2">
        <v>2237.5500000000002</v>
      </c>
      <c r="F35" s="2">
        <v>2287.85</v>
      </c>
      <c r="G35" s="2">
        <v>2336</v>
      </c>
      <c r="H35" s="2">
        <v>2333.4</v>
      </c>
      <c r="I35" s="2">
        <v>2322.11</v>
      </c>
      <c r="J35" s="2">
        <v>2509</v>
      </c>
      <c r="K35" s="2">
        <v>1485</v>
      </c>
      <c r="L35" s="3">
        <v>732835</v>
      </c>
      <c r="M35" s="2">
        <v>1701720035.4000001</v>
      </c>
      <c r="N35" s="3">
        <v>41927</v>
      </c>
      <c r="O35" s="6">
        <f t="shared" si="0"/>
        <v>7.3752807009819033E-3</v>
      </c>
      <c r="P35" s="6">
        <f t="shared" si="1"/>
        <v>7.3482163084674272E-3</v>
      </c>
    </row>
    <row r="36" spans="1:16" x14ac:dyDescent="0.3">
      <c r="A36" s="1">
        <v>44530</v>
      </c>
      <c r="B36" t="s">
        <v>14</v>
      </c>
      <c r="C36" s="2">
        <v>2283.15</v>
      </c>
      <c r="D36" s="2">
        <v>2322.9499999999998</v>
      </c>
      <c r="E36" s="2">
        <v>2269.85</v>
      </c>
      <c r="F36" s="2">
        <v>2289.6</v>
      </c>
      <c r="G36" s="2">
        <v>2285</v>
      </c>
      <c r="H36" s="2">
        <v>2286.4</v>
      </c>
      <c r="I36" s="2">
        <v>2294.36</v>
      </c>
      <c r="J36" s="2">
        <v>2589</v>
      </c>
      <c r="K36" s="2">
        <v>1485</v>
      </c>
      <c r="L36" s="3">
        <v>415128</v>
      </c>
      <c r="M36" s="2">
        <v>952451206.85000002</v>
      </c>
      <c r="N36" s="3">
        <v>26969</v>
      </c>
      <c r="O36" s="6">
        <f t="shared" si="0"/>
        <v>7.6491028695063051E-4</v>
      </c>
      <c r="P36" s="6">
        <f t="shared" si="1"/>
        <v>7.6461789217150073E-4</v>
      </c>
    </row>
    <row r="37" spans="1:16" x14ac:dyDescent="0.3">
      <c r="A37" s="1">
        <v>44561</v>
      </c>
      <c r="B37" t="s">
        <v>14</v>
      </c>
      <c r="C37" s="2">
        <v>2163</v>
      </c>
      <c r="D37" s="2">
        <v>2238.5</v>
      </c>
      <c r="E37" s="2">
        <v>2162.4499999999998</v>
      </c>
      <c r="F37" s="2">
        <v>2163.25</v>
      </c>
      <c r="G37" s="2">
        <v>2223.8000000000002</v>
      </c>
      <c r="H37" s="2">
        <v>2215.75</v>
      </c>
      <c r="I37" s="2">
        <v>2215.37</v>
      </c>
      <c r="J37" s="2">
        <v>2589</v>
      </c>
      <c r="K37" s="2">
        <v>1584.2</v>
      </c>
      <c r="L37" s="3">
        <v>467894</v>
      </c>
      <c r="M37" s="2">
        <v>1036556145.8</v>
      </c>
      <c r="N37" s="3">
        <v>22816</v>
      </c>
      <c r="O37" s="6">
        <f t="shared" si="0"/>
        <v>-5.5184311670160691E-2</v>
      </c>
      <c r="P37" s="6">
        <f t="shared" si="1"/>
        <v>-5.6765409315338217E-2</v>
      </c>
    </row>
    <row r="38" spans="1:16" x14ac:dyDescent="0.3">
      <c r="A38" s="1">
        <v>44592</v>
      </c>
      <c r="B38" t="s">
        <v>14</v>
      </c>
      <c r="C38" s="2">
        <v>2230.4</v>
      </c>
      <c r="D38" s="2">
        <v>2292.6999999999998</v>
      </c>
      <c r="E38" s="2">
        <v>2227</v>
      </c>
      <c r="F38" s="2">
        <v>2215.9499999999998</v>
      </c>
      <c r="G38" s="2">
        <v>2280.9</v>
      </c>
      <c r="H38" s="2">
        <v>2285.75</v>
      </c>
      <c r="I38" s="2">
        <v>2273.1799999999998</v>
      </c>
      <c r="J38" s="2">
        <v>2589</v>
      </c>
      <c r="K38" s="2">
        <v>1584.2</v>
      </c>
      <c r="L38" s="3">
        <v>428789</v>
      </c>
      <c r="M38" s="2">
        <v>974713526.70000005</v>
      </c>
      <c r="N38" s="3">
        <v>19066</v>
      </c>
      <c r="O38" s="6">
        <f t="shared" si="0"/>
        <v>2.4361493123772018E-2</v>
      </c>
      <c r="P38" s="6">
        <f t="shared" si="1"/>
        <v>2.4069484948878624E-2</v>
      </c>
    </row>
    <row r="39" spans="1:16" x14ac:dyDescent="0.3">
      <c r="A39" s="1">
        <v>44620</v>
      </c>
      <c r="B39" t="s">
        <v>14</v>
      </c>
      <c r="C39" s="2">
        <v>2044</v>
      </c>
      <c r="D39" s="2">
        <v>2095</v>
      </c>
      <c r="E39" s="2">
        <v>2020.35</v>
      </c>
      <c r="F39" s="2">
        <v>2059.5500000000002</v>
      </c>
      <c r="G39" s="2">
        <v>2095</v>
      </c>
      <c r="H39" s="2">
        <v>2089.15</v>
      </c>
      <c r="I39" s="2">
        <v>2064.71</v>
      </c>
      <c r="J39" s="2">
        <v>2589</v>
      </c>
      <c r="K39" s="2">
        <v>1692</v>
      </c>
      <c r="L39" s="3">
        <v>349612</v>
      </c>
      <c r="M39" s="2">
        <v>721848784.39999998</v>
      </c>
      <c r="N39" s="3">
        <v>23603</v>
      </c>
      <c r="O39" s="6">
        <f t="shared" si="0"/>
        <v>-7.0579209819715993E-2</v>
      </c>
      <c r="P39" s="6">
        <f t="shared" si="1"/>
        <v>-7.3193693116975836E-2</v>
      </c>
    </row>
    <row r="40" spans="1:16" x14ac:dyDescent="0.3">
      <c r="A40" s="1">
        <v>44651</v>
      </c>
      <c r="B40" t="s">
        <v>14</v>
      </c>
      <c r="C40" s="2">
        <v>2154.8000000000002</v>
      </c>
      <c r="D40" s="2">
        <v>2170.3000000000002</v>
      </c>
      <c r="E40" s="2">
        <v>2143.25</v>
      </c>
      <c r="F40" s="2">
        <v>2150.9</v>
      </c>
      <c r="G40" s="2">
        <v>2152.5</v>
      </c>
      <c r="H40" s="2">
        <v>2151.35</v>
      </c>
      <c r="I40" s="2">
        <v>2153.4299999999998</v>
      </c>
      <c r="J40" s="2">
        <v>2589</v>
      </c>
      <c r="K40" s="2">
        <v>1782.25</v>
      </c>
      <c r="L40" s="3">
        <v>464111</v>
      </c>
      <c r="M40" s="2">
        <v>999430691.64999998</v>
      </c>
      <c r="N40" s="3">
        <v>26991</v>
      </c>
      <c r="O40" s="6">
        <f t="shared" si="0"/>
        <v>4.4354349251049939E-2</v>
      </c>
      <c r="P40" s="6">
        <f t="shared" si="1"/>
        <v>4.3398846863636348E-2</v>
      </c>
    </row>
    <row r="41" spans="1:16" x14ac:dyDescent="0.3">
      <c r="A41" s="1">
        <v>44680</v>
      </c>
      <c r="B41" t="s">
        <v>14</v>
      </c>
      <c r="C41" s="2">
        <v>2376.75</v>
      </c>
      <c r="D41" s="2">
        <v>2397</v>
      </c>
      <c r="E41" s="2">
        <v>2321.4499999999998</v>
      </c>
      <c r="F41" s="2">
        <v>2376.75</v>
      </c>
      <c r="G41" s="2">
        <v>2334.85</v>
      </c>
      <c r="H41" s="2">
        <v>2328.9</v>
      </c>
      <c r="I41" s="2">
        <v>2359.35</v>
      </c>
      <c r="J41" s="2">
        <v>2589</v>
      </c>
      <c r="K41" s="2">
        <v>1817.25</v>
      </c>
      <c r="L41" s="3">
        <v>784968</v>
      </c>
      <c r="M41" s="2">
        <v>1852012448</v>
      </c>
      <c r="N41" s="3">
        <v>33472</v>
      </c>
      <c r="O41" s="6">
        <f t="shared" si="0"/>
        <v>0.10500255706913381</v>
      </c>
      <c r="P41" s="6">
        <f t="shared" si="1"/>
        <v>9.9847649056752433E-2</v>
      </c>
    </row>
    <row r="42" spans="1:16" x14ac:dyDescent="0.3">
      <c r="A42" s="1">
        <v>44712</v>
      </c>
      <c r="B42" t="s">
        <v>14</v>
      </c>
      <c r="C42" s="2">
        <v>2214.9</v>
      </c>
      <c r="D42" s="2">
        <v>2230</v>
      </c>
      <c r="E42" s="2">
        <v>2190.35</v>
      </c>
      <c r="F42" s="2">
        <v>2208.35</v>
      </c>
      <c r="G42" s="2">
        <v>2200</v>
      </c>
      <c r="H42" s="2">
        <v>2198.4</v>
      </c>
      <c r="I42" s="2">
        <v>2206.38</v>
      </c>
      <c r="J42" s="2">
        <v>2589</v>
      </c>
      <c r="K42" s="2">
        <v>1900</v>
      </c>
      <c r="L42" s="3">
        <v>590767</v>
      </c>
      <c r="M42" s="2">
        <v>1303454391.2</v>
      </c>
      <c r="N42" s="3">
        <v>29334</v>
      </c>
      <c r="O42" s="6">
        <f t="shared" si="0"/>
        <v>-7.0853055643210303E-2</v>
      </c>
      <c r="P42" s="6">
        <f t="shared" si="1"/>
        <v>-7.3488377911495026E-2</v>
      </c>
    </row>
    <row r="43" spans="1:16" x14ac:dyDescent="0.3">
      <c r="A43" s="1">
        <v>44742</v>
      </c>
      <c r="B43" t="s">
        <v>14</v>
      </c>
      <c r="C43" s="2">
        <v>2151.9499999999998</v>
      </c>
      <c r="D43" s="2">
        <v>2156</v>
      </c>
      <c r="E43" s="2">
        <v>2118</v>
      </c>
      <c r="F43" s="2">
        <v>2155.25</v>
      </c>
      <c r="G43" s="2">
        <v>2125</v>
      </c>
      <c r="H43" s="2">
        <v>2121.9499999999998</v>
      </c>
      <c r="I43" s="2">
        <v>2128.71</v>
      </c>
      <c r="J43" s="2">
        <v>2589</v>
      </c>
      <c r="K43" s="2">
        <v>1900</v>
      </c>
      <c r="L43" s="3">
        <v>307330</v>
      </c>
      <c r="M43" s="2">
        <v>654216211.35000002</v>
      </c>
      <c r="N43" s="3">
        <v>15359</v>
      </c>
      <c r="O43" s="6">
        <f t="shared" si="0"/>
        <v>-2.4045101546403384E-2</v>
      </c>
      <c r="P43" s="6">
        <f t="shared" si="1"/>
        <v>-2.4338904237610409E-2</v>
      </c>
    </row>
    <row r="44" spans="1:16" x14ac:dyDescent="0.3">
      <c r="A44" s="1">
        <v>44771</v>
      </c>
      <c r="B44" t="s">
        <v>14</v>
      </c>
      <c r="C44" s="2">
        <v>2195</v>
      </c>
      <c r="D44" s="2">
        <v>2238.9</v>
      </c>
      <c r="E44" s="2">
        <v>2188</v>
      </c>
      <c r="F44" s="2">
        <v>2180.75</v>
      </c>
      <c r="G44" s="2">
        <v>2224.8000000000002</v>
      </c>
      <c r="H44" s="2">
        <v>2227.4</v>
      </c>
      <c r="I44" s="2">
        <v>2221.7600000000002</v>
      </c>
      <c r="J44" s="2">
        <v>2589</v>
      </c>
      <c r="K44" s="2">
        <v>1900</v>
      </c>
      <c r="L44" s="3">
        <v>418157</v>
      </c>
      <c r="M44" s="2">
        <v>929044274.70000005</v>
      </c>
      <c r="N44" s="3">
        <v>17698</v>
      </c>
      <c r="O44" s="6">
        <f t="shared" si="0"/>
        <v>1.1831574063333719E-2</v>
      </c>
      <c r="P44" s="6">
        <f t="shared" si="1"/>
        <v>1.1762128223293483E-2</v>
      </c>
    </row>
    <row r="45" spans="1:16" x14ac:dyDescent="0.3">
      <c r="A45" s="1">
        <v>44803</v>
      </c>
      <c r="B45" t="s">
        <v>14</v>
      </c>
      <c r="C45" s="2">
        <v>2299.6999999999998</v>
      </c>
      <c r="D45" s="2">
        <v>2304.75</v>
      </c>
      <c r="E45" s="2">
        <v>2285.25</v>
      </c>
      <c r="F45" s="2">
        <v>2288.6</v>
      </c>
      <c r="G45" s="2">
        <v>2298</v>
      </c>
      <c r="H45" s="2">
        <v>2299.6999999999998</v>
      </c>
      <c r="I45" s="2">
        <v>2295.5100000000002</v>
      </c>
      <c r="J45" s="2">
        <v>2589</v>
      </c>
      <c r="K45" s="2">
        <v>1900</v>
      </c>
      <c r="L45" s="3">
        <v>915785</v>
      </c>
      <c r="M45" s="2">
        <v>2102197996.8499999</v>
      </c>
      <c r="N45" s="3">
        <v>24521</v>
      </c>
      <c r="O45" s="6">
        <f t="shared" si="0"/>
        <v>4.945546257021663E-2</v>
      </c>
      <c r="P45" s="6">
        <f t="shared" si="1"/>
        <v>4.8271422570286396E-2</v>
      </c>
    </row>
    <row r="46" spans="1:16" x14ac:dyDescent="0.3">
      <c r="A46" s="1">
        <v>44834</v>
      </c>
      <c r="B46" t="s">
        <v>14</v>
      </c>
      <c r="C46" s="2">
        <v>2370</v>
      </c>
      <c r="D46" s="2">
        <v>2428</v>
      </c>
      <c r="E46" s="2">
        <v>2360.4</v>
      </c>
      <c r="F46" s="2">
        <v>2374.0500000000002</v>
      </c>
      <c r="G46" s="2">
        <v>2419.8000000000002</v>
      </c>
      <c r="H46" s="2">
        <v>2415.65</v>
      </c>
      <c r="I46" s="2">
        <v>2399.5700000000002</v>
      </c>
      <c r="J46" s="2">
        <v>2785</v>
      </c>
      <c r="K46" s="2">
        <v>1900</v>
      </c>
      <c r="L46" s="3">
        <v>896917</v>
      </c>
      <c r="M46" s="2">
        <v>2152213593.5500002</v>
      </c>
      <c r="N46" s="3">
        <v>44486</v>
      </c>
      <c r="O46" s="6">
        <f t="shared" si="0"/>
        <v>3.7337236738617614E-2</v>
      </c>
      <c r="P46" s="6">
        <f t="shared" si="1"/>
        <v>3.6657080563787532E-2</v>
      </c>
    </row>
    <row r="47" spans="1:16" x14ac:dyDescent="0.3">
      <c r="A47" s="1">
        <v>44865</v>
      </c>
      <c r="B47" t="s">
        <v>14</v>
      </c>
      <c r="C47" s="2">
        <v>2347.4</v>
      </c>
      <c r="D47" s="2">
        <v>2397.9</v>
      </c>
      <c r="E47" s="2">
        <v>2327.9</v>
      </c>
      <c r="F47" s="2">
        <v>2324.4499999999998</v>
      </c>
      <c r="G47" s="2">
        <v>2390</v>
      </c>
      <c r="H47" s="2">
        <v>2390.3000000000002</v>
      </c>
      <c r="I47" s="2">
        <v>2375.5100000000002</v>
      </c>
      <c r="J47" s="2">
        <v>2785</v>
      </c>
      <c r="K47" s="2">
        <v>1900</v>
      </c>
      <c r="L47" s="3">
        <v>584214</v>
      </c>
      <c r="M47" s="2">
        <v>1387808822.8</v>
      </c>
      <c r="N47" s="3">
        <v>29966</v>
      </c>
      <c r="O47" s="6">
        <f t="shared" si="0"/>
        <v>-2.0892567553337276E-2</v>
      </c>
      <c r="P47" s="6">
        <f t="shared" si="1"/>
        <v>-2.111390555025695E-2</v>
      </c>
    </row>
    <row r="48" spans="1:16" x14ac:dyDescent="0.3">
      <c r="A48" s="1">
        <v>44895</v>
      </c>
      <c r="B48" t="s">
        <v>14</v>
      </c>
      <c r="C48" s="2">
        <v>2516.9499999999998</v>
      </c>
      <c r="D48" s="2">
        <v>2570</v>
      </c>
      <c r="E48" s="2">
        <v>2507.5500000000002</v>
      </c>
      <c r="F48" s="2">
        <v>2514.0500000000002</v>
      </c>
      <c r="G48" s="2">
        <v>2560.1</v>
      </c>
      <c r="H48" s="2">
        <v>2563.25</v>
      </c>
      <c r="I48" s="2">
        <v>2545.3200000000002</v>
      </c>
      <c r="J48" s="2">
        <v>2785</v>
      </c>
      <c r="K48" s="2">
        <v>1900</v>
      </c>
      <c r="L48" s="3">
        <v>565921</v>
      </c>
      <c r="M48" s="2">
        <v>1440447648.45</v>
      </c>
      <c r="N48" s="3">
        <v>27338</v>
      </c>
      <c r="O48" s="6">
        <f t="shared" si="0"/>
        <v>8.1567682677622821E-2</v>
      </c>
      <c r="P48" s="6">
        <f t="shared" si="1"/>
        <v>7.8411546678979052E-2</v>
      </c>
    </row>
    <row r="49" spans="1:16" x14ac:dyDescent="0.3">
      <c r="A49" s="1">
        <v>44925</v>
      </c>
      <c r="B49" t="s">
        <v>14</v>
      </c>
      <c r="C49" s="2">
        <v>2459</v>
      </c>
      <c r="D49" s="2">
        <v>2474</v>
      </c>
      <c r="E49" s="2">
        <v>2434.1999999999998</v>
      </c>
      <c r="F49" s="2">
        <v>2447.85</v>
      </c>
      <c r="G49" s="2">
        <v>2444.35</v>
      </c>
      <c r="H49" s="2">
        <v>2441.6</v>
      </c>
      <c r="I49" s="2">
        <v>2454.15</v>
      </c>
      <c r="J49" s="2">
        <v>2785</v>
      </c>
      <c r="K49" s="2">
        <v>1900</v>
      </c>
      <c r="L49" s="3">
        <v>145633</v>
      </c>
      <c r="M49" s="2">
        <v>357404637.39999998</v>
      </c>
      <c r="N49" s="3">
        <v>9746</v>
      </c>
      <c r="O49" s="6">
        <f t="shared" si="0"/>
        <v>-2.6332014080865641E-2</v>
      </c>
      <c r="P49" s="6">
        <f t="shared" si="1"/>
        <v>-2.6684910331070677E-2</v>
      </c>
    </row>
    <row r="50" spans="1:16" x14ac:dyDescent="0.3">
      <c r="A50" s="1">
        <v>44957</v>
      </c>
      <c r="B50" t="s">
        <v>14</v>
      </c>
      <c r="C50" s="2">
        <v>1925</v>
      </c>
      <c r="D50" s="2">
        <v>2014.35</v>
      </c>
      <c r="E50" s="2">
        <v>1888</v>
      </c>
      <c r="F50" s="2">
        <v>1904.15</v>
      </c>
      <c r="G50" s="2">
        <v>1972</v>
      </c>
      <c r="H50" s="2">
        <v>1968.3</v>
      </c>
      <c r="I50" s="2">
        <v>1964.49</v>
      </c>
      <c r="J50" s="2">
        <v>2785</v>
      </c>
      <c r="K50" s="2">
        <v>1732.6</v>
      </c>
      <c r="L50" s="3">
        <v>1733066</v>
      </c>
      <c r="M50" s="2">
        <v>3404586480.8499999</v>
      </c>
      <c r="N50" s="3">
        <v>106128</v>
      </c>
      <c r="O50" s="6">
        <f t="shared" si="0"/>
        <v>-0.22211328308515629</v>
      </c>
      <c r="P50" s="6">
        <f t="shared" si="1"/>
        <v>-0.25117437348423799</v>
      </c>
    </row>
    <row r="51" spans="1:16" x14ac:dyDescent="0.3">
      <c r="A51" s="1">
        <v>44985</v>
      </c>
      <c r="B51" t="s">
        <v>14</v>
      </c>
      <c r="C51" s="2">
        <v>1694.8</v>
      </c>
      <c r="D51" s="2">
        <v>1773.45</v>
      </c>
      <c r="E51" s="2">
        <v>1671.75</v>
      </c>
      <c r="F51" s="2">
        <v>1694.8</v>
      </c>
      <c r="G51" s="2">
        <v>1730</v>
      </c>
      <c r="H51" s="2">
        <v>1731.7</v>
      </c>
      <c r="I51" s="2">
        <v>1730.81</v>
      </c>
      <c r="J51" s="2">
        <v>2785</v>
      </c>
      <c r="K51" s="2">
        <v>1659</v>
      </c>
      <c r="L51" s="3">
        <v>2034912</v>
      </c>
      <c r="M51" s="2">
        <v>3522038748.8000002</v>
      </c>
      <c r="N51" s="3">
        <v>74611</v>
      </c>
      <c r="O51" s="6">
        <f t="shared" si="0"/>
        <v>-0.10994406953233733</v>
      </c>
      <c r="P51" s="6">
        <f t="shared" si="1"/>
        <v>-0.11647097500841125</v>
      </c>
    </row>
    <row r="52" spans="1:16" x14ac:dyDescent="0.3">
      <c r="A52" s="1">
        <v>45016</v>
      </c>
      <c r="B52" t="s">
        <v>14</v>
      </c>
      <c r="C52" s="2">
        <v>1640</v>
      </c>
      <c r="D52" s="2">
        <v>1672</v>
      </c>
      <c r="E52" s="2">
        <v>1630</v>
      </c>
      <c r="F52" s="2">
        <v>1625.9</v>
      </c>
      <c r="G52" s="2">
        <v>1663</v>
      </c>
      <c r="H52" s="2">
        <v>1667.2</v>
      </c>
      <c r="I52" s="2">
        <v>1651.73</v>
      </c>
      <c r="J52" s="2">
        <v>2785</v>
      </c>
      <c r="K52" s="2">
        <v>1592.35</v>
      </c>
      <c r="L52" s="3">
        <v>638264</v>
      </c>
      <c r="M52" s="2">
        <v>1054238906.6</v>
      </c>
      <c r="N52" s="3">
        <v>31113</v>
      </c>
      <c r="O52" s="6">
        <f t="shared" si="0"/>
        <v>-4.0653764455982927E-2</v>
      </c>
      <c r="P52" s="6">
        <f t="shared" si="1"/>
        <v>-4.1503231150894652E-2</v>
      </c>
    </row>
    <row r="53" spans="1:16" x14ac:dyDescent="0.3">
      <c r="A53" s="1">
        <v>45044</v>
      </c>
      <c r="B53" t="s">
        <v>14</v>
      </c>
      <c r="C53" s="2">
        <v>1724.85</v>
      </c>
      <c r="D53" s="2">
        <v>1773.9</v>
      </c>
      <c r="E53" s="2">
        <v>1700</v>
      </c>
      <c r="F53" s="2">
        <v>1750.85</v>
      </c>
      <c r="G53" s="2">
        <v>1762.85</v>
      </c>
      <c r="H53" s="2">
        <v>1762.85</v>
      </c>
      <c r="I53" s="2">
        <v>1748.2</v>
      </c>
      <c r="J53" s="2">
        <v>2785</v>
      </c>
      <c r="K53" s="2">
        <v>1592.35</v>
      </c>
      <c r="L53" s="3">
        <v>866675</v>
      </c>
      <c r="M53" s="2">
        <v>1515122426.5999999</v>
      </c>
      <c r="N53" s="3">
        <v>37368</v>
      </c>
      <c r="O53" s="6">
        <f t="shared" si="0"/>
        <v>7.6849744756749994E-2</v>
      </c>
      <c r="P53" s="6">
        <f t="shared" si="1"/>
        <v>7.4039875680763256E-2</v>
      </c>
    </row>
    <row r="54" spans="1:16" x14ac:dyDescent="0.3">
      <c r="A54" s="1">
        <v>45077</v>
      </c>
      <c r="B54" t="s">
        <v>14</v>
      </c>
      <c r="C54" s="2">
        <v>1798.4</v>
      </c>
      <c r="D54" s="2">
        <v>1809</v>
      </c>
      <c r="E54" s="2">
        <v>1761.9</v>
      </c>
      <c r="F54" s="2">
        <v>1798.4</v>
      </c>
      <c r="G54" s="2">
        <v>1774.9</v>
      </c>
      <c r="H54" s="2">
        <v>1777.2</v>
      </c>
      <c r="I54" s="2">
        <v>1781.51</v>
      </c>
      <c r="J54" s="2">
        <v>2785</v>
      </c>
      <c r="K54" s="2">
        <v>1592.35</v>
      </c>
      <c r="L54" s="3">
        <v>1373412</v>
      </c>
      <c r="M54" s="2">
        <v>2446743499.4000001</v>
      </c>
      <c r="N54" s="3">
        <v>40969</v>
      </c>
      <c r="O54" s="6">
        <f t="shared" si="0"/>
        <v>2.7158237427535304E-2</v>
      </c>
      <c r="P54" s="6">
        <f t="shared" si="1"/>
        <v>2.6795996417099194E-2</v>
      </c>
    </row>
    <row r="55" spans="1:16" x14ac:dyDescent="0.3">
      <c r="A55" s="1">
        <v>45107</v>
      </c>
      <c r="B55" t="s">
        <v>14</v>
      </c>
      <c r="C55" s="2">
        <v>1819.95</v>
      </c>
      <c r="D55" s="2">
        <v>1827.75</v>
      </c>
      <c r="E55" s="2">
        <v>1800.6</v>
      </c>
      <c r="F55" s="2">
        <v>1812.35</v>
      </c>
      <c r="G55" s="2">
        <v>1815</v>
      </c>
      <c r="H55" s="2">
        <v>1813.7</v>
      </c>
      <c r="I55" s="2">
        <v>1812.34</v>
      </c>
      <c r="J55" s="2">
        <v>2785</v>
      </c>
      <c r="K55" s="2">
        <v>1592.35</v>
      </c>
      <c r="L55" s="3">
        <v>614896</v>
      </c>
      <c r="M55" s="2">
        <v>1114402141.0999999</v>
      </c>
      <c r="N55" s="3">
        <v>24476</v>
      </c>
      <c r="O55" s="6">
        <f t="shared" si="0"/>
        <v>7.756895017793493E-3</v>
      </c>
      <c r="P55" s="6">
        <f t="shared" si="1"/>
        <v>7.7269649840845866E-3</v>
      </c>
    </row>
    <row r="56" spans="1:16" x14ac:dyDescent="0.3">
      <c r="A56" s="1">
        <v>45138</v>
      </c>
      <c r="B56" t="s">
        <v>14</v>
      </c>
      <c r="C56" s="2">
        <v>1945</v>
      </c>
      <c r="D56" s="2">
        <v>2031</v>
      </c>
      <c r="E56" s="2">
        <v>1933.3</v>
      </c>
      <c r="F56" s="2">
        <v>1948.9</v>
      </c>
      <c r="G56" s="2">
        <v>2018</v>
      </c>
      <c r="H56" s="2">
        <v>2017.9</v>
      </c>
      <c r="I56" s="2">
        <v>2007.32</v>
      </c>
      <c r="J56" s="2">
        <v>2785</v>
      </c>
      <c r="K56" s="2">
        <v>1592.35</v>
      </c>
      <c r="L56" s="3">
        <v>1323856</v>
      </c>
      <c r="M56" s="2">
        <v>2657405106.1999998</v>
      </c>
      <c r="N56" s="3">
        <v>54165</v>
      </c>
      <c r="O56" s="6">
        <f t="shared" si="0"/>
        <v>7.5344166413772284E-2</v>
      </c>
      <c r="P56" s="6">
        <f t="shared" si="1"/>
        <v>7.2640765144521918E-2</v>
      </c>
    </row>
    <row r="57" spans="1:16" x14ac:dyDescent="0.3">
      <c r="A57" s="1">
        <v>45169</v>
      </c>
      <c r="B57" t="s">
        <v>14</v>
      </c>
      <c r="C57" s="2">
        <v>1987</v>
      </c>
      <c r="D57" s="2">
        <v>2030.15</v>
      </c>
      <c r="E57" s="2">
        <v>1932.65</v>
      </c>
      <c r="F57" s="2">
        <v>2000.55</v>
      </c>
      <c r="G57" s="2">
        <v>2015.25</v>
      </c>
      <c r="H57" s="2">
        <v>2005.75</v>
      </c>
      <c r="I57" s="2">
        <v>1993.93</v>
      </c>
      <c r="J57" s="2">
        <v>2785</v>
      </c>
      <c r="K57" s="2">
        <v>1592.35</v>
      </c>
      <c r="L57" s="3">
        <v>8298767</v>
      </c>
      <c r="M57" s="2">
        <v>16547176783.799999</v>
      </c>
      <c r="N57" s="3">
        <v>123829</v>
      </c>
      <c r="O57" s="6">
        <f t="shared" si="0"/>
        <v>2.6502129406331707E-2</v>
      </c>
      <c r="P57" s="6">
        <f t="shared" si="1"/>
        <v>2.6157031908534623E-2</v>
      </c>
    </row>
    <row r="58" spans="1:16" x14ac:dyDescent="0.3">
      <c r="A58" s="1">
        <v>45198</v>
      </c>
      <c r="B58" t="s">
        <v>14</v>
      </c>
      <c r="C58" s="2">
        <v>2010</v>
      </c>
      <c r="D58" s="2">
        <v>2024</v>
      </c>
      <c r="E58" s="2">
        <v>2002.15</v>
      </c>
      <c r="F58" s="2">
        <v>1996.35</v>
      </c>
      <c r="G58" s="2">
        <v>2010</v>
      </c>
      <c r="H58" s="2">
        <v>2012.25</v>
      </c>
      <c r="I58" s="2">
        <v>2013.26</v>
      </c>
      <c r="J58" s="2">
        <v>2675</v>
      </c>
      <c r="K58" s="2">
        <v>1592.35</v>
      </c>
      <c r="L58" s="3">
        <v>168496</v>
      </c>
      <c r="M58" s="2">
        <v>339227063.85000002</v>
      </c>
      <c r="N58" s="3">
        <v>12114</v>
      </c>
      <c r="O58" s="6">
        <f t="shared" si="0"/>
        <v>-2.0994226587688612E-3</v>
      </c>
      <c r="P58" s="6">
        <f t="shared" si="1"/>
        <v>-2.1016295358383874E-3</v>
      </c>
    </row>
    <row r="59" spans="1:16" x14ac:dyDescent="0.3">
      <c r="A59" s="1">
        <v>45230</v>
      </c>
      <c r="B59" t="s">
        <v>14</v>
      </c>
      <c r="C59" s="2">
        <v>1895</v>
      </c>
      <c r="D59" s="2">
        <v>1903.7</v>
      </c>
      <c r="E59" s="2">
        <v>1882.05</v>
      </c>
      <c r="F59" s="2">
        <v>1887</v>
      </c>
      <c r="G59" s="2">
        <v>1886.4</v>
      </c>
      <c r="H59" s="2">
        <v>1888.2</v>
      </c>
      <c r="I59" s="2">
        <v>1890.16</v>
      </c>
      <c r="J59" s="2">
        <v>2675</v>
      </c>
      <c r="K59" s="2">
        <v>1592.35</v>
      </c>
      <c r="L59" s="3">
        <v>117831</v>
      </c>
      <c r="M59" s="2">
        <v>222719848.69999999</v>
      </c>
      <c r="N59" s="3">
        <v>8688</v>
      </c>
      <c r="O59" s="6">
        <f t="shared" si="0"/>
        <v>-5.4774964309865462E-2</v>
      </c>
      <c r="P59" s="6">
        <f t="shared" si="1"/>
        <v>-5.6332246832124615E-2</v>
      </c>
    </row>
    <row r="60" spans="1:16" x14ac:dyDescent="0.3">
      <c r="A60" s="1">
        <v>45260</v>
      </c>
      <c r="B60" t="s">
        <v>14</v>
      </c>
      <c r="C60" s="2">
        <v>1871.8</v>
      </c>
      <c r="D60" s="2">
        <v>1891</v>
      </c>
      <c r="E60" s="2">
        <v>1850</v>
      </c>
      <c r="F60" s="2">
        <v>1871.8</v>
      </c>
      <c r="G60" s="2">
        <v>1885</v>
      </c>
      <c r="H60" s="2">
        <v>1875.55</v>
      </c>
      <c r="I60" s="2">
        <v>1871.39</v>
      </c>
      <c r="J60" s="2">
        <v>2675</v>
      </c>
      <c r="K60" s="2">
        <v>1592.35</v>
      </c>
      <c r="L60" s="3">
        <v>2698012</v>
      </c>
      <c r="M60" s="2">
        <v>5049042954.8000002</v>
      </c>
      <c r="N60" s="3">
        <v>65312</v>
      </c>
      <c r="O60" s="6">
        <f t="shared" si="0"/>
        <v>-8.0551139374669019E-3</v>
      </c>
      <c r="P60" s="6">
        <f t="shared" si="1"/>
        <v>-8.0877316453941694E-3</v>
      </c>
    </row>
    <row r="61" spans="1:16" x14ac:dyDescent="0.3">
      <c r="A61" s="1">
        <v>45289</v>
      </c>
      <c r="B61" t="s">
        <v>14</v>
      </c>
      <c r="C61" s="2">
        <v>2173.9499999999998</v>
      </c>
      <c r="D61" s="2">
        <v>2215.6</v>
      </c>
      <c r="E61" s="2">
        <v>2171.65</v>
      </c>
      <c r="F61" s="2">
        <v>2170.6999999999998</v>
      </c>
      <c r="G61" s="2">
        <v>2208</v>
      </c>
      <c r="H61" s="2">
        <v>2211.25</v>
      </c>
      <c r="I61" s="2">
        <v>2197.6999999999998</v>
      </c>
      <c r="J61" s="2">
        <v>2488</v>
      </c>
      <c r="K61" s="2">
        <v>1592.35</v>
      </c>
      <c r="L61" s="3">
        <v>428894</v>
      </c>
      <c r="M61" s="2">
        <v>942581705.25</v>
      </c>
      <c r="N61" s="3">
        <v>27601</v>
      </c>
      <c r="O61" s="6">
        <f t="shared" si="0"/>
        <v>0.15968586387434547</v>
      </c>
      <c r="P61" s="6">
        <f t="shared" si="1"/>
        <v>0.14814916143856038</v>
      </c>
    </row>
  </sheetData>
  <sortState ref="A2:N6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T18" sqref="T18"/>
    </sheetView>
  </sheetViews>
  <sheetFormatPr defaultRowHeight="14.4" x14ac:dyDescent="0.3"/>
  <cols>
    <col min="1" max="1" width="9.88671875" bestFit="1" customWidth="1"/>
    <col min="2" max="2" width="6.109375" bestFit="1" customWidth="1"/>
    <col min="3" max="5" width="7" bestFit="1" customWidth="1"/>
    <col min="6" max="6" width="12.21875" bestFit="1" customWidth="1"/>
    <col min="7" max="11" width="7" bestFit="1" customWidth="1"/>
    <col min="12" max="12" width="10.33203125" bestFit="1" customWidth="1"/>
    <col min="13" max="13" width="15.44140625" bestFit="1" customWidth="1"/>
    <col min="14" max="14" width="11.77734375" bestFit="1" customWidth="1"/>
    <col min="15" max="16" width="12.6640625" bestFit="1" customWidth="1"/>
  </cols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15</v>
      </c>
      <c r="P1" s="5" t="s">
        <v>16</v>
      </c>
    </row>
    <row r="2" spans="1:16" x14ac:dyDescent="0.3">
      <c r="A2" s="1">
        <v>43496</v>
      </c>
      <c r="B2" t="s">
        <v>14</v>
      </c>
      <c r="C2">
        <v>84.35</v>
      </c>
      <c r="D2">
        <v>85.3</v>
      </c>
      <c r="E2">
        <v>82.2</v>
      </c>
      <c r="F2">
        <v>84.55</v>
      </c>
      <c r="G2">
        <v>84.35</v>
      </c>
      <c r="H2">
        <v>84.25</v>
      </c>
      <c r="I2">
        <v>83.8</v>
      </c>
      <c r="J2">
        <v>177.35</v>
      </c>
      <c r="K2">
        <v>78.3</v>
      </c>
      <c r="L2" s="3">
        <v>3776147</v>
      </c>
      <c r="M2" s="2">
        <v>316441903.14999998</v>
      </c>
      <c r="N2" s="3">
        <v>13219</v>
      </c>
    </row>
    <row r="3" spans="1:16" x14ac:dyDescent="0.3">
      <c r="A3" s="1">
        <v>43524</v>
      </c>
      <c r="B3" t="s">
        <v>14</v>
      </c>
      <c r="C3">
        <v>88.7</v>
      </c>
      <c r="D3">
        <v>89.5</v>
      </c>
      <c r="E3">
        <v>86.8</v>
      </c>
      <c r="F3">
        <v>88.4</v>
      </c>
      <c r="G3">
        <v>87.75</v>
      </c>
      <c r="H3">
        <v>87.65</v>
      </c>
      <c r="I3">
        <v>87.88</v>
      </c>
      <c r="J3">
        <v>162.69999999999999</v>
      </c>
      <c r="K3">
        <v>74.75</v>
      </c>
      <c r="L3" s="3">
        <v>4037799</v>
      </c>
      <c r="M3" s="2">
        <v>354827684.30000001</v>
      </c>
      <c r="N3" s="3">
        <v>16614</v>
      </c>
      <c r="O3" s="6">
        <f>(F3-F2)/F2</f>
        <v>4.5535186280307616E-2</v>
      </c>
      <c r="P3" s="6">
        <f>LN(F3/F2)</f>
        <v>4.4528894299008442E-2</v>
      </c>
    </row>
    <row r="4" spans="1:16" x14ac:dyDescent="0.3">
      <c r="A4" s="1">
        <v>43553</v>
      </c>
      <c r="B4" t="s">
        <v>14</v>
      </c>
      <c r="C4">
        <v>102.6</v>
      </c>
      <c r="D4">
        <v>108.7</v>
      </c>
      <c r="E4">
        <v>102.4</v>
      </c>
      <c r="F4">
        <v>102.4</v>
      </c>
      <c r="G4">
        <v>108.3</v>
      </c>
      <c r="H4">
        <v>108.3</v>
      </c>
      <c r="I4">
        <v>106.34</v>
      </c>
      <c r="J4">
        <v>155.85</v>
      </c>
      <c r="K4">
        <v>74.75</v>
      </c>
      <c r="L4" s="3">
        <v>13605311</v>
      </c>
      <c r="M4" s="2">
        <v>1446827368.9000001</v>
      </c>
      <c r="N4" s="3">
        <v>48297</v>
      </c>
      <c r="O4" s="6">
        <f t="shared" ref="O4:O61" si="0">(F4-F3)/F3</f>
        <v>0.15837104072398189</v>
      </c>
      <c r="P4" s="6">
        <f t="shared" ref="P4:P61" si="1">LN(F4/F3)</f>
        <v>0.14701474296180955</v>
      </c>
    </row>
    <row r="5" spans="1:16" x14ac:dyDescent="0.3">
      <c r="A5" s="1">
        <v>43585</v>
      </c>
      <c r="B5" t="s">
        <v>14</v>
      </c>
      <c r="C5">
        <v>110.55</v>
      </c>
      <c r="D5">
        <v>110.9</v>
      </c>
      <c r="E5">
        <v>105</v>
      </c>
      <c r="F5">
        <v>110.65</v>
      </c>
      <c r="G5">
        <v>106.75</v>
      </c>
      <c r="H5">
        <v>107.1</v>
      </c>
      <c r="I5">
        <v>107.9</v>
      </c>
      <c r="J5">
        <v>149</v>
      </c>
      <c r="K5">
        <v>74.75</v>
      </c>
      <c r="L5" s="3">
        <v>6657268</v>
      </c>
      <c r="M5" s="2">
        <v>718345000.54999995</v>
      </c>
      <c r="N5" s="3">
        <v>22205</v>
      </c>
      <c r="O5" s="6">
        <f t="shared" si="0"/>
        <v>8.056640625E-2</v>
      </c>
      <c r="P5" s="6">
        <f t="shared" si="1"/>
        <v>7.748535389165126E-2</v>
      </c>
    </row>
    <row r="6" spans="1:16" x14ac:dyDescent="0.3">
      <c r="A6" s="1">
        <v>43616</v>
      </c>
      <c r="B6" t="s">
        <v>14</v>
      </c>
      <c r="C6">
        <v>110.65</v>
      </c>
      <c r="D6">
        <v>111.4</v>
      </c>
      <c r="E6">
        <v>103.25</v>
      </c>
      <c r="F6">
        <v>110.95</v>
      </c>
      <c r="G6">
        <v>105.4</v>
      </c>
      <c r="H6">
        <v>105.6</v>
      </c>
      <c r="I6">
        <v>106.39</v>
      </c>
      <c r="J6">
        <v>135</v>
      </c>
      <c r="K6">
        <v>74.75</v>
      </c>
      <c r="L6" s="3">
        <v>11113120</v>
      </c>
      <c r="M6" s="2">
        <v>1182314478.6500001</v>
      </c>
      <c r="N6" s="3">
        <v>42142</v>
      </c>
      <c r="O6" s="6">
        <f t="shared" si="0"/>
        <v>2.7112516945322833E-3</v>
      </c>
      <c r="P6" s="6">
        <f t="shared" si="1"/>
        <v>2.7075828815441871E-3</v>
      </c>
    </row>
    <row r="7" spans="1:16" x14ac:dyDescent="0.3">
      <c r="A7" s="1">
        <v>43644</v>
      </c>
      <c r="B7" t="s">
        <v>14</v>
      </c>
      <c r="C7">
        <v>106</v>
      </c>
      <c r="D7">
        <v>106</v>
      </c>
      <c r="E7">
        <v>99</v>
      </c>
      <c r="F7">
        <v>106.1</v>
      </c>
      <c r="G7">
        <v>99.6</v>
      </c>
      <c r="H7">
        <v>99.8</v>
      </c>
      <c r="I7">
        <v>101.83</v>
      </c>
      <c r="J7">
        <v>128</v>
      </c>
      <c r="K7">
        <v>74.75</v>
      </c>
      <c r="L7" s="3">
        <v>5105879</v>
      </c>
      <c r="M7" s="2">
        <v>519933879.5</v>
      </c>
      <c r="N7" s="3">
        <v>26793</v>
      </c>
      <c r="O7" s="6">
        <f t="shared" si="0"/>
        <v>-4.3713384407390796E-2</v>
      </c>
      <c r="P7" s="6">
        <f t="shared" si="1"/>
        <v>-4.469760375866557E-2</v>
      </c>
    </row>
    <row r="8" spans="1:16" x14ac:dyDescent="0.3">
      <c r="A8" s="1">
        <v>43677</v>
      </c>
      <c r="B8" t="s">
        <v>14</v>
      </c>
      <c r="C8">
        <v>84.95</v>
      </c>
      <c r="D8">
        <v>88.35</v>
      </c>
      <c r="E8">
        <v>83.4</v>
      </c>
      <c r="F8">
        <v>85.85</v>
      </c>
      <c r="G8">
        <v>87.95</v>
      </c>
      <c r="H8">
        <v>87.8</v>
      </c>
      <c r="I8">
        <v>86.41</v>
      </c>
      <c r="J8">
        <v>128</v>
      </c>
      <c r="K8">
        <v>74.75</v>
      </c>
      <c r="L8" s="3">
        <v>2494087</v>
      </c>
      <c r="M8" s="2">
        <v>215523362.84999999</v>
      </c>
      <c r="N8" s="3">
        <v>16573</v>
      </c>
      <c r="O8" s="6">
        <f t="shared" si="0"/>
        <v>-0.19085768143261075</v>
      </c>
      <c r="P8" s="6">
        <f t="shared" si="1"/>
        <v>-0.21178045827645289</v>
      </c>
    </row>
    <row r="9" spans="1:16" x14ac:dyDescent="0.3">
      <c r="A9" s="1">
        <v>43707</v>
      </c>
      <c r="B9" t="s">
        <v>14</v>
      </c>
      <c r="C9">
        <v>75.849999999999994</v>
      </c>
      <c r="D9">
        <v>77</v>
      </c>
      <c r="E9">
        <v>73.05</v>
      </c>
      <c r="F9">
        <v>75.650000000000006</v>
      </c>
      <c r="G9">
        <v>73.8</v>
      </c>
      <c r="H9">
        <v>73.95</v>
      </c>
      <c r="I9">
        <v>75.040000000000006</v>
      </c>
      <c r="J9">
        <v>128</v>
      </c>
      <c r="K9">
        <v>67.75</v>
      </c>
      <c r="L9" s="3">
        <v>1683164</v>
      </c>
      <c r="M9" s="2">
        <v>126310942.55</v>
      </c>
      <c r="N9" s="3">
        <v>16420</v>
      </c>
      <c r="O9" s="6">
        <f t="shared" si="0"/>
        <v>-0.11881188118811868</v>
      </c>
      <c r="P9" s="6">
        <f t="shared" si="1"/>
        <v>-0.12648414710911948</v>
      </c>
    </row>
    <row r="10" spans="1:16" x14ac:dyDescent="0.3">
      <c r="A10" s="1">
        <v>43738</v>
      </c>
      <c r="B10" t="s">
        <v>14</v>
      </c>
      <c r="C10">
        <v>82.05</v>
      </c>
      <c r="D10">
        <v>82.75</v>
      </c>
      <c r="E10">
        <v>79</v>
      </c>
      <c r="F10">
        <v>82.45</v>
      </c>
      <c r="G10">
        <v>79.099999999999994</v>
      </c>
      <c r="H10">
        <v>79.05</v>
      </c>
      <c r="I10">
        <v>80.27</v>
      </c>
      <c r="J10">
        <v>116.95</v>
      </c>
      <c r="K10">
        <v>67.75</v>
      </c>
      <c r="L10" s="3">
        <v>2643190</v>
      </c>
      <c r="M10" s="2">
        <v>212161210.34999999</v>
      </c>
      <c r="N10" s="3">
        <v>13505</v>
      </c>
      <c r="O10" s="6">
        <f t="shared" si="0"/>
        <v>8.9887640449438158E-2</v>
      </c>
      <c r="P10" s="6">
        <f t="shared" si="1"/>
        <v>8.6074608771242983E-2</v>
      </c>
    </row>
    <row r="11" spans="1:16" x14ac:dyDescent="0.3">
      <c r="A11" s="1">
        <v>43769</v>
      </c>
      <c r="B11" t="s">
        <v>14</v>
      </c>
      <c r="C11">
        <v>84.55</v>
      </c>
      <c r="D11">
        <v>85.7</v>
      </c>
      <c r="E11">
        <v>83.05</v>
      </c>
      <c r="F11">
        <v>84.1</v>
      </c>
      <c r="G11">
        <v>83.9</v>
      </c>
      <c r="H11">
        <v>83.85</v>
      </c>
      <c r="I11">
        <v>84.55</v>
      </c>
      <c r="J11">
        <v>116.95</v>
      </c>
      <c r="K11">
        <v>67.75</v>
      </c>
      <c r="L11" s="3">
        <v>1332774</v>
      </c>
      <c r="M11" s="2">
        <v>112687090.3</v>
      </c>
      <c r="N11" s="3">
        <v>7782</v>
      </c>
      <c r="O11" s="6">
        <f t="shared" si="0"/>
        <v>2.0012128562765207E-2</v>
      </c>
      <c r="P11" s="6">
        <f t="shared" si="1"/>
        <v>1.9814517973294393E-2</v>
      </c>
    </row>
    <row r="12" spans="1:16" x14ac:dyDescent="0.3">
      <c r="A12" s="1">
        <v>43798</v>
      </c>
      <c r="B12" t="s">
        <v>14</v>
      </c>
      <c r="C12">
        <v>80</v>
      </c>
      <c r="D12">
        <v>81.8</v>
      </c>
      <c r="E12">
        <v>80</v>
      </c>
      <c r="F12">
        <v>78.849999999999994</v>
      </c>
      <c r="G12">
        <v>80.400000000000006</v>
      </c>
      <c r="H12">
        <v>80.7</v>
      </c>
      <c r="I12">
        <v>81.03</v>
      </c>
      <c r="J12">
        <v>116.95</v>
      </c>
      <c r="K12">
        <v>67.75</v>
      </c>
      <c r="L12" s="3">
        <v>2930135</v>
      </c>
      <c r="M12" s="2">
        <v>237425500.09999999</v>
      </c>
      <c r="N12" s="3">
        <v>11727</v>
      </c>
      <c r="O12" s="6">
        <f t="shared" si="0"/>
        <v>-6.2425683709869208E-2</v>
      </c>
      <c r="P12" s="6">
        <f t="shared" si="1"/>
        <v>-6.4459253569855005E-2</v>
      </c>
    </row>
    <row r="13" spans="1:16" x14ac:dyDescent="0.3">
      <c r="A13" s="1">
        <v>43830</v>
      </c>
      <c r="B13" t="s">
        <v>14</v>
      </c>
      <c r="C13">
        <v>69.8</v>
      </c>
      <c r="D13">
        <v>71.95</v>
      </c>
      <c r="E13">
        <v>69.5</v>
      </c>
      <c r="F13">
        <v>69.75</v>
      </c>
      <c r="G13">
        <v>71.25</v>
      </c>
      <c r="H13">
        <v>71.400000000000006</v>
      </c>
      <c r="I13">
        <v>71.150000000000006</v>
      </c>
      <c r="J13">
        <v>116.95</v>
      </c>
      <c r="K13">
        <v>67.75</v>
      </c>
      <c r="L13" s="3">
        <v>1558952</v>
      </c>
      <c r="M13" s="2">
        <v>110918386.84999999</v>
      </c>
      <c r="N13" s="3">
        <v>8594</v>
      </c>
      <c r="O13" s="6">
        <f t="shared" si="0"/>
        <v>-0.11540900443880781</v>
      </c>
      <c r="P13" s="6">
        <f t="shared" si="1"/>
        <v>-0.12262989270757226</v>
      </c>
    </row>
    <row r="14" spans="1:16" x14ac:dyDescent="0.3">
      <c r="A14" s="1">
        <v>43861</v>
      </c>
      <c r="B14" t="s">
        <v>14</v>
      </c>
      <c r="C14">
        <v>83.9</v>
      </c>
      <c r="D14">
        <v>84.15</v>
      </c>
      <c r="E14">
        <v>81.5</v>
      </c>
      <c r="F14">
        <v>83.35</v>
      </c>
      <c r="G14">
        <v>81.8</v>
      </c>
      <c r="H14">
        <v>81.95</v>
      </c>
      <c r="I14">
        <v>82.55</v>
      </c>
      <c r="J14">
        <v>116.95</v>
      </c>
      <c r="K14">
        <v>67.75</v>
      </c>
      <c r="L14" s="3">
        <v>1457901</v>
      </c>
      <c r="M14" s="2">
        <v>120343381.90000001</v>
      </c>
      <c r="N14" s="3">
        <v>6617</v>
      </c>
      <c r="O14" s="6">
        <f t="shared" si="0"/>
        <v>0.19498207885304653</v>
      </c>
      <c r="P14" s="6">
        <f t="shared" si="1"/>
        <v>0.17813118849532794</v>
      </c>
    </row>
    <row r="15" spans="1:16" x14ac:dyDescent="0.3">
      <c r="A15" s="1">
        <v>43889</v>
      </c>
      <c r="B15" t="s">
        <v>14</v>
      </c>
      <c r="C15">
        <v>95.05</v>
      </c>
      <c r="D15">
        <v>104.2</v>
      </c>
      <c r="E15">
        <v>93.35</v>
      </c>
      <c r="F15">
        <v>101.1</v>
      </c>
      <c r="G15">
        <v>97</v>
      </c>
      <c r="H15">
        <v>96.35</v>
      </c>
      <c r="I15">
        <v>99.19</v>
      </c>
      <c r="J15">
        <v>116.95</v>
      </c>
      <c r="K15">
        <v>67.75</v>
      </c>
      <c r="L15" s="3">
        <v>13898844</v>
      </c>
      <c r="M15" s="2">
        <v>1378579353.1500001</v>
      </c>
      <c r="N15" s="3">
        <v>83553</v>
      </c>
      <c r="O15" s="6">
        <f t="shared" si="0"/>
        <v>0.21295740851829636</v>
      </c>
      <c r="P15" s="6">
        <f t="shared" si="1"/>
        <v>0.19306151682962275</v>
      </c>
    </row>
    <row r="16" spans="1:16" x14ac:dyDescent="0.3">
      <c r="A16" s="1">
        <v>43921</v>
      </c>
      <c r="B16" t="s">
        <v>14</v>
      </c>
      <c r="C16">
        <v>104.9</v>
      </c>
      <c r="D16">
        <v>108.3</v>
      </c>
      <c r="E16">
        <v>103</v>
      </c>
      <c r="F16">
        <v>103.35</v>
      </c>
      <c r="G16">
        <v>105</v>
      </c>
      <c r="H16">
        <v>105.85</v>
      </c>
      <c r="I16">
        <v>106.15</v>
      </c>
      <c r="J16">
        <v>116.95</v>
      </c>
      <c r="K16">
        <v>67.75</v>
      </c>
      <c r="L16" s="3">
        <v>1866631</v>
      </c>
      <c r="M16" s="2">
        <v>198151231.15000001</v>
      </c>
      <c r="N16" s="3">
        <v>12833</v>
      </c>
      <c r="O16" s="6">
        <f t="shared" si="0"/>
        <v>2.2255192878338281E-2</v>
      </c>
      <c r="P16" s="6">
        <f t="shared" si="1"/>
        <v>2.2011160101351582E-2</v>
      </c>
    </row>
    <row r="17" spans="1:16" x14ac:dyDescent="0.3">
      <c r="A17" s="1">
        <v>43951</v>
      </c>
      <c r="B17" t="s">
        <v>14</v>
      </c>
      <c r="C17">
        <v>101.2</v>
      </c>
      <c r="D17">
        <v>109.4</v>
      </c>
      <c r="E17">
        <v>101.15</v>
      </c>
      <c r="F17">
        <v>100.4</v>
      </c>
      <c r="G17">
        <v>104.25</v>
      </c>
      <c r="H17">
        <v>103.8</v>
      </c>
      <c r="I17">
        <v>105.87</v>
      </c>
      <c r="J17">
        <v>116.95</v>
      </c>
      <c r="K17">
        <v>67.75</v>
      </c>
      <c r="L17" s="3">
        <v>7119100</v>
      </c>
      <c r="M17" s="2">
        <v>753701238.54999995</v>
      </c>
      <c r="N17" s="3">
        <v>40494</v>
      </c>
      <c r="O17" s="6">
        <f t="shared" si="0"/>
        <v>-2.8543783260764285E-2</v>
      </c>
      <c r="P17" s="6">
        <f t="shared" si="1"/>
        <v>-2.8959078870148282E-2</v>
      </c>
    </row>
    <row r="18" spans="1:16" x14ac:dyDescent="0.3">
      <c r="A18" s="1">
        <v>43980</v>
      </c>
      <c r="B18" t="s">
        <v>14</v>
      </c>
      <c r="C18">
        <v>129</v>
      </c>
      <c r="D18">
        <v>131.9</v>
      </c>
      <c r="E18">
        <v>123.7</v>
      </c>
      <c r="F18">
        <v>129.35</v>
      </c>
      <c r="G18">
        <v>125.65</v>
      </c>
      <c r="H18">
        <v>125.55</v>
      </c>
      <c r="I18">
        <v>128.44999999999999</v>
      </c>
      <c r="J18">
        <v>140</v>
      </c>
      <c r="K18">
        <v>67.75</v>
      </c>
      <c r="L18" s="3">
        <v>3788668</v>
      </c>
      <c r="M18" s="2">
        <v>486664229.85000002</v>
      </c>
      <c r="N18" s="3">
        <v>26313</v>
      </c>
      <c r="O18" s="6">
        <f t="shared" si="0"/>
        <v>0.28834661354581659</v>
      </c>
      <c r="P18" s="6">
        <f t="shared" si="1"/>
        <v>0.25335970137440922</v>
      </c>
    </row>
    <row r="19" spans="1:16" x14ac:dyDescent="0.3">
      <c r="A19" s="1">
        <v>44012</v>
      </c>
      <c r="B19" t="s">
        <v>14</v>
      </c>
      <c r="C19">
        <v>125</v>
      </c>
      <c r="D19">
        <v>131.80000000000001</v>
      </c>
      <c r="E19">
        <v>124.5</v>
      </c>
      <c r="F19">
        <v>124.55</v>
      </c>
      <c r="G19">
        <v>127.7</v>
      </c>
      <c r="H19">
        <v>128.25</v>
      </c>
      <c r="I19">
        <v>128.19999999999999</v>
      </c>
      <c r="J19">
        <v>140</v>
      </c>
      <c r="K19">
        <v>67.75</v>
      </c>
      <c r="L19" s="3">
        <v>6060132</v>
      </c>
      <c r="M19" s="2">
        <v>776928562.25</v>
      </c>
      <c r="N19" s="3">
        <v>34394</v>
      </c>
      <c r="O19" s="6">
        <f t="shared" si="0"/>
        <v>-3.7108620023192866E-2</v>
      </c>
      <c r="P19" s="6">
        <f t="shared" si="1"/>
        <v>-3.781466692384864E-2</v>
      </c>
    </row>
    <row r="20" spans="1:16" x14ac:dyDescent="0.3">
      <c r="A20" s="1">
        <v>44043</v>
      </c>
      <c r="B20" t="s">
        <v>14</v>
      </c>
      <c r="C20">
        <v>112.2</v>
      </c>
      <c r="D20">
        <v>115.5</v>
      </c>
      <c r="E20">
        <v>110.7</v>
      </c>
      <c r="F20">
        <v>111.95</v>
      </c>
      <c r="G20">
        <v>112</v>
      </c>
      <c r="H20">
        <v>111.4</v>
      </c>
      <c r="I20">
        <v>112.65</v>
      </c>
      <c r="J20">
        <v>140</v>
      </c>
      <c r="K20">
        <v>67.75</v>
      </c>
      <c r="L20" s="3">
        <v>1606687</v>
      </c>
      <c r="M20" s="2">
        <v>180995140.90000001</v>
      </c>
      <c r="N20" s="3">
        <v>11892</v>
      </c>
      <c r="O20" s="6">
        <f t="shared" si="0"/>
        <v>-0.10116419108791645</v>
      </c>
      <c r="P20" s="6">
        <f t="shared" si="1"/>
        <v>-0.10665489866342549</v>
      </c>
    </row>
    <row r="21" spans="1:16" x14ac:dyDescent="0.3">
      <c r="A21" s="1">
        <v>44074</v>
      </c>
      <c r="B21" t="s">
        <v>14</v>
      </c>
      <c r="C21">
        <v>122.5</v>
      </c>
      <c r="D21">
        <v>122.9</v>
      </c>
      <c r="E21">
        <v>113.55</v>
      </c>
      <c r="F21">
        <v>121.55</v>
      </c>
      <c r="G21">
        <v>114.5</v>
      </c>
      <c r="H21">
        <v>114.6</v>
      </c>
      <c r="I21">
        <v>117.63</v>
      </c>
      <c r="J21">
        <v>140</v>
      </c>
      <c r="K21">
        <v>69.5</v>
      </c>
      <c r="L21" s="3">
        <v>2309056</v>
      </c>
      <c r="M21" s="2">
        <v>271611451.69999999</v>
      </c>
      <c r="N21" s="3">
        <v>22676</v>
      </c>
      <c r="O21" s="6">
        <f t="shared" si="0"/>
        <v>8.5752568110763677E-2</v>
      </c>
      <c r="P21" s="6">
        <f t="shared" si="1"/>
        <v>8.2273357717368406E-2</v>
      </c>
    </row>
    <row r="22" spans="1:16" x14ac:dyDescent="0.3">
      <c r="A22" s="1">
        <v>44104</v>
      </c>
      <c r="B22" t="s">
        <v>14</v>
      </c>
      <c r="C22">
        <v>116.3</v>
      </c>
      <c r="D22">
        <v>117.9</v>
      </c>
      <c r="E22">
        <v>114.3</v>
      </c>
      <c r="F22">
        <v>115.55</v>
      </c>
      <c r="G22">
        <v>117.5</v>
      </c>
      <c r="H22">
        <v>117.05</v>
      </c>
      <c r="I22">
        <v>116.37</v>
      </c>
      <c r="J22">
        <v>140</v>
      </c>
      <c r="K22">
        <v>69.5</v>
      </c>
      <c r="L22" s="3">
        <v>1151708</v>
      </c>
      <c r="M22" s="2">
        <v>134026162.75</v>
      </c>
      <c r="N22" s="3">
        <v>12566</v>
      </c>
      <c r="O22" s="6">
        <f t="shared" si="0"/>
        <v>-4.9362402303578773E-2</v>
      </c>
      <c r="P22" s="6">
        <f t="shared" si="1"/>
        <v>-5.0622364041742661E-2</v>
      </c>
    </row>
    <row r="23" spans="1:16" x14ac:dyDescent="0.3">
      <c r="A23" s="1">
        <v>44134</v>
      </c>
      <c r="B23" t="s">
        <v>14</v>
      </c>
      <c r="C23">
        <v>116.7</v>
      </c>
      <c r="D23">
        <v>120.45</v>
      </c>
      <c r="E23">
        <v>116.7</v>
      </c>
      <c r="F23">
        <v>116.3</v>
      </c>
      <c r="G23">
        <v>118.15</v>
      </c>
      <c r="H23">
        <v>118.35</v>
      </c>
      <c r="I23">
        <v>118.87</v>
      </c>
      <c r="J23">
        <v>140</v>
      </c>
      <c r="K23">
        <v>69.5</v>
      </c>
      <c r="L23" s="3">
        <v>874520</v>
      </c>
      <c r="M23" s="2">
        <v>103955021.5</v>
      </c>
      <c r="N23" s="3">
        <v>7106</v>
      </c>
      <c r="O23" s="6">
        <f t="shared" si="0"/>
        <v>6.4906966681090436E-3</v>
      </c>
      <c r="P23" s="6">
        <f t="shared" si="1"/>
        <v>6.4697228042290495E-3</v>
      </c>
    </row>
    <row r="24" spans="1:16" x14ac:dyDescent="0.3">
      <c r="A24" s="1">
        <v>44162</v>
      </c>
      <c r="B24" t="s">
        <v>14</v>
      </c>
      <c r="C24">
        <v>156.6</v>
      </c>
      <c r="D24">
        <v>162.4</v>
      </c>
      <c r="E24">
        <v>155</v>
      </c>
      <c r="F24">
        <v>156.15</v>
      </c>
      <c r="G24">
        <v>158.5</v>
      </c>
      <c r="H24">
        <v>158.6</v>
      </c>
      <c r="I24">
        <v>158.55000000000001</v>
      </c>
      <c r="J24">
        <v>163.85</v>
      </c>
      <c r="K24">
        <v>69.5</v>
      </c>
      <c r="L24" s="3">
        <v>2342934</v>
      </c>
      <c r="M24" s="2">
        <v>371474961.25</v>
      </c>
      <c r="N24" s="3">
        <v>22811</v>
      </c>
      <c r="O24" s="6">
        <f t="shared" si="0"/>
        <v>0.34264832330180578</v>
      </c>
      <c r="P24" s="6">
        <f t="shared" si="1"/>
        <v>0.29464402420446895</v>
      </c>
    </row>
    <row r="25" spans="1:16" x14ac:dyDescent="0.3">
      <c r="A25" s="1">
        <v>44196</v>
      </c>
      <c r="B25" t="s">
        <v>14</v>
      </c>
      <c r="C25">
        <v>169.8</v>
      </c>
      <c r="D25">
        <v>180.65</v>
      </c>
      <c r="E25">
        <v>164.15</v>
      </c>
      <c r="F25">
        <v>174.05</v>
      </c>
      <c r="G25">
        <v>168.9</v>
      </c>
      <c r="H25">
        <v>169.2</v>
      </c>
      <c r="I25">
        <v>172.8</v>
      </c>
      <c r="J25">
        <v>180.65</v>
      </c>
      <c r="K25">
        <v>69.5</v>
      </c>
      <c r="L25" s="3">
        <v>20816003</v>
      </c>
      <c r="M25" s="2">
        <v>3596927858.4499998</v>
      </c>
      <c r="N25" s="3">
        <v>143012</v>
      </c>
      <c r="O25" s="6">
        <f t="shared" si="0"/>
        <v>0.11463336535382648</v>
      </c>
      <c r="P25" s="6">
        <f t="shared" si="1"/>
        <v>0.10852553052836038</v>
      </c>
    </row>
    <row r="26" spans="1:16" x14ac:dyDescent="0.3">
      <c r="A26" s="1">
        <v>44225</v>
      </c>
      <c r="B26" t="s">
        <v>14</v>
      </c>
      <c r="C26">
        <v>158.6</v>
      </c>
      <c r="D26">
        <v>159.65</v>
      </c>
      <c r="E26">
        <v>154</v>
      </c>
      <c r="F26">
        <v>157.25</v>
      </c>
      <c r="G26">
        <v>155</v>
      </c>
      <c r="H26">
        <v>154.69999999999999</v>
      </c>
      <c r="I26">
        <v>156.63999999999999</v>
      </c>
      <c r="J26">
        <v>185.8</v>
      </c>
      <c r="K26">
        <v>69.599999999999994</v>
      </c>
      <c r="L26" s="3">
        <v>1437123</v>
      </c>
      <c r="M26" s="2">
        <v>225106602.75</v>
      </c>
      <c r="N26" s="3">
        <v>10062</v>
      </c>
      <c r="O26" s="6">
        <f t="shared" si="0"/>
        <v>-9.65239873599541E-2</v>
      </c>
      <c r="P26" s="6">
        <f t="shared" si="1"/>
        <v>-0.101505718676898</v>
      </c>
    </row>
    <row r="27" spans="1:16" x14ac:dyDescent="0.3">
      <c r="A27" s="1">
        <v>44253</v>
      </c>
      <c r="B27" t="s">
        <v>14</v>
      </c>
      <c r="C27">
        <v>166.9</v>
      </c>
      <c r="D27">
        <v>171.8</v>
      </c>
      <c r="E27">
        <v>160.9</v>
      </c>
      <c r="F27">
        <v>166.2</v>
      </c>
      <c r="G27">
        <v>162.05000000000001</v>
      </c>
      <c r="H27">
        <v>162.5</v>
      </c>
      <c r="I27">
        <v>166.52</v>
      </c>
      <c r="J27">
        <v>185.8</v>
      </c>
      <c r="K27">
        <v>71.95</v>
      </c>
      <c r="L27" s="3">
        <v>4788214</v>
      </c>
      <c r="M27" s="2">
        <v>797312628.14999998</v>
      </c>
      <c r="N27" s="3">
        <v>31570</v>
      </c>
      <c r="O27" s="6">
        <f t="shared" si="0"/>
        <v>5.691573926868037E-2</v>
      </c>
      <c r="P27" s="6">
        <f t="shared" si="1"/>
        <v>5.5354986840797794E-2</v>
      </c>
    </row>
    <row r="28" spans="1:16" x14ac:dyDescent="0.3">
      <c r="A28" s="1">
        <v>44286</v>
      </c>
      <c r="B28" t="s">
        <v>14</v>
      </c>
      <c r="C28">
        <v>168</v>
      </c>
      <c r="D28">
        <v>170.7</v>
      </c>
      <c r="E28">
        <v>166.4</v>
      </c>
      <c r="F28">
        <v>167.55</v>
      </c>
      <c r="G28">
        <v>167.05</v>
      </c>
      <c r="H28">
        <v>167.35</v>
      </c>
      <c r="I28">
        <v>168.01</v>
      </c>
      <c r="J28">
        <v>187.65</v>
      </c>
      <c r="K28">
        <v>96.3</v>
      </c>
      <c r="L28" s="3">
        <v>1819078</v>
      </c>
      <c r="M28" s="2">
        <v>305617169.60000002</v>
      </c>
      <c r="N28" s="3">
        <v>14633</v>
      </c>
      <c r="O28" s="6">
        <f t="shared" si="0"/>
        <v>8.1227436823106073E-3</v>
      </c>
      <c r="P28" s="6">
        <f t="shared" si="1"/>
        <v>8.0899317619717043E-3</v>
      </c>
    </row>
    <row r="29" spans="1:16" x14ac:dyDescent="0.3">
      <c r="A29" s="1">
        <v>44316</v>
      </c>
      <c r="B29" t="s">
        <v>14</v>
      </c>
      <c r="C29">
        <v>165.05</v>
      </c>
      <c r="D29">
        <v>168.5</v>
      </c>
      <c r="E29">
        <v>162.55000000000001</v>
      </c>
      <c r="F29">
        <v>166.25</v>
      </c>
      <c r="G29">
        <v>163.5</v>
      </c>
      <c r="H29">
        <v>163.19999999999999</v>
      </c>
      <c r="I29">
        <v>166.16</v>
      </c>
      <c r="J29">
        <v>195</v>
      </c>
      <c r="K29">
        <v>97</v>
      </c>
      <c r="L29" s="3">
        <v>2548479</v>
      </c>
      <c r="M29" s="2">
        <v>423461154.44999999</v>
      </c>
      <c r="N29" s="3">
        <v>19838</v>
      </c>
      <c r="O29" s="6">
        <f t="shared" si="0"/>
        <v>-7.7588779468815948E-3</v>
      </c>
      <c r="P29" s="6">
        <f t="shared" si="1"/>
        <v>-7.7891346473559289E-3</v>
      </c>
    </row>
    <row r="30" spans="1:16" x14ac:dyDescent="0.3">
      <c r="A30" s="1">
        <v>44347</v>
      </c>
      <c r="B30" t="s">
        <v>14</v>
      </c>
      <c r="C30">
        <v>181.5</v>
      </c>
      <c r="D30">
        <v>185.5</v>
      </c>
      <c r="E30">
        <v>180.2</v>
      </c>
      <c r="F30">
        <v>181.95</v>
      </c>
      <c r="G30">
        <v>182.1</v>
      </c>
      <c r="H30">
        <v>182.25</v>
      </c>
      <c r="I30">
        <v>182.83</v>
      </c>
      <c r="J30">
        <v>211.4</v>
      </c>
      <c r="K30">
        <v>107.5</v>
      </c>
      <c r="L30" s="3">
        <v>2852096</v>
      </c>
      <c r="M30" s="2">
        <v>521449664.35000002</v>
      </c>
      <c r="N30" s="3">
        <v>23412</v>
      </c>
      <c r="O30" s="6">
        <f t="shared" si="0"/>
        <v>9.4436090225563846E-2</v>
      </c>
      <c r="P30" s="6">
        <f t="shared" si="1"/>
        <v>9.0239244522205275E-2</v>
      </c>
    </row>
    <row r="31" spans="1:16" x14ac:dyDescent="0.3">
      <c r="A31" s="1">
        <v>44377</v>
      </c>
      <c r="B31" t="s">
        <v>14</v>
      </c>
      <c r="C31">
        <v>190.3</v>
      </c>
      <c r="D31">
        <v>195.9</v>
      </c>
      <c r="E31">
        <v>189.6</v>
      </c>
      <c r="F31">
        <v>189.75</v>
      </c>
      <c r="G31">
        <v>191.9</v>
      </c>
      <c r="H31">
        <v>191.95</v>
      </c>
      <c r="I31">
        <v>193.45</v>
      </c>
      <c r="J31">
        <v>211.4</v>
      </c>
      <c r="K31">
        <v>107.5</v>
      </c>
      <c r="L31" s="3">
        <v>2149539</v>
      </c>
      <c r="M31" s="2">
        <v>415823826.69999999</v>
      </c>
      <c r="N31" s="3">
        <v>15645</v>
      </c>
      <c r="O31" s="6">
        <f t="shared" si="0"/>
        <v>4.2868920032976154E-2</v>
      </c>
      <c r="P31" s="6">
        <f t="shared" si="1"/>
        <v>4.1975492217570541E-2</v>
      </c>
    </row>
    <row r="32" spans="1:16" x14ac:dyDescent="0.3">
      <c r="A32" s="1">
        <v>44407</v>
      </c>
      <c r="B32" t="s">
        <v>14</v>
      </c>
      <c r="C32">
        <v>192.5</v>
      </c>
      <c r="D32">
        <v>194.8</v>
      </c>
      <c r="E32">
        <v>191</v>
      </c>
      <c r="F32">
        <v>193.1</v>
      </c>
      <c r="G32">
        <v>192.75</v>
      </c>
      <c r="H32">
        <v>192.15</v>
      </c>
      <c r="I32">
        <v>193.22</v>
      </c>
      <c r="J32">
        <v>211.4</v>
      </c>
      <c r="K32">
        <v>107.5</v>
      </c>
      <c r="L32" s="3">
        <v>1004865</v>
      </c>
      <c r="M32" s="2">
        <v>194163328.30000001</v>
      </c>
      <c r="N32" s="3">
        <v>10634</v>
      </c>
      <c r="O32" s="6">
        <f t="shared" si="0"/>
        <v>1.7654808959156755E-2</v>
      </c>
      <c r="P32" s="6">
        <f t="shared" si="1"/>
        <v>1.7500773158729496E-2</v>
      </c>
    </row>
    <row r="33" spans="1:16" x14ac:dyDescent="0.3">
      <c r="A33" s="1">
        <v>44439</v>
      </c>
      <c r="B33" t="s">
        <v>14</v>
      </c>
      <c r="C33">
        <v>162.69999999999999</v>
      </c>
      <c r="D33">
        <v>166</v>
      </c>
      <c r="E33">
        <v>162.05000000000001</v>
      </c>
      <c r="F33">
        <v>162.6</v>
      </c>
      <c r="G33">
        <v>163.44999999999999</v>
      </c>
      <c r="H33">
        <v>163.6</v>
      </c>
      <c r="I33">
        <v>164.31</v>
      </c>
      <c r="J33">
        <v>211.4</v>
      </c>
      <c r="K33">
        <v>107.5</v>
      </c>
      <c r="L33" s="3">
        <v>1552586</v>
      </c>
      <c r="M33" s="2">
        <v>255111558.59999999</v>
      </c>
      <c r="N33" s="3">
        <v>14179</v>
      </c>
      <c r="O33" s="6">
        <f t="shared" si="0"/>
        <v>-0.15794924909373381</v>
      </c>
      <c r="P33" s="6">
        <f t="shared" si="1"/>
        <v>-0.1719149923207586</v>
      </c>
    </row>
    <row r="34" spans="1:16" x14ac:dyDescent="0.3">
      <c r="A34" s="1">
        <v>44469</v>
      </c>
      <c r="B34" t="s">
        <v>14</v>
      </c>
      <c r="C34">
        <v>193.9</v>
      </c>
      <c r="D34">
        <v>202.5</v>
      </c>
      <c r="E34">
        <v>192.5</v>
      </c>
      <c r="F34">
        <v>192.45</v>
      </c>
      <c r="G34">
        <v>201.3</v>
      </c>
      <c r="H34">
        <v>200.3</v>
      </c>
      <c r="I34">
        <v>198.46</v>
      </c>
      <c r="J34">
        <v>211.4</v>
      </c>
      <c r="K34">
        <v>112.6</v>
      </c>
      <c r="L34" s="3">
        <v>8701423</v>
      </c>
      <c r="M34" s="2">
        <v>1726850208.8</v>
      </c>
      <c r="N34" s="3">
        <v>56317</v>
      </c>
      <c r="O34" s="6">
        <f t="shared" si="0"/>
        <v>0.18357933579335792</v>
      </c>
      <c r="P34" s="6">
        <f t="shared" si="1"/>
        <v>0.16854318261604492</v>
      </c>
    </row>
    <row r="35" spans="1:16" x14ac:dyDescent="0.3">
      <c r="A35" s="1">
        <v>44498</v>
      </c>
      <c r="B35" t="s">
        <v>14</v>
      </c>
      <c r="C35">
        <v>201</v>
      </c>
      <c r="D35">
        <v>208.4</v>
      </c>
      <c r="E35">
        <v>197</v>
      </c>
      <c r="F35">
        <v>201.25</v>
      </c>
      <c r="G35">
        <v>206.1</v>
      </c>
      <c r="H35">
        <v>206.1</v>
      </c>
      <c r="I35">
        <v>204.77</v>
      </c>
      <c r="J35">
        <v>227.85</v>
      </c>
      <c r="K35">
        <v>114.95</v>
      </c>
      <c r="L35" s="3">
        <v>5738882</v>
      </c>
      <c r="M35" s="2">
        <v>1175126937.25</v>
      </c>
      <c r="N35" s="3">
        <v>41753</v>
      </c>
      <c r="O35" s="6">
        <f t="shared" si="0"/>
        <v>4.5726162639646725E-2</v>
      </c>
      <c r="P35" s="6">
        <f t="shared" si="1"/>
        <v>4.4711536568917756E-2</v>
      </c>
    </row>
    <row r="36" spans="1:16" x14ac:dyDescent="0.3">
      <c r="A36" s="1">
        <v>44530</v>
      </c>
      <c r="B36" t="s">
        <v>14</v>
      </c>
      <c r="C36">
        <v>185.05</v>
      </c>
      <c r="D36">
        <v>190.2</v>
      </c>
      <c r="E36">
        <v>183</v>
      </c>
      <c r="F36">
        <v>185.05</v>
      </c>
      <c r="G36">
        <v>183.5</v>
      </c>
      <c r="H36">
        <v>184.05</v>
      </c>
      <c r="I36">
        <v>186.68</v>
      </c>
      <c r="J36">
        <v>232</v>
      </c>
      <c r="K36">
        <v>134.1</v>
      </c>
      <c r="L36" s="3">
        <v>1706575</v>
      </c>
      <c r="M36" s="2">
        <v>318581286.80000001</v>
      </c>
      <c r="N36" s="3">
        <v>11214</v>
      </c>
      <c r="O36" s="6">
        <f t="shared" si="0"/>
        <v>-8.0496894409937833E-2</v>
      </c>
      <c r="P36" s="6">
        <f t="shared" si="1"/>
        <v>-8.3921857466507668E-2</v>
      </c>
    </row>
    <row r="37" spans="1:16" x14ac:dyDescent="0.3">
      <c r="A37" s="1">
        <v>44561</v>
      </c>
      <c r="B37" t="s">
        <v>14</v>
      </c>
      <c r="C37">
        <v>187.55</v>
      </c>
      <c r="D37">
        <v>194.4</v>
      </c>
      <c r="E37">
        <v>187.55</v>
      </c>
      <c r="F37">
        <v>187.85</v>
      </c>
      <c r="G37">
        <v>192.25</v>
      </c>
      <c r="H37">
        <v>192.25</v>
      </c>
      <c r="I37">
        <v>192.46</v>
      </c>
      <c r="J37">
        <v>232</v>
      </c>
      <c r="K37">
        <v>142.35</v>
      </c>
      <c r="L37" s="3">
        <v>2634684</v>
      </c>
      <c r="M37" s="2">
        <v>507065105.94999999</v>
      </c>
      <c r="N37" s="3">
        <v>16364</v>
      </c>
      <c r="O37" s="6">
        <f t="shared" si="0"/>
        <v>1.513104566333414E-2</v>
      </c>
      <c r="P37" s="6">
        <f t="shared" si="1"/>
        <v>1.5017713187812918E-2</v>
      </c>
    </row>
    <row r="38" spans="1:16" x14ac:dyDescent="0.3">
      <c r="A38" s="1">
        <v>44592</v>
      </c>
      <c r="B38" t="s">
        <v>14</v>
      </c>
      <c r="C38">
        <v>227</v>
      </c>
      <c r="D38">
        <v>229.6</v>
      </c>
      <c r="E38">
        <v>221.5</v>
      </c>
      <c r="F38">
        <v>223.7</v>
      </c>
      <c r="G38">
        <v>222.65</v>
      </c>
      <c r="H38">
        <v>222.95</v>
      </c>
      <c r="I38">
        <v>224.82</v>
      </c>
      <c r="J38">
        <v>259.95</v>
      </c>
      <c r="K38">
        <v>154.5</v>
      </c>
      <c r="L38" s="3">
        <v>2459835</v>
      </c>
      <c r="M38" s="2">
        <v>553025523.64999998</v>
      </c>
      <c r="N38" s="3">
        <v>18275</v>
      </c>
      <c r="O38" s="6">
        <f t="shared" si="0"/>
        <v>0.19084375831780673</v>
      </c>
      <c r="P38" s="6">
        <f t="shared" si="1"/>
        <v>0.17466209647610592</v>
      </c>
    </row>
    <row r="39" spans="1:16" x14ac:dyDescent="0.3">
      <c r="A39" s="1">
        <v>44620</v>
      </c>
      <c r="B39" t="s">
        <v>14</v>
      </c>
      <c r="C39">
        <v>196.4</v>
      </c>
      <c r="D39">
        <v>202.9</v>
      </c>
      <c r="E39">
        <v>189.15</v>
      </c>
      <c r="F39">
        <v>197</v>
      </c>
      <c r="G39">
        <v>201.85</v>
      </c>
      <c r="H39">
        <v>202.15</v>
      </c>
      <c r="I39">
        <v>197.23</v>
      </c>
      <c r="J39">
        <v>259.95</v>
      </c>
      <c r="K39">
        <v>154.75</v>
      </c>
      <c r="L39" s="3">
        <v>3552354</v>
      </c>
      <c r="M39" s="2">
        <v>700640409.89999998</v>
      </c>
      <c r="N39" s="3">
        <v>24217</v>
      </c>
      <c r="O39" s="6">
        <f t="shared" si="0"/>
        <v>-0.11935628073312468</v>
      </c>
      <c r="P39" s="6">
        <f t="shared" si="1"/>
        <v>-0.12710213975809534</v>
      </c>
    </row>
    <row r="40" spans="1:16" x14ac:dyDescent="0.3">
      <c r="A40" s="1">
        <v>44651</v>
      </c>
      <c r="B40" t="s">
        <v>14</v>
      </c>
      <c r="C40">
        <v>210.75</v>
      </c>
      <c r="D40">
        <v>212.85</v>
      </c>
      <c r="E40">
        <v>207.45</v>
      </c>
      <c r="F40">
        <v>210.75</v>
      </c>
      <c r="G40">
        <v>208.1</v>
      </c>
      <c r="H40">
        <v>209.5</v>
      </c>
      <c r="I40">
        <v>210.18</v>
      </c>
      <c r="J40">
        <v>259.95</v>
      </c>
      <c r="K40">
        <v>154.75</v>
      </c>
      <c r="L40" s="3">
        <v>1914674</v>
      </c>
      <c r="M40" s="2">
        <v>402420415.30000001</v>
      </c>
      <c r="N40" s="3">
        <v>13220</v>
      </c>
      <c r="O40" s="6">
        <f t="shared" si="0"/>
        <v>6.9796954314720813E-2</v>
      </c>
      <c r="P40" s="6">
        <f t="shared" si="1"/>
        <v>6.7468868143976291E-2</v>
      </c>
    </row>
    <row r="41" spans="1:16" x14ac:dyDescent="0.3">
      <c r="A41" s="1">
        <v>44680</v>
      </c>
      <c r="B41" t="s">
        <v>14</v>
      </c>
      <c r="C41">
        <v>210</v>
      </c>
      <c r="D41">
        <v>212.65</v>
      </c>
      <c r="E41">
        <v>205.8</v>
      </c>
      <c r="F41">
        <v>208.6</v>
      </c>
      <c r="G41">
        <v>207.3</v>
      </c>
      <c r="H41">
        <v>206.8</v>
      </c>
      <c r="I41">
        <v>208.99</v>
      </c>
      <c r="J41">
        <v>259.95</v>
      </c>
      <c r="K41">
        <v>154.75</v>
      </c>
      <c r="L41" s="3">
        <v>1526731</v>
      </c>
      <c r="M41" s="2">
        <v>319074175.94999999</v>
      </c>
      <c r="N41" s="3">
        <v>11495</v>
      </c>
      <c r="O41" s="6">
        <f t="shared" si="0"/>
        <v>-1.0201660735468592E-2</v>
      </c>
      <c r="P41" s="6">
        <f t="shared" si="1"/>
        <v>-1.0254054315292778E-2</v>
      </c>
    </row>
    <row r="42" spans="1:16" x14ac:dyDescent="0.3">
      <c r="A42" s="1">
        <v>44712</v>
      </c>
      <c r="B42" t="s">
        <v>14</v>
      </c>
      <c r="C42">
        <v>170.95</v>
      </c>
      <c r="D42">
        <v>173.7</v>
      </c>
      <c r="E42">
        <v>168</v>
      </c>
      <c r="F42">
        <v>171.3</v>
      </c>
      <c r="G42">
        <v>169.25</v>
      </c>
      <c r="H42">
        <v>169.1</v>
      </c>
      <c r="I42">
        <v>170.88</v>
      </c>
      <c r="J42">
        <v>259.95</v>
      </c>
      <c r="K42">
        <v>150.69999999999999</v>
      </c>
      <c r="L42" s="3">
        <v>2960416</v>
      </c>
      <c r="M42" s="2">
        <v>505880878.19999999</v>
      </c>
      <c r="N42" s="3">
        <v>19746</v>
      </c>
      <c r="O42" s="6">
        <f t="shared" si="0"/>
        <v>-0.17881112176414182</v>
      </c>
      <c r="P42" s="6">
        <f t="shared" si="1"/>
        <v>-0.19700213723659776</v>
      </c>
    </row>
    <row r="43" spans="1:16" x14ac:dyDescent="0.3">
      <c r="A43" s="1">
        <v>44742</v>
      </c>
      <c r="B43" t="s">
        <v>14</v>
      </c>
      <c r="C43">
        <v>161.5</v>
      </c>
      <c r="D43">
        <v>163.15</v>
      </c>
      <c r="E43">
        <v>155.15</v>
      </c>
      <c r="F43">
        <v>161.80000000000001</v>
      </c>
      <c r="G43">
        <v>156.30000000000001</v>
      </c>
      <c r="H43">
        <v>156.5</v>
      </c>
      <c r="I43">
        <v>158.46</v>
      </c>
      <c r="J43">
        <v>259.95</v>
      </c>
      <c r="K43">
        <v>145.44999999999999</v>
      </c>
      <c r="L43" s="3">
        <v>2030459</v>
      </c>
      <c r="M43" s="2">
        <v>321750724.14999998</v>
      </c>
      <c r="N43" s="3">
        <v>12749</v>
      </c>
      <c r="O43" s="6">
        <f t="shared" si="0"/>
        <v>-5.5458260361938114E-2</v>
      </c>
      <c r="P43" s="6">
        <f t="shared" si="1"/>
        <v>-5.7055400705682914E-2</v>
      </c>
    </row>
    <row r="44" spans="1:16" x14ac:dyDescent="0.3">
      <c r="A44" s="1">
        <v>44771</v>
      </c>
      <c r="B44" t="s">
        <v>14</v>
      </c>
      <c r="C44">
        <v>188.7</v>
      </c>
      <c r="D44">
        <v>197.7</v>
      </c>
      <c r="E44">
        <v>186.6</v>
      </c>
      <c r="F44">
        <v>187.65</v>
      </c>
      <c r="G44">
        <v>196.5</v>
      </c>
      <c r="H44">
        <v>196.85</v>
      </c>
      <c r="I44">
        <v>193.07</v>
      </c>
      <c r="J44">
        <v>259.95</v>
      </c>
      <c r="K44">
        <v>145.44999999999999</v>
      </c>
      <c r="L44" s="3">
        <v>4152834</v>
      </c>
      <c r="M44" s="2">
        <v>801806700.39999998</v>
      </c>
      <c r="N44" s="3">
        <v>25969</v>
      </c>
      <c r="O44" s="6">
        <f t="shared" si="0"/>
        <v>0.15976514215080342</v>
      </c>
      <c r="P44" s="6">
        <f t="shared" si="1"/>
        <v>0.14821752095663857</v>
      </c>
    </row>
    <row r="45" spans="1:16" x14ac:dyDescent="0.3">
      <c r="A45" s="1">
        <v>44803</v>
      </c>
      <c r="B45" t="s">
        <v>14</v>
      </c>
      <c r="C45">
        <v>219.75</v>
      </c>
      <c r="D45">
        <v>234.8</v>
      </c>
      <c r="E45">
        <v>219.3</v>
      </c>
      <c r="F45">
        <v>217.6</v>
      </c>
      <c r="G45">
        <v>228</v>
      </c>
      <c r="H45">
        <v>228.45</v>
      </c>
      <c r="I45">
        <v>228.11</v>
      </c>
      <c r="J45">
        <v>259.95</v>
      </c>
      <c r="K45">
        <v>145.44999999999999</v>
      </c>
      <c r="L45" s="3">
        <v>16385815</v>
      </c>
      <c r="M45" s="2">
        <v>3737718052.5500002</v>
      </c>
      <c r="N45" s="3">
        <v>94482</v>
      </c>
      <c r="O45" s="6">
        <f t="shared" si="0"/>
        <v>0.15960564881428185</v>
      </c>
      <c r="P45" s="6">
        <f t="shared" si="1"/>
        <v>0.14807998940075767</v>
      </c>
    </row>
    <row r="46" spans="1:16" x14ac:dyDescent="0.3">
      <c r="A46" s="1">
        <v>44834</v>
      </c>
      <c r="B46" t="s">
        <v>14</v>
      </c>
      <c r="C46">
        <v>245.5</v>
      </c>
      <c r="D46">
        <v>270.3</v>
      </c>
      <c r="E46">
        <v>244.15</v>
      </c>
      <c r="F46">
        <v>245.75</v>
      </c>
      <c r="G46">
        <v>270.3</v>
      </c>
      <c r="H46">
        <v>269.10000000000002</v>
      </c>
      <c r="I46">
        <v>260.41000000000003</v>
      </c>
      <c r="J46">
        <v>298.95</v>
      </c>
      <c r="K46">
        <v>145.44999999999999</v>
      </c>
      <c r="L46" s="3">
        <v>27577019</v>
      </c>
      <c r="M46" s="2">
        <v>7181380652.6000004</v>
      </c>
      <c r="N46" s="3">
        <v>158093</v>
      </c>
      <c r="O46" s="6">
        <f t="shared" si="0"/>
        <v>0.12936580882352944</v>
      </c>
      <c r="P46" s="6">
        <f t="shared" si="1"/>
        <v>0.12165624404548839</v>
      </c>
    </row>
    <row r="47" spans="1:16" x14ac:dyDescent="0.3">
      <c r="A47" s="1">
        <v>44865</v>
      </c>
      <c r="B47" t="s">
        <v>14</v>
      </c>
      <c r="C47">
        <v>237.05</v>
      </c>
      <c r="D47">
        <v>243.95</v>
      </c>
      <c r="E47">
        <v>235.25</v>
      </c>
      <c r="F47">
        <v>235</v>
      </c>
      <c r="G47">
        <v>240.45</v>
      </c>
      <c r="H47">
        <v>241.1</v>
      </c>
      <c r="I47">
        <v>240.65</v>
      </c>
      <c r="J47">
        <v>298.95</v>
      </c>
      <c r="K47">
        <v>145.44999999999999</v>
      </c>
      <c r="L47" s="3">
        <v>5374248</v>
      </c>
      <c r="M47" s="2">
        <v>1293289458.5999999</v>
      </c>
      <c r="N47" s="3">
        <v>37944</v>
      </c>
      <c r="O47" s="6">
        <f t="shared" si="0"/>
        <v>-4.3743641912512718E-2</v>
      </c>
      <c r="P47" s="6">
        <f t="shared" si="1"/>
        <v>-4.4729244883116928E-2</v>
      </c>
    </row>
    <row r="48" spans="1:16" x14ac:dyDescent="0.3">
      <c r="A48" s="1">
        <v>44895</v>
      </c>
      <c r="B48" t="s">
        <v>14</v>
      </c>
      <c r="C48">
        <v>243</v>
      </c>
      <c r="D48">
        <v>243.9</v>
      </c>
      <c r="E48">
        <v>236.7</v>
      </c>
      <c r="F48">
        <v>242.55</v>
      </c>
      <c r="G48">
        <v>239.55</v>
      </c>
      <c r="H48">
        <v>240</v>
      </c>
      <c r="I48">
        <v>240.07</v>
      </c>
      <c r="J48">
        <v>298.95</v>
      </c>
      <c r="K48">
        <v>145.44999999999999</v>
      </c>
      <c r="L48" s="3">
        <v>2169445</v>
      </c>
      <c r="M48" s="2">
        <v>520817191.10000002</v>
      </c>
      <c r="N48" s="3">
        <v>15506</v>
      </c>
      <c r="O48" s="6">
        <f t="shared" si="0"/>
        <v>3.2127659574468136E-2</v>
      </c>
      <c r="P48" s="6">
        <f t="shared" si="1"/>
        <v>3.1622360547066665E-2</v>
      </c>
    </row>
    <row r="49" spans="1:16" x14ac:dyDescent="0.3">
      <c r="A49" s="1">
        <v>44925</v>
      </c>
      <c r="B49" t="s">
        <v>14</v>
      </c>
      <c r="C49">
        <v>220.65</v>
      </c>
      <c r="D49">
        <v>222</v>
      </c>
      <c r="E49">
        <v>217.2</v>
      </c>
      <c r="F49">
        <v>219.55</v>
      </c>
      <c r="G49">
        <v>218.25</v>
      </c>
      <c r="H49">
        <v>218.45</v>
      </c>
      <c r="I49">
        <v>219.56</v>
      </c>
      <c r="J49">
        <v>298.95</v>
      </c>
      <c r="K49">
        <v>145.44999999999999</v>
      </c>
      <c r="L49" s="3">
        <v>2473315</v>
      </c>
      <c r="M49" s="2">
        <v>543031528.75</v>
      </c>
      <c r="N49" s="3">
        <v>20267</v>
      </c>
      <c r="O49" s="6">
        <f t="shared" si="0"/>
        <v>-9.4825809111523399E-2</v>
      </c>
      <c r="P49" s="6">
        <f t="shared" si="1"/>
        <v>-9.962787768349908E-2</v>
      </c>
    </row>
    <row r="50" spans="1:16" x14ac:dyDescent="0.3">
      <c r="A50" s="1">
        <v>44957</v>
      </c>
      <c r="B50" t="s">
        <v>14</v>
      </c>
      <c r="C50">
        <v>189</v>
      </c>
      <c r="D50">
        <v>194.8</v>
      </c>
      <c r="E50">
        <v>188.3</v>
      </c>
      <c r="F50">
        <v>188.15</v>
      </c>
      <c r="G50">
        <v>193.55</v>
      </c>
      <c r="H50">
        <v>193.3</v>
      </c>
      <c r="I50">
        <v>192.15</v>
      </c>
      <c r="J50">
        <v>298.95</v>
      </c>
      <c r="K50">
        <v>145.44999999999999</v>
      </c>
      <c r="L50" s="3">
        <v>3412844</v>
      </c>
      <c r="M50" s="2">
        <v>655773268.54999995</v>
      </c>
      <c r="N50" s="3">
        <v>22169</v>
      </c>
      <c r="O50" s="6">
        <f t="shared" si="0"/>
        <v>-0.14301981325438398</v>
      </c>
      <c r="P50" s="6">
        <f t="shared" si="1"/>
        <v>-0.15434047996828018</v>
      </c>
    </row>
    <row r="51" spans="1:16" x14ac:dyDescent="0.3">
      <c r="A51" s="1">
        <v>44985</v>
      </c>
      <c r="B51" t="s">
        <v>14</v>
      </c>
      <c r="C51">
        <v>184.85</v>
      </c>
      <c r="D51">
        <v>188.8</v>
      </c>
      <c r="E51">
        <v>184</v>
      </c>
      <c r="F51">
        <v>184.85</v>
      </c>
      <c r="G51">
        <v>187.75</v>
      </c>
      <c r="H51">
        <v>187.1</v>
      </c>
      <c r="I51">
        <v>186.29</v>
      </c>
      <c r="J51">
        <v>298.95</v>
      </c>
      <c r="K51">
        <v>145.44999999999999</v>
      </c>
      <c r="L51" s="3">
        <v>2971800</v>
      </c>
      <c r="M51" s="2">
        <v>553609596.54999995</v>
      </c>
      <c r="N51" s="3">
        <v>15322</v>
      </c>
      <c r="O51" s="6">
        <f t="shared" si="0"/>
        <v>-1.7539197448844069E-2</v>
      </c>
      <c r="P51" s="6">
        <f t="shared" si="1"/>
        <v>-1.7694831656805358E-2</v>
      </c>
    </row>
    <row r="52" spans="1:16" x14ac:dyDescent="0.3">
      <c r="A52" s="1">
        <v>45016</v>
      </c>
      <c r="B52" t="s">
        <v>14</v>
      </c>
      <c r="C52">
        <v>178</v>
      </c>
      <c r="D52">
        <v>186.35</v>
      </c>
      <c r="E52">
        <v>177.2</v>
      </c>
      <c r="F52">
        <v>177.2</v>
      </c>
      <c r="G52">
        <v>184.5</v>
      </c>
      <c r="H52">
        <v>185.05</v>
      </c>
      <c r="I52">
        <v>183.31</v>
      </c>
      <c r="J52">
        <v>298.95</v>
      </c>
      <c r="K52">
        <v>145.44999999999999</v>
      </c>
      <c r="L52" s="3">
        <v>3632043</v>
      </c>
      <c r="M52" s="2">
        <v>665806871.70000005</v>
      </c>
      <c r="N52" s="3">
        <v>24671</v>
      </c>
      <c r="O52" s="6">
        <f t="shared" si="0"/>
        <v>-4.1384906681092813E-2</v>
      </c>
      <c r="P52" s="6">
        <f t="shared" si="1"/>
        <v>-4.2265647211660422E-2</v>
      </c>
    </row>
    <row r="53" spans="1:16" x14ac:dyDescent="0.3">
      <c r="A53" s="1">
        <v>45044</v>
      </c>
      <c r="B53" t="s">
        <v>14</v>
      </c>
      <c r="C53">
        <v>182</v>
      </c>
      <c r="D53">
        <v>186.4</v>
      </c>
      <c r="E53">
        <v>181.85</v>
      </c>
      <c r="F53">
        <v>181.55</v>
      </c>
      <c r="G53">
        <v>185.15</v>
      </c>
      <c r="H53">
        <v>185.55</v>
      </c>
      <c r="I53">
        <v>183.93</v>
      </c>
      <c r="J53">
        <v>298.95</v>
      </c>
      <c r="K53">
        <v>145.44999999999999</v>
      </c>
      <c r="L53" s="3">
        <v>3053377</v>
      </c>
      <c r="M53" s="2">
        <v>561612596.45000005</v>
      </c>
      <c r="N53" s="3">
        <v>21136</v>
      </c>
      <c r="O53" s="6">
        <f t="shared" si="0"/>
        <v>2.4548532731377106E-2</v>
      </c>
      <c r="P53" s="6">
        <f t="shared" si="1"/>
        <v>2.425205968936427E-2</v>
      </c>
    </row>
    <row r="54" spans="1:16" x14ac:dyDescent="0.3">
      <c r="A54" s="1">
        <v>45077</v>
      </c>
      <c r="B54" t="s">
        <v>14</v>
      </c>
      <c r="C54">
        <v>198.05</v>
      </c>
      <c r="D54">
        <v>202.95</v>
      </c>
      <c r="E54">
        <v>198.05</v>
      </c>
      <c r="F54">
        <v>199.75</v>
      </c>
      <c r="G54">
        <v>202.2</v>
      </c>
      <c r="H54">
        <v>202.35</v>
      </c>
      <c r="I54">
        <v>201.2</v>
      </c>
      <c r="J54">
        <v>298.95</v>
      </c>
      <c r="K54">
        <v>145.44999999999999</v>
      </c>
      <c r="L54" s="3">
        <v>3618973</v>
      </c>
      <c r="M54" s="2">
        <v>728147034.29999995</v>
      </c>
      <c r="N54" s="3">
        <v>22746</v>
      </c>
      <c r="O54" s="6">
        <f t="shared" si="0"/>
        <v>0.10024786560176253</v>
      </c>
      <c r="P54" s="6">
        <f t="shared" si="1"/>
        <v>9.5535486786039139E-2</v>
      </c>
    </row>
    <row r="55" spans="1:16" x14ac:dyDescent="0.3">
      <c r="A55" s="1">
        <v>45107</v>
      </c>
      <c r="B55" t="s">
        <v>14</v>
      </c>
      <c r="C55">
        <v>215.6</v>
      </c>
      <c r="D55">
        <v>216.8</v>
      </c>
      <c r="E55">
        <v>211.75</v>
      </c>
      <c r="F55">
        <v>214.35</v>
      </c>
      <c r="G55">
        <v>212.1</v>
      </c>
      <c r="H55">
        <v>212.1</v>
      </c>
      <c r="I55">
        <v>213.56</v>
      </c>
      <c r="J55">
        <v>298.95</v>
      </c>
      <c r="K55">
        <v>152.30000000000001</v>
      </c>
      <c r="L55" s="3">
        <v>1927762</v>
      </c>
      <c r="M55" s="2">
        <v>411698043.55000001</v>
      </c>
      <c r="N55" s="3">
        <v>13010</v>
      </c>
      <c r="O55" s="6">
        <f t="shared" si="0"/>
        <v>7.309136420525654E-2</v>
      </c>
      <c r="P55" s="6">
        <f t="shared" si="1"/>
        <v>7.0543608397602112E-2</v>
      </c>
    </row>
    <row r="56" spans="1:16" x14ac:dyDescent="0.3">
      <c r="A56" s="1">
        <v>45138</v>
      </c>
      <c r="B56" t="s">
        <v>14</v>
      </c>
      <c r="C56">
        <v>215.2</v>
      </c>
      <c r="D56">
        <v>222</v>
      </c>
      <c r="E56">
        <v>215.2</v>
      </c>
      <c r="F56">
        <v>214.7</v>
      </c>
      <c r="G56">
        <v>219.7</v>
      </c>
      <c r="H56">
        <v>219.45</v>
      </c>
      <c r="I56">
        <v>219.53</v>
      </c>
      <c r="J56">
        <v>298.95</v>
      </c>
      <c r="K56">
        <v>167.2</v>
      </c>
      <c r="L56" s="3">
        <v>5352021</v>
      </c>
      <c r="M56" s="2">
        <v>1174926320.75</v>
      </c>
      <c r="N56" s="3">
        <v>36502</v>
      </c>
      <c r="O56" s="6">
        <f t="shared" si="0"/>
        <v>1.63284348028922E-3</v>
      </c>
      <c r="P56" s="6">
        <f t="shared" si="1"/>
        <v>1.6315118407492413E-3</v>
      </c>
    </row>
    <row r="57" spans="1:16" x14ac:dyDescent="0.3">
      <c r="A57" s="1">
        <v>45169</v>
      </c>
      <c r="B57" t="s">
        <v>14</v>
      </c>
      <c r="C57">
        <v>239</v>
      </c>
      <c r="D57">
        <v>240.2</v>
      </c>
      <c r="E57">
        <v>234</v>
      </c>
      <c r="F57">
        <v>238.3</v>
      </c>
      <c r="G57">
        <v>237.55</v>
      </c>
      <c r="H57">
        <v>236.35</v>
      </c>
      <c r="I57">
        <v>236.8</v>
      </c>
      <c r="J57">
        <v>298.95</v>
      </c>
      <c r="K57">
        <v>167.2</v>
      </c>
      <c r="L57" s="3">
        <v>3361322</v>
      </c>
      <c r="M57" s="2">
        <v>795965023.14999998</v>
      </c>
      <c r="N57" s="3">
        <v>21778</v>
      </c>
      <c r="O57" s="6">
        <f t="shared" si="0"/>
        <v>0.10992081974848637</v>
      </c>
      <c r="P57" s="6">
        <f t="shared" si="1"/>
        <v>0.10428867921996125</v>
      </c>
    </row>
    <row r="58" spans="1:16" x14ac:dyDescent="0.3">
      <c r="A58" s="1">
        <v>45198</v>
      </c>
      <c r="B58" t="s">
        <v>14</v>
      </c>
      <c r="C58">
        <v>229.6</v>
      </c>
      <c r="D58">
        <v>235.9</v>
      </c>
      <c r="E58">
        <v>228.25</v>
      </c>
      <c r="F58">
        <v>226.65</v>
      </c>
      <c r="G58">
        <v>233.4</v>
      </c>
      <c r="H58">
        <v>233.2</v>
      </c>
      <c r="I58">
        <v>232.67</v>
      </c>
      <c r="J58">
        <v>282.5</v>
      </c>
      <c r="K58">
        <v>167.2</v>
      </c>
      <c r="L58" s="3">
        <v>6787018</v>
      </c>
      <c r="M58" s="2">
        <v>1579109825.3</v>
      </c>
      <c r="N58" s="3">
        <v>34026</v>
      </c>
      <c r="O58" s="6">
        <f t="shared" si="0"/>
        <v>-4.8887956357532542E-2</v>
      </c>
      <c r="P58" s="6">
        <f t="shared" si="1"/>
        <v>-5.0123406717838166E-2</v>
      </c>
    </row>
    <row r="59" spans="1:16" x14ac:dyDescent="0.3">
      <c r="A59" s="1">
        <v>45230</v>
      </c>
      <c r="B59" t="s">
        <v>14</v>
      </c>
      <c r="C59">
        <v>211</v>
      </c>
      <c r="D59">
        <v>212.7</v>
      </c>
      <c r="E59">
        <v>208.05</v>
      </c>
      <c r="F59">
        <v>209.95</v>
      </c>
      <c r="G59">
        <v>208.7</v>
      </c>
      <c r="H59">
        <v>209.25</v>
      </c>
      <c r="I59">
        <v>210.22</v>
      </c>
      <c r="J59">
        <v>266.89999999999998</v>
      </c>
      <c r="K59">
        <v>167.2</v>
      </c>
      <c r="L59" s="3">
        <v>1461895</v>
      </c>
      <c r="M59" s="2">
        <v>307316638.5</v>
      </c>
      <c r="N59" s="3">
        <v>10667</v>
      </c>
      <c r="O59" s="6">
        <f t="shared" si="0"/>
        <v>-7.368188837414523E-2</v>
      </c>
      <c r="P59" s="6">
        <f t="shared" si="1"/>
        <v>-7.6537570256656071E-2</v>
      </c>
    </row>
    <row r="60" spans="1:16" x14ac:dyDescent="0.3">
      <c r="A60" s="1">
        <v>45260</v>
      </c>
      <c r="B60" t="s">
        <v>14</v>
      </c>
      <c r="C60">
        <v>233.5</v>
      </c>
      <c r="D60">
        <v>254.6</v>
      </c>
      <c r="E60">
        <v>233.4</v>
      </c>
      <c r="F60">
        <v>233.05</v>
      </c>
      <c r="G60">
        <v>251.5</v>
      </c>
      <c r="H60">
        <v>251.35</v>
      </c>
      <c r="I60">
        <v>248.32</v>
      </c>
      <c r="J60">
        <v>266.89999999999998</v>
      </c>
      <c r="K60">
        <v>167.2</v>
      </c>
      <c r="L60" s="3">
        <v>24483492</v>
      </c>
      <c r="M60" s="2">
        <v>6079754132.6999998</v>
      </c>
      <c r="N60" s="3">
        <v>132261</v>
      </c>
      <c r="O60" s="6">
        <f t="shared" si="0"/>
        <v>0.11002619671350333</v>
      </c>
      <c r="P60" s="6">
        <f t="shared" si="1"/>
        <v>0.10438361568854768</v>
      </c>
    </row>
    <row r="61" spans="1:16" x14ac:dyDescent="0.3">
      <c r="A61" s="1">
        <v>45289</v>
      </c>
      <c r="B61" t="s">
        <v>14</v>
      </c>
      <c r="C61">
        <v>258.2</v>
      </c>
      <c r="D61">
        <v>262.85000000000002</v>
      </c>
      <c r="E61">
        <v>256.2</v>
      </c>
      <c r="F61">
        <v>257.55</v>
      </c>
      <c r="G61">
        <v>258.85000000000002</v>
      </c>
      <c r="H61">
        <v>258.89999999999998</v>
      </c>
      <c r="I61">
        <v>259.39999999999998</v>
      </c>
      <c r="J61">
        <v>275</v>
      </c>
      <c r="K61">
        <v>167.2</v>
      </c>
      <c r="L61" s="3">
        <v>3325651</v>
      </c>
      <c r="M61" s="2">
        <v>862689272.89999998</v>
      </c>
      <c r="N61" s="3">
        <v>22503</v>
      </c>
      <c r="O61" s="6">
        <f t="shared" si="0"/>
        <v>0.10512765500965457</v>
      </c>
      <c r="P61" s="6">
        <f t="shared" si="1"/>
        <v>9.9960853192844187E-2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ACC CAP Model</vt:lpstr>
      <vt:lpstr>IndiaCem CAP model</vt:lpstr>
      <vt:lpstr>log ACC 2019-2023</vt:lpstr>
      <vt:lpstr>Log IndiaCem 2019-2023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George</dc:creator>
  <cp:lastModifiedBy>jithin</cp:lastModifiedBy>
  <dcterms:modified xsi:type="dcterms:W3CDTF">2024-10-13T08:46:54Z</dcterms:modified>
</cp:coreProperties>
</file>