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guy013\Documents\CEDS\input\emissions-inventories\RCP\"/>
    </mc:Choice>
  </mc:AlternateContent>
  <bookViews>
    <workbookView xWindow="27825" yWindow="-285" windowWidth="19695" windowHeight="28035" activeTab="1"/>
  </bookViews>
  <sheets>
    <sheet name="Description" sheetId="18" r:id="rId1"/>
    <sheet name="CO2Emis_TgC" sheetId="5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10" i="5" l="1"/>
  <c r="D10" i="5"/>
  <c r="E10" i="5"/>
  <c r="F10" i="5"/>
  <c r="G10" i="5"/>
  <c r="H10" i="5"/>
  <c r="I10" i="5"/>
  <c r="J10" i="5"/>
  <c r="K10" i="5"/>
  <c r="L10" i="5"/>
  <c r="G142" i="5"/>
  <c r="F142" i="5"/>
  <c r="E142" i="5"/>
  <c r="D142" i="5"/>
  <c r="B143" i="5"/>
  <c r="B142" i="5"/>
  <c r="H142" i="5"/>
  <c r="I142" i="5"/>
  <c r="J142" i="5"/>
  <c r="K142" i="5"/>
  <c r="L142" i="5"/>
  <c r="B144" i="5"/>
  <c r="B145" i="5"/>
  <c r="B146" i="5"/>
  <c r="B147" i="5"/>
  <c r="B148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91" i="5"/>
  <c r="B90" i="5"/>
  <c r="B89" i="5"/>
  <c r="B88" i="5"/>
  <c r="B87" i="5"/>
  <c r="B86" i="5"/>
  <c r="B85" i="5"/>
  <c r="B84" i="5"/>
  <c r="B83" i="5"/>
  <c r="B82" i="5"/>
  <c r="B81" i="5"/>
  <c r="B78" i="5"/>
  <c r="B77" i="5"/>
  <c r="B76" i="5"/>
  <c r="B74" i="5"/>
  <c r="B73" i="5"/>
  <c r="B72" i="5"/>
  <c r="B70" i="5"/>
  <c r="B69" i="5"/>
  <c r="B68" i="5"/>
  <c r="B66" i="5"/>
  <c r="B65" i="5"/>
  <c r="B64" i="5"/>
  <c r="B63" i="5"/>
  <c r="B62" i="5"/>
  <c r="B61" i="5"/>
  <c r="B60" i="5"/>
  <c r="B59" i="5"/>
  <c r="B58" i="5"/>
  <c r="B57" i="5"/>
  <c r="B56" i="5"/>
  <c r="B54" i="5"/>
  <c r="B53" i="5"/>
  <c r="B52" i="5"/>
  <c r="B51" i="5"/>
  <c r="B50" i="5"/>
  <c r="B49" i="5"/>
  <c r="B48" i="5"/>
  <c r="B47" i="5"/>
  <c r="B46" i="5"/>
  <c r="B45" i="5"/>
  <c r="B44" i="5"/>
  <c r="B43" i="5"/>
  <c r="B41" i="5"/>
  <c r="B40" i="5"/>
  <c r="B39" i="5"/>
  <c r="B38" i="5"/>
  <c r="B37" i="5"/>
  <c r="B36" i="5"/>
  <c r="B35" i="5"/>
  <c r="B34" i="5"/>
  <c r="B33" i="5"/>
  <c r="B31" i="5"/>
  <c r="B30" i="5"/>
  <c r="B29" i="5"/>
  <c r="B28" i="5"/>
  <c r="B27" i="5"/>
  <c r="B26" i="5"/>
  <c r="B25" i="5"/>
  <c r="B24" i="5"/>
  <c r="B23" i="5"/>
  <c r="B21" i="5"/>
  <c r="B20" i="5"/>
  <c r="B19" i="5"/>
  <c r="B18" i="5"/>
  <c r="B17" i="5"/>
  <c r="B16" i="5"/>
  <c r="B15" i="5"/>
  <c r="B14" i="5"/>
  <c r="B13" i="5"/>
  <c r="C70" i="5"/>
  <c r="C69" i="5"/>
  <c r="C68" i="5"/>
  <c r="C72" i="5"/>
  <c r="C73" i="5"/>
  <c r="C74" i="5"/>
  <c r="C76" i="5"/>
  <c r="C77" i="5"/>
  <c r="C78" i="5"/>
  <c r="C81" i="5"/>
  <c r="C82" i="5"/>
  <c r="C83" i="5"/>
  <c r="C84" i="5"/>
  <c r="C85" i="5"/>
  <c r="C86" i="5"/>
  <c r="C87" i="5"/>
  <c r="C88" i="5"/>
  <c r="C89" i="5"/>
  <c r="C90" i="5"/>
  <c r="C91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I141" i="5" l="1"/>
  <c r="I140" i="5" s="1"/>
  <c r="I139" i="5" s="1"/>
  <c r="I138" i="5" s="1"/>
  <c r="I137" i="5" s="1"/>
  <c r="I136" i="5" s="1"/>
  <c r="I135" i="5" s="1"/>
  <c r="I134" i="5" s="1"/>
  <c r="I133" i="5" s="1"/>
  <c r="I132" i="5" s="1"/>
  <c r="I131" i="5" s="1"/>
  <c r="I130" i="5" s="1"/>
  <c r="I129" i="5" s="1"/>
  <c r="I128" i="5" s="1"/>
  <c r="I127" i="5" s="1"/>
  <c r="I126" i="5" s="1"/>
  <c r="I125" i="5" s="1"/>
  <c r="I124" i="5" s="1"/>
  <c r="I123" i="5" s="1"/>
  <c r="I122" i="5" s="1"/>
  <c r="I121" i="5" s="1"/>
  <c r="I120" i="5" s="1"/>
  <c r="I119" i="5" s="1"/>
  <c r="I118" i="5" s="1"/>
  <c r="I117" i="5" s="1"/>
  <c r="I116" i="5" s="1"/>
  <c r="I115" i="5" s="1"/>
  <c r="I114" i="5" s="1"/>
  <c r="I113" i="5" s="1"/>
  <c r="I112" i="5" s="1"/>
  <c r="I111" i="5" s="1"/>
  <c r="I110" i="5" s="1"/>
  <c r="I109" i="5" s="1"/>
  <c r="I108" i="5" s="1"/>
  <c r="I107" i="5" s="1"/>
  <c r="I106" i="5" s="1"/>
  <c r="I105" i="5" s="1"/>
  <c r="I104" i="5" s="1"/>
  <c r="I103" i="5" s="1"/>
  <c r="I102" i="5" s="1"/>
  <c r="I101" i="5" s="1"/>
  <c r="I100" i="5" s="1"/>
  <c r="I99" i="5" s="1"/>
  <c r="I98" i="5" s="1"/>
  <c r="I97" i="5" s="1"/>
  <c r="I96" i="5" s="1"/>
  <c r="I95" i="5" s="1"/>
  <c r="I94" i="5" s="1"/>
  <c r="I93" i="5" s="1"/>
  <c r="I92" i="5" s="1"/>
  <c r="I91" i="5" s="1"/>
  <c r="I90" i="5" s="1"/>
  <c r="I89" i="5" s="1"/>
  <c r="I88" i="5" s="1"/>
  <c r="I87" i="5" s="1"/>
  <c r="I86" i="5" s="1"/>
  <c r="I85" i="5" s="1"/>
  <c r="I84" i="5" s="1"/>
  <c r="I83" i="5" s="1"/>
  <c r="I82" i="5" s="1"/>
  <c r="I81" i="5" s="1"/>
  <c r="I80" i="5" s="1"/>
  <c r="I79" i="5" s="1"/>
  <c r="I78" i="5" s="1"/>
  <c r="I77" i="5" s="1"/>
  <c r="I76" i="5" s="1"/>
  <c r="I75" i="5" s="1"/>
  <c r="I74" i="5" s="1"/>
  <c r="I73" i="5" s="1"/>
  <c r="I72" i="5" s="1"/>
  <c r="I71" i="5" s="1"/>
  <c r="I70" i="5" s="1"/>
  <c r="I69" i="5" s="1"/>
  <c r="I68" i="5" s="1"/>
  <c r="I67" i="5" s="1"/>
  <c r="I66" i="5" s="1"/>
  <c r="I65" i="5" s="1"/>
  <c r="I64" i="5" s="1"/>
  <c r="I63" i="5" s="1"/>
  <c r="I62" i="5" s="1"/>
  <c r="I61" i="5" s="1"/>
  <c r="I60" i="5" s="1"/>
  <c r="I59" i="5" s="1"/>
  <c r="I58" i="5" s="1"/>
  <c r="I57" i="5" s="1"/>
  <c r="I56" i="5" s="1"/>
  <c r="I55" i="5" s="1"/>
  <c r="I54" i="5" s="1"/>
  <c r="I53" i="5" s="1"/>
  <c r="I52" i="5" s="1"/>
  <c r="I51" i="5" s="1"/>
  <c r="I50" i="5" s="1"/>
  <c r="I49" i="5" s="1"/>
  <c r="I48" i="5" s="1"/>
  <c r="I47" i="5" s="1"/>
  <c r="I46" i="5" s="1"/>
  <c r="I45" i="5" s="1"/>
  <c r="I44" i="5" s="1"/>
  <c r="I43" i="5" s="1"/>
  <c r="I42" i="5" s="1"/>
  <c r="I41" i="5" s="1"/>
  <c r="I40" i="5" s="1"/>
  <c r="I39" i="5" s="1"/>
  <c r="I38" i="5" s="1"/>
  <c r="I37" i="5" s="1"/>
  <c r="I36" i="5" s="1"/>
  <c r="I35" i="5" s="1"/>
  <c r="I34" i="5" s="1"/>
  <c r="I33" i="5" s="1"/>
  <c r="I32" i="5" s="1"/>
  <c r="I31" i="5" s="1"/>
  <c r="I30" i="5" s="1"/>
  <c r="I29" i="5" s="1"/>
  <c r="I28" i="5" s="1"/>
  <c r="I27" i="5" s="1"/>
  <c r="I26" i="5" s="1"/>
  <c r="I25" i="5" s="1"/>
  <c r="I24" i="5" s="1"/>
  <c r="I23" i="5" s="1"/>
  <c r="I22" i="5" s="1"/>
  <c r="I21" i="5" s="1"/>
  <c r="I20" i="5" s="1"/>
  <c r="I19" i="5" s="1"/>
  <c r="I18" i="5" s="1"/>
  <c r="I17" i="5" s="1"/>
  <c r="I16" i="5" s="1"/>
  <c r="I15" i="5" s="1"/>
  <c r="I14" i="5" s="1"/>
  <c r="I13" i="5" s="1"/>
  <c r="I12" i="5" s="1"/>
  <c r="D143" i="5"/>
  <c r="D144" i="5" s="1"/>
  <c r="D145" i="5" s="1"/>
  <c r="D146" i="5" s="1"/>
  <c r="D147" i="5" s="1"/>
  <c r="D148" i="5" s="1"/>
  <c r="D149" i="5" s="1"/>
  <c r="H141" i="5"/>
  <c r="H140" i="5" s="1"/>
  <c r="H139" i="5" s="1"/>
  <c r="H138" i="5" s="1"/>
  <c r="H137" i="5" s="1"/>
  <c r="H136" i="5" s="1"/>
  <c r="H135" i="5" s="1"/>
  <c r="H134" i="5" s="1"/>
  <c r="H133" i="5" s="1"/>
  <c r="H132" i="5" s="1"/>
  <c r="H131" i="5" s="1"/>
  <c r="H130" i="5" s="1"/>
  <c r="H129" i="5" s="1"/>
  <c r="H128" i="5" s="1"/>
  <c r="H127" i="5" s="1"/>
  <c r="H126" i="5" s="1"/>
  <c r="H125" i="5" s="1"/>
  <c r="H124" i="5" s="1"/>
  <c r="H123" i="5" s="1"/>
  <c r="H122" i="5" s="1"/>
  <c r="H121" i="5" s="1"/>
  <c r="H120" i="5" s="1"/>
  <c r="H119" i="5" s="1"/>
  <c r="H118" i="5" s="1"/>
  <c r="H117" i="5" s="1"/>
  <c r="H116" i="5" s="1"/>
  <c r="H115" i="5" s="1"/>
  <c r="H114" i="5" s="1"/>
  <c r="H113" i="5" s="1"/>
  <c r="H112" i="5" s="1"/>
  <c r="H111" i="5" s="1"/>
  <c r="H110" i="5" s="1"/>
  <c r="H109" i="5" s="1"/>
  <c r="H108" i="5" s="1"/>
  <c r="H107" i="5" s="1"/>
  <c r="H106" i="5" s="1"/>
  <c r="H105" i="5" s="1"/>
  <c r="H104" i="5" s="1"/>
  <c r="H103" i="5" s="1"/>
  <c r="H102" i="5" s="1"/>
  <c r="H101" i="5" s="1"/>
  <c r="H100" i="5" s="1"/>
  <c r="H99" i="5" s="1"/>
  <c r="H98" i="5" s="1"/>
  <c r="H97" i="5" s="1"/>
  <c r="H96" i="5" s="1"/>
  <c r="H95" i="5" s="1"/>
  <c r="H94" i="5" s="1"/>
  <c r="H93" i="5" s="1"/>
  <c r="H92" i="5" s="1"/>
  <c r="H91" i="5" s="1"/>
  <c r="H90" i="5" s="1"/>
  <c r="H89" i="5" s="1"/>
  <c r="H88" i="5" s="1"/>
  <c r="H87" i="5" s="1"/>
  <c r="H86" i="5" s="1"/>
  <c r="H85" i="5" s="1"/>
  <c r="H84" i="5" s="1"/>
  <c r="H83" i="5" s="1"/>
  <c r="H82" i="5" s="1"/>
  <c r="H81" i="5" s="1"/>
  <c r="H80" i="5" s="1"/>
  <c r="H79" i="5" s="1"/>
  <c r="H78" i="5" s="1"/>
  <c r="H77" i="5" s="1"/>
  <c r="H76" i="5" s="1"/>
  <c r="H75" i="5" s="1"/>
  <c r="H74" i="5" s="1"/>
  <c r="H73" i="5" s="1"/>
  <c r="H72" i="5" s="1"/>
  <c r="H71" i="5" s="1"/>
  <c r="H70" i="5" s="1"/>
  <c r="H69" i="5" s="1"/>
  <c r="H68" i="5" s="1"/>
  <c r="H67" i="5" s="1"/>
  <c r="H66" i="5" s="1"/>
  <c r="H65" i="5" s="1"/>
  <c r="H64" i="5" s="1"/>
  <c r="H63" i="5" s="1"/>
  <c r="H62" i="5" s="1"/>
  <c r="H61" i="5" s="1"/>
  <c r="H60" i="5" s="1"/>
  <c r="H59" i="5" s="1"/>
  <c r="H58" i="5" s="1"/>
  <c r="H57" i="5" s="1"/>
  <c r="H56" i="5" s="1"/>
  <c r="H55" i="5" s="1"/>
  <c r="H54" i="5" s="1"/>
  <c r="H53" i="5" s="1"/>
  <c r="H52" i="5" s="1"/>
  <c r="H51" i="5" s="1"/>
  <c r="H50" i="5" s="1"/>
  <c r="H49" i="5" s="1"/>
  <c r="H48" i="5" s="1"/>
  <c r="H47" i="5" s="1"/>
  <c r="H46" i="5" s="1"/>
  <c r="H45" i="5" s="1"/>
  <c r="H44" i="5" s="1"/>
  <c r="H43" i="5" s="1"/>
  <c r="H42" i="5" s="1"/>
  <c r="H41" i="5" s="1"/>
  <c r="H40" i="5" s="1"/>
  <c r="H39" i="5" s="1"/>
  <c r="H38" i="5" s="1"/>
  <c r="H37" i="5" s="1"/>
  <c r="H36" i="5" s="1"/>
  <c r="H35" i="5" s="1"/>
  <c r="H34" i="5" s="1"/>
  <c r="H33" i="5" s="1"/>
  <c r="H32" i="5" s="1"/>
  <c r="H31" i="5" s="1"/>
  <c r="H30" i="5" s="1"/>
  <c r="H29" i="5" s="1"/>
  <c r="H28" i="5" s="1"/>
  <c r="H27" i="5" s="1"/>
  <c r="H26" i="5" s="1"/>
  <c r="H25" i="5" s="1"/>
  <c r="H24" i="5" s="1"/>
  <c r="H23" i="5" s="1"/>
  <c r="H22" i="5" s="1"/>
  <c r="H21" i="5" s="1"/>
  <c r="H20" i="5" s="1"/>
  <c r="H19" i="5" s="1"/>
  <c r="H18" i="5" s="1"/>
  <c r="H17" i="5" s="1"/>
  <c r="H16" i="5" s="1"/>
  <c r="H15" i="5" s="1"/>
  <c r="H14" i="5" s="1"/>
  <c r="H13" i="5" s="1"/>
  <c r="H12" i="5" s="1"/>
  <c r="K141" i="5"/>
  <c r="K140" i="5" s="1"/>
  <c r="K139" i="5" s="1"/>
  <c r="K138" i="5" s="1"/>
  <c r="K137" i="5" s="1"/>
  <c r="K136" i="5" s="1"/>
  <c r="K135" i="5" s="1"/>
  <c r="K134" i="5" s="1"/>
  <c r="K133" i="5" s="1"/>
  <c r="K132" i="5" s="1"/>
  <c r="K131" i="5" s="1"/>
  <c r="K130" i="5" s="1"/>
  <c r="K129" i="5" s="1"/>
  <c r="K128" i="5" s="1"/>
  <c r="K127" i="5" s="1"/>
  <c r="K126" i="5" s="1"/>
  <c r="K125" i="5" s="1"/>
  <c r="K124" i="5" s="1"/>
  <c r="K123" i="5" s="1"/>
  <c r="K122" i="5" s="1"/>
  <c r="K121" i="5" s="1"/>
  <c r="K120" i="5" s="1"/>
  <c r="K119" i="5" s="1"/>
  <c r="K118" i="5" s="1"/>
  <c r="K117" i="5" s="1"/>
  <c r="K116" i="5" s="1"/>
  <c r="K115" i="5" s="1"/>
  <c r="K114" i="5" s="1"/>
  <c r="K113" i="5" s="1"/>
  <c r="K112" i="5" s="1"/>
  <c r="K111" i="5" s="1"/>
  <c r="K110" i="5" s="1"/>
  <c r="K109" i="5" s="1"/>
  <c r="K108" i="5" s="1"/>
  <c r="K107" i="5" s="1"/>
  <c r="K106" i="5" s="1"/>
  <c r="K105" i="5" s="1"/>
  <c r="K104" i="5" s="1"/>
  <c r="K103" i="5" s="1"/>
  <c r="K102" i="5" s="1"/>
  <c r="K101" i="5" s="1"/>
  <c r="K100" i="5" s="1"/>
  <c r="K99" i="5" s="1"/>
  <c r="K98" i="5" s="1"/>
  <c r="K97" i="5" s="1"/>
  <c r="K96" i="5" s="1"/>
  <c r="K95" i="5" s="1"/>
  <c r="K94" i="5" s="1"/>
  <c r="K93" i="5" s="1"/>
  <c r="K92" i="5" s="1"/>
  <c r="K91" i="5" s="1"/>
  <c r="K90" i="5" s="1"/>
  <c r="K89" i="5" s="1"/>
  <c r="K88" i="5" s="1"/>
  <c r="K87" i="5" s="1"/>
  <c r="K86" i="5" s="1"/>
  <c r="K85" i="5" s="1"/>
  <c r="K84" i="5" s="1"/>
  <c r="K83" i="5" s="1"/>
  <c r="K82" i="5" s="1"/>
  <c r="K81" i="5" s="1"/>
  <c r="K80" i="5" s="1"/>
  <c r="K79" i="5" s="1"/>
  <c r="K78" i="5" s="1"/>
  <c r="K77" i="5" s="1"/>
  <c r="K76" i="5" s="1"/>
  <c r="K75" i="5" s="1"/>
  <c r="K74" i="5" s="1"/>
  <c r="K73" i="5" s="1"/>
  <c r="K72" i="5" s="1"/>
  <c r="K71" i="5" s="1"/>
  <c r="K70" i="5" s="1"/>
  <c r="K69" i="5" s="1"/>
  <c r="K68" i="5" s="1"/>
  <c r="K67" i="5" s="1"/>
  <c r="K66" i="5" s="1"/>
  <c r="K65" i="5" s="1"/>
  <c r="K64" i="5" s="1"/>
  <c r="K63" i="5" s="1"/>
  <c r="K62" i="5" s="1"/>
  <c r="K61" i="5" s="1"/>
  <c r="K60" i="5" s="1"/>
  <c r="K59" i="5" s="1"/>
  <c r="K58" i="5" s="1"/>
  <c r="K57" i="5" s="1"/>
  <c r="K56" i="5" s="1"/>
  <c r="K55" i="5" s="1"/>
  <c r="K54" i="5" s="1"/>
  <c r="K53" i="5" s="1"/>
  <c r="K52" i="5" s="1"/>
  <c r="K51" i="5" s="1"/>
  <c r="K50" i="5" s="1"/>
  <c r="K49" i="5" s="1"/>
  <c r="K48" i="5" s="1"/>
  <c r="K47" i="5" s="1"/>
  <c r="K46" i="5" s="1"/>
  <c r="K45" i="5" s="1"/>
  <c r="K44" i="5" s="1"/>
  <c r="K43" i="5" s="1"/>
  <c r="K42" i="5" s="1"/>
  <c r="K41" i="5" s="1"/>
  <c r="K40" i="5" s="1"/>
  <c r="K39" i="5" s="1"/>
  <c r="K38" i="5" s="1"/>
  <c r="K37" i="5" s="1"/>
  <c r="K36" i="5" s="1"/>
  <c r="K35" i="5" s="1"/>
  <c r="K34" i="5" s="1"/>
  <c r="K33" i="5" s="1"/>
  <c r="K32" i="5" s="1"/>
  <c r="K31" i="5" s="1"/>
  <c r="K30" i="5" s="1"/>
  <c r="K29" i="5" s="1"/>
  <c r="K28" i="5" s="1"/>
  <c r="K27" i="5" s="1"/>
  <c r="K26" i="5" s="1"/>
  <c r="K25" i="5" s="1"/>
  <c r="K24" i="5" s="1"/>
  <c r="K23" i="5" s="1"/>
  <c r="K22" i="5" s="1"/>
  <c r="K21" i="5" s="1"/>
  <c r="K20" i="5" s="1"/>
  <c r="K19" i="5" s="1"/>
  <c r="K18" i="5" s="1"/>
  <c r="K17" i="5" s="1"/>
  <c r="K16" i="5" s="1"/>
  <c r="K15" i="5" s="1"/>
  <c r="K14" i="5" s="1"/>
  <c r="K13" i="5" s="1"/>
  <c r="K12" i="5" s="1"/>
  <c r="E141" i="5"/>
  <c r="E140" i="5" s="1"/>
  <c r="E139" i="5" s="1"/>
  <c r="E138" i="5" s="1"/>
  <c r="E137" i="5" s="1"/>
  <c r="E136" i="5" s="1"/>
  <c r="E135" i="5" s="1"/>
  <c r="E134" i="5" s="1"/>
  <c r="E133" i="5" s="1"/>
  <c r="E132" i="5" s="1"/>
  <c r="E131" i="5" s="1"/>
  <c r="E130" i="5" s="1"/>
  <c r="E129" i="5" s="1"/>
  <c r="E128" i="5" s="1"/>
  <c r="E127" i="5" s="1"/>
  <c r="E126" i="5" s="1"/>
  <c r="E125" i="5" s="1"/>
  <c r="E124" i="5" s="1"/>
  <c r="E123" i="5" s="1"/>
  <c r="E122" i="5" s="1"/>
  <c r="E121" i="5" s="1"/>
  <c r="E120" i="5" s="1"/>
  <c r="E119" i="5" s="1"/>
  <c r="E118" i="5" s="1"/>
  <c r="E117" i="5" s="1"/>
  <c r="E116" i="5" s="1"/>
  <c r="E115" i="5" s="1"/>
  <c r="E114" i="5" s="1"/>
  <c r="E113" i="5" s="1"/>
  <c r="E112" i="5" s="1"/>
  <c r="E111" i="5" s="1"/>
  <c r="E110" i="5" s="1"/>
  <c r="E109" i="5" s="1"/>
  <c r="E108" i="5" s="1"/>
  <c r="E107" i="5" s="1"/>
  <c r="E106" i="5" s="1"/>
  <c r="E105" i="5" s="1"/>
  <c r="E104" i="5" s="1"/>
  <c r="E103" i="5" s="1"/>
  <c r="E102" i="5" s="1"/>
  <c r="E101" i="5" s="1"/>
  <c r="E100" i="5" s="1"/>
  <c r="E99" i="5" s="1"/>
  <c r="E98" i="5" s="1"/>
  <c r="E97" i="5" s="1"/>
  <c r="E96" i="5" s="1"/>
  <c r="E95" i="5" s="1"/>
  <c r="E94" i="5" s="1"/>
  <c r="E93" i="5" s="1"/>
  <c r="E92" i="5" s="1"/>
  <c r="E91" i="5" s="1"/>
  <c r="E90" i="5" s="1"/>
  <c r="E89" i="5" s="1"/>
  <c r="E88" i="5" s="1"/>
  <c r="E87" i="5" s="1"/>
  <c r="E86" i="5" s="1"/>
  <c r="E85" i="5" s="1"/>
  <c r="E84" i="5" s="1"/>
  <c r="E83" i="5" s="1"/>
  <c r="E82" i="5" s="1"/>
  <c r="E81" i="5" s="1"/>
  <c r="E80" i="5" s="1"/>
  <c r="E79" i="5" s="1"/>
  <c r="E78" i="5" s="1"/>
  <c r="E77" i="5" s="1"/>
  <c r="E76" i="5" s="1"/>
  <c r="E75" i="5" s="1"/>
  <c r="E74" i="5" s="1"/>
  <c r="E73" i="5" s="1"/>
  <c r="E72" i="5" s="1"/>
  <c r="E71" i="5" s="1"/>
  <c r="E70" i="5" s="1"/>
  <c r="E69" i="5" s="1"/>
  <c r="E68" i="5" s="1"/>
  <c r="E67" i="5" s="1"/>
  <c r="E66" i="5" s="1"/>
  <c r="E65" i="5" s="1"/>
  <c r="E64" i="5" s="1"/>
  <c r="E63" i="5" s="1"/>
  <c r="E62" i="5" s="1"/>
  <c r="E61" i="5" s="1"/>
  <c r="E60" i="5" s="1"/>
  <c r="E59" i="5" s="1"/>
  <c r="E58" i="5" s="1"/>
  <c r="E57" i="5" s="1"/>
  <c r="E56" i="5" s="1"/>
  <c r="E55" i="5" s="1"/>
  <c r="E54" i="5" s="1"/>
  <c r="E53" i="5" s="1"/>
  <c r="E52" i="5" s="1"/>
  <c r="E51" i="5" s="1"/>
  <c r="E50" i="5" s="1"/>
  <c r="E49" i="5" s="1"/>
  <c r="E48" i="5" s="1"/>
  <c r="E47" i="5" s="1"/>
  <c r="E46" i="5" s="1"/>
  <c r="E45" i="5" s="1"/>
  <c r="E44" i="5" s="1"/>
  <c r="E43" i="5" s="1"/>
  <c r="E42" i="5" s="1"/>
  <c r="E41" i="5" s="1"/>
  <c r="E40" i="5" s="1"/>
  <c r="E39" i="5" s="1"/>
  <c r="E38" i="5" s="1"/>
  <c r="E37" i="5" s="1"/>
  <c r="E36" i="5" s="1"/>
  <c r="E35" i="5" s="1"/>
  <c r="E34" i="5" s="1"/>
  <c r="E33" i="5" s="1"/>
  <c r="E32" i="5" s="1"/>
  <c r="E31" i="5" s="1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E19" i="5" s="1"/>
  <c r="E18" i="5" s="1"/>
  <c r="E17" i="5" s="1"/>
  <c r="E16" i="5" s="1"/>
  <c r="E15" i="5" s="1"/>
  <c r="E14" i="5" s="1"/>
  <c r="E13" i="5" s="1"/>
  <c r="E12" i="5" s="1"/>
  <c r="D141" i="5"/>
  <c r="D140" i="5" s="1"/>
  <c r="D139" i="5" s="1"/>
  <c r="D138" i="5" s="1"/>
  <c r="D137" i="5" s="1"/>
  <c r="D136" i="5" s="1"/>
  <c r="D135" i="5" s="1"/>
  <c r="D134" i="5" s="1"/>
  <c r="D133" i="5" s="1"/>
  <c r="D132" i="5" s="1"/>
  <c r="D131" i="5" s="1"/>
  <c r="D130" i="5" s="1"/>
  <c r="D129" i="5" s="1"/>
  <c r="D128" i="5" s="1"/>
  <c r="D127" i="5" s="1"/>
  <c r="D126" i="5" s="1"/>
  <c r="D125" i="5" s="1"/>
  <c r="D124" i="5" s="1"/>
  <c r="D123" i="5" s="1"/>
  <c r="D122" i="5" s="1"/>
  <c r="D121" i="5" s="1"/>
  <c r="D120" i="5" s="1"/>
  <c r="D119" i="5" s="1"/>
  <c r="D118" i="5" s="1"/>
  <c r="D117" i="5" s="1"/>
  <c r="D116" i="5" s="1"/>
  <c r="D115" i="5" s="1"/>
  <c r="D114" i="5" s="1"/>
  <c r="D113" i="5" s="1"/>
  <c r="D112" i="5" s="1"/>
  <c r="D111" i="5" s="1"/>
  <c r="D110" i="5" s="1"/>
  <c r="D109" i="5" s="1"/>
  <c r="D108" i="5" s="1"/>
  <c r="D107" i="5" s="1"/>
  <c r="D106" i="5" s="1"/>
  <c r="D105" i="5" s="1"/>
  <c r="D104" i="5" s="1"/>
  <c r="D103" i="5" s="1"/>
  <c r="D102" i="5" s="1"/>
  <c r="D101" i="5" s="1"/>
  <c r="D100" i="5" s="1"/>
  <c r="D99" i="5" s="1"/>
  <c r="D98" i="5" s="1"/>
  <c r="D97" i="5" s="1"/>
  <c r="D96" i="5" s="1"/>
  <c r="D95" i="5" s="1"/>
  <c r="D94" i="5" s="1"/>
  <c r="D93" i="5" s="1"/>
  <c r="D92" i="5" s="1"/>
  <c r="D91" i="5" s="1"/>
  <c r="D90" i="5" s="1"/>
  <c r="D89" i="5" s="1"/>
  <c r="D88" i="5" s="1"/>
  <c r="D87" i="5" s="1"/>
  <c r="D86" i="5" s="1"/>
  <c r="D85" i="5" s="1"/>
  <c r="D84" i="5" s="1"/>
  <c r="D83" i="5" s="1"/>
  <c r="D82" i="5" s="1"/>
  <c r="D81" i="5" s="1"/>
  <c r="D80" i="5" s="1"/>
  <c r="D79" i="5" s="1"/>
  <c r="D78" i="5" s="1"/>
  <c r="D77" i="5" s="1"/>
  <c r="D76" i="5" s="1"/>
  <c r="D75" i="5" s="1"/>
  <c r="D74" i="5" s="1"/>
  <c r="D73" i="5" s="1"/>
  <c r="D72" i="5" s="1"/>
  <c r="D71" i="5" s="1"/>
  <c r="D70" i="5" s="1"/>
  <c r="D69" i="5" s="1"/>
  <c r="D68" i="5" s="1"/>
  <c r="D67" i="5" s="1"/>
  <c r="D66" i="5" s="1"/>
  <c r="D65" i="5" s="1"/>
  <c r="D64" i="5" s="1"/>
  <c r="D63" i="5" s="1"/>
  <c r="D62" i="5" s="1"/>
  <c r="D61" i="5" s="1"/>
  <c r="D60" i="5" s="1"/>
  <c r="D59" i="5" s="1"/>
  <c r="D58" i="5" s="1"/>
  <c r="D57" i="5" s="1"/>
  <c r="D56" i="5" s="1"/>
  <c r="D55" i="5" s="1"/>
  <c r="D54" i="5" s="1"/>
  <c r="D53" i="5" s="1"/>
  <c r="D52" i="5" s="1"/>
  <c r="D51" i="5" s="1"/>
  <c r="D50" i="5" s="1"/>
  <c r="D49" i="5" s="1"/>
  <c r="D48" i="5" s="1"/>
  <c r="D47" i="5" s="1"/>
  <c r="D46" i="5" s="1"/>
  <c r="D45" i="5" s="1"/>
  <c r="D44" i="5" s="1"/>
  <c r="D43" i="5" s="1"/>
  <c r="D42" i="5" s="1"/>
  <c r="D41" i="5" s="1"/>
  <c r="D40" i="5" s="1"/>
  <c r="D39" i="5" s="1"/>
  <c r="D38" i="5" s="1"/>
  <c r="D37" i="5" s="1"/>
  <c r="D36" i="5" s="1"/>
  <c r="D35" i="5" s="1"/>
  <c r="D34" i="5" s="1"/>
  <c r="D33" i="5" s="1"/>
  <c r="D32" i="5" s="1"/>
  <c r="D31" i="5" s="1"/>
  <c r="D30" i="5" s="1"/>
  <c r="D29" i="5" s="1"/>
  <c r="D28" i="5" s="1"/>
  <c r="D27" i="5" s="1"/>
  <c r="D26" i="5" s="1"/>
  <c r="D25" i="5" s="1"/>
  <c r="D24" i="5" s="1"/>
  <c r="D23" i="5" s="1"/>
  <c r="D22" i="5" s="1"/>
  <c r="D21" i="5" s="1"/>
  <c r="D20" i="5" s="1"/>
  <c r="D19" i="5" s="1"/>
  <c r="D18" i="5" s="1"/>
  <c r="D17" i="5" s="1"/>
  <c r="D16" i="5" s="1"/>
  <c r="D15" i="5" s="1"/>
  <c r="D14" i="5" s="1"/>
  <c r="D13" i="5" s="1"/>
  <c r="D12" i="5" s="1"/>
  <c r="F143" i="5"/>
  <c r="F141" i="5"/>
  <c r="F140" i="5" s="1"/>
  <c r="F139" i="5" s="1"/>
  <c r="F138" i="5" s="1"/>
  <c r="F137" i="5" s="1"/>
  <c r="F136" i="5" s="1"/>
  <c r="F135" i="5" s="1"/>
  <c r="F134" i="5" s="1"/>
  <c r="F133" i="5" s="1"/>
  <c r="F132" i="5" s="1"/>
  <c r="F131" i="5" s="1"/>
  <c r="F130" i="5" s="1"/>
  <c r="F129" i="5" s="1"/>
  <c r="F128" i="5" s="1"/>
  <c r="F127" i="5" s="1"/>
  <c r="F126" i="5" s="1"/>
  <c r="F125" i="5" s="1"/>
  <c r="F124" i="5" s="1"/>
  <c r="F123" i="5" s="1"/>
  <c r="F122" i="5" s="1"/>
  <c r="F121" i="5" s="1"/>
  <c r="F120" i="5" s="1"/>
  <c r="F119" i="5" s="1"/>
  <c r="F118" i="5" s="1"/>
  <c r="F117" i="5" s="1"/>
  <c r="F116" i="5" s="1"/>
  <c r="F115" i="5" s="1"/>
  <c r="F114" i="5" s="1"/>
  <c r="F113" i="5" s="1"/>
  <c r="F112" i="5" s="1"/>
  <c r="F111" i="5" s="1"/>
  <c r="F110" i="5" s="1"/>
  <c r="F109" i="5" s="1"/>
  <c r="F108" i="5" s="1"/>
  <c r="F107" i="5" s="1"/>
  <c r="F106" i="5" s="1"/>
  <c r="F105" i="5" s="1"/>
  <c r="F104" i="5" s="1"/>
  <c r="F103" i="5" s="1"/>
  <c r="F102" i="5" s="1"/>
  <c r="F101" i="5" s="1"/>
  <c r="F100" i="5" s="1"/>
  <c r="F99" i="5" s="1"/>
  <c r="F98" i="5" s="1"/>
  <c r="F97" i="5" s="1"/>
  <c r="F96" i="5" s="1"/>
  <c r="F95" i="5" s="1"/>
  <c r="F94" i="5" s="1"/>
  <c r="F93" i="5" s="1"/>
  <c r="F92" i="5" s="1"/>
  <c r="F91" i="5" s="1"/>
  <c r="F90" i="5" s="1"/>
  <c r="F89" i="5" s="1"/>
  <c r="F88" i="5" s="1"/>
  <c r="F87" i="5" s="1"/>
  <c r="F86" i="5" s="1"/>
  <c r="F85" i="5" s="1"/>
  <c r="F84" i="5" s="1"/>
  <c r="F83" i="5" s="1"/>
  <c r="F82" i="5" s="1"/>
  <c r="F81" i="5" s="1"/>
  <c r="F80" i="5" s="1"/>
  <c r="F79" i="5" s="1"/>
  <c r="F78" i="5" s="1"/>
  <c r="F77" i="5" s="1"/>
  <c r="F76" i="5" s="1"/>
  <c r="F75" i="5" s="1"/>
  <c r="F74" i="5" s="1"/>
  <c r="F73" i="5" s="1"/>
  <c r="F72" i="5" s="1"/>
  <c r="F71" i="5" s="1"/>
  <c r="F70" i="5" s="1"/>
  <c r="F69" i="5" s="1"/>
  <c r="F68" i="5" s="1"/>
  <c r="F67" i="5" s="1"/>
  <c r="F66" i="5" s="1"/>
  <c r="F65" i="5" s="1"/>
  <c r="F64" i="5" s="1"/>
  <c r="F63" i="5" s="1"/>
  <c r="F62" i="5" s="1"/>
  <c r="F61" i="5" s="1"/>
  <c r="F60" i="5" s="1"/>
  <c r="F59" i="5" s="1"/>
  <c r="F58" i="5" s="1"/>
  <c r="F57" i="5" s="1"/>
  <c r="F56" i="5" s="1"/>
  <c r="F55" i="5" s="1"/>
  <c r="F54" i="5" s="1"/>
  <c r="F53" i="5" s="1"/>
  <c r="F52" i="5" s="1"/>
  <c r="F51" i="5" s="1"/>
  <c r="F50" i="5" s="1"/>
  <c r="F49" i="5" s="1"/>
  <c r="F48" i="5" s="1"/>
  <c r="F47" i="5" s="1"/>
  <c r="F46" i="5" s="1"/>
  <c r="F45" i="5" s="1"/>
  <c r="F44" i="5" s="1"/>
  <c r="F43" i="5" s="1"/>
  <c r="F42" i="5" s="1"/>
  <c r="F41" i="5" s="1"/>
  <c r="F40" i="5" s="1"/>
  <c r="F39" i="5" s="1"/>
  <c r="F38" i="5" s="1"/>
  <c r="F37" i="5" s="1"/>
  <c r="F36" i="5" s="1"/>
  <c r="F35" i="5" s="1"/>
  <c r="F34" i="5" s="1"/>
  <c r="F33" i="5" s="1"/>
  <c r="F32" i="5" s="1"/>
  <c r="F31" i="5" s="1"/>
  <c r="F30" i="5" s="1"/>
  <c r="F29" i="5" s="1"/>
  <c r="F28" i="5" s="1"/>
  <c r="F27" i="5" s="1"/>
  <c r="F26" i="5" s="1"/>
  <c r="F25" i="5" s="1"/>
  <c r="F24" i="5" s="1"/>
  <c r="F23" i="5" s="1"/>
  <c r="F22" i="5" s="1"/>
  <c r="F21" i="5" s="1"/>
  <c r="F20" i="5" s="1"/>
  <c r="F19" i="5" s="1"/>
  <c r="F18" i="5" s="1"/>
  <c r="F17" i="5" s="1"/>
  <c r="F16" i="5" s="1"/>
  <c r="F15" i="5" s="1"/>
  <c r="F14" i="5" s="1"/>
  <c r="F13" i="5" s="1"/>
  <c r="F12" i="5" s="1"/>
  <c r="G141" i="5"/>
  <c r="G140" i="5" s="1"/>
  <c r="G139" i="5" s="1"/>
  <c r="G138" i="5" s="1"/>
  <c r="G137" i="5" s="1"/>
  <c r="G136" i="5" s="1"/>
  <c r="G135" i="5" s="1"/>
  <c r="G134" i="5" s="1"/>
  <c r="G133" i="5" s="1"/>
  <c r="G132" i="5" s="1"/>
  <c r="G131" i="5" s="1"/>
  <c r="G130" i="5" s="1"/>
  <c r="G129" i="5" s="1"/>
  <c r="G128" i="5" s="1"/>
  <c r="G127" i="5" s="1"/>
  <c r="G126" i="5" s="1"/>
  <c r="G125" i="5" s="1"/>
  <c r="G124" i="5" s="1"/>
  <c r="G123" i="5" s="1"/>
  <c r="G122" i="5" s="1"/>
  <c r="G121" i="5" s="1"/>
  <c r="G120" i="5" s="1"/>
  <c r="G119" i="5" s="1"/>
  <c r="G118" i="5" s="1"/>
  <c r="G117" i="5" s="1"/>
  <c r="G116" i="5" s="1"/>
  <c r="G115" i="5" s="1"/>
  <c r="G114" i="5" s="1"/>
  <c r="G113" i="5" s="1"/>
  <c r="G112" i="5" s="1"/>
  <c r="G111" i="5" s="1"/>
  <c r="G110" i="5" s="1"/>
  <c r="G109" i="5" s="1"/>
  <c r="G108" i="5" s="1"/>
  <c r="G107" i="5" s="1"/>
  <c r="G106" i="5" s="1"/>
  <c r="G105" i="5" s="1"/>
  <c r="G104" i="5" s="1"/>
  <c r="G103" i="5" s="1"/>
  <c r="G102" i="5" s="1"/>
  <c r="G101" i="5" s="1"/>
  <c r="G100" i="5" s="1"/>
  <c r="G99" i="5" s="1"/>
  <c r="G98" i="5" s="1"/>
  <c r="G97" i="5" s="1"/>
  <c r="G96" i="5" s="1"/>
  <c r="G95" i="5" s="1"/>
  <c r="G94" i="5" s="1"/>
  <c r="G93" i="5" s="1"/>
  <c r="G92" i="5" s="1"/>
  <c r="G91" i="5" s="1"/>
  <c r="G90" i="5" s="1"/>
  <c r="G89" i="5" s="1"/>
  <c r="G88" i="5" s="1"/>
  <c r="G87" i="5" s="1"/>
  <c r="G86" i="5" s="1"/>
  <c r="G85" i="5" s="1"/>
  <c r="G84" i="5" s="1"/>
  <c r="G83" i="5" s="1"/>
  <c r="G82" i="5" s="1"/>
  <c r="G81" i="5" s="1"/>
  <c r="G80" i="5" s="1"/>
  <c r="G79" i="5" s="1"/>
  <c r="G78" i="5" s="1"/>
  <c r="G77" i="5" s="1"/>
  <c r="G76" i="5" s="1"/>
  <c r="G75" i="5" s="1"/>
  <c r="G74" i="5" s="1"/>
  <c r="G73" i="5" s="1"/>
  <c r="G72" i="5" s="1"/>
  <c r="G71" i="5" s="1"/>
  <c r="G70" i="5" s="1"/>
  <c r="G69" i="5" s="1"/>
  <c r="G68" i="5" s="1"/>
  <c r="G67" i="5" s="1"/>
  <c r="G66" i="5" s="1"/>
  <c r="G65" i="5" s="1"/>
  <c r="G64" i="5" s="1"/>
  <c r="G63" i="5" s="1"/>
  <c r="G62" i="5" s="1"/>
  <c r="G61" i="5" s="1"/>
  <c r="G60" i="5" s="1"/>
  <c r="G59" i="5" s="1"/>
  <c r="G58" i="5" s="1"/>
  <c r="G57" i="5" s="1"/>
  <c r="G56" i="5" s="1"/>
  <c r="G55" i="5" s="1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G35" i="5" s="1"/>
  <c r="G34" i="5" s="1"/>
  <c r="G33" i="5" s="1"/>
  <c r="G32" i="5" s="1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J141" i="5"/>
  <c r="J140" i="5" s="1"/>
  <c r="J139" i="5" s="1"/>
  <c r="J138" i="5" s="1"/>
  <c r="J137" i="5" s="1"/>
  <c r="J136" i="5" s="1"/>
  <c r="J135" i="5" s="1"/>
  <c r="J134" i="5" s="1"/>
  <c r="J133" i="5" s="1"/>
  <c r="J132" i="5" s="1"/>
  <c r="J131" i="5" s="1"/>
  <c r="J130" i="5" s="1"/>
  <c r="J129" i="5" s="1"/>
  <c r="J128" i="5" s="1"/>
  <c r="J127" i="5" s="1"/>
  <c r="J126" i="5" s="1"/>
  <c r="J125" i="5" s="1"/>
  <c r="J124" i="5" s="1"/>
  <c r="J123" i="5" s="1"/>
  <c r="J122" i="5" s="1"/>
  <c r="J121" i="5" s="1"/>
  <c r="J120" i="5" s="1"/>
  <c r="J119" i="5" s="1"/>
  <c r="J118" i="5" s="1"/>
  <c r="J117" i="5" s="1"/>
  <c r="J116" i="5" s="1"/>
  <c r="J115" i="5" s="1"/>
  <c r="J114" i="5" s="1"/>
  <c r="J113" i="5" s="1"/>
  <c r="J112" i="5" s="1"/>
  <c r="J111" i="5" s="1"/>
  <c r="J110" i="5" s="1"/>
  <c r="J109" i="5" s="1"/>
  <c r="J108" i="5" s="1"/>
  <c r="J107" i="5" s="1"/>
  <c r="J106" i="5" s="1"/>
  <c r="J105" i="5" s="1"/>
  <c r="J104" i="5" s="1"/>
  <c r="J103" i="5" s="1"/>
  <c r="J102" i="5" s="1"/>
  <c r="J101" i="5" s="1"/>
  <c r="J100" i="5" s="1"/>
  <c r="J99" i="5" s="1"/>
  <c r="J98" i="5" s="1"/>
  <c r="J97" i="5" s="1"/>
  <c r="J96" i="5" s="1"/>
  <c r="J95" i="5" s="1"/>
  <c r="J94" i="5" s="1"/>
  <c r="J93" i="5" s="1"/>
  <c r="J92" i="5" s="1"/>
  <c r="J91" i="5" s="1"/>
  <c r="J90" i="5" s="1"/>
  <c r="J89" i="5" s="1"/>
  <c r="J88" i="5" s="1"/>
  <c r="J87" i="5" s="1"/>
  <c r="J86" i="5" s="1"/>
  <c r="J85" i="5" s="1"/>
  <c r="J84" i="5" s="1"/>
  <c r="J83" i="5" s="1"/>
  <c r="J82" i="5" s="1"/>
  <c r="J81" i="5" s="1"/>
  <c r="J80" i="5" s="1"/>
  <c r="J79" i="5" s="1"/>
  <c r="J78" i="5" s="1"/>
  <c r="J77" i="5" s="1"/>
  <c r="J76" i="5" s="1"/>
  <c r="J75" i="5" s="1"/>
  <c r="J74" i="5" s="1"/>
  <c r="J73" i="5" s="1"/>
  <c r="J72" i="5" s="1"/>
  <c r="J71" i="5" s="1"/>
  <c r="J70" i="5" s="1"/>
  <c r="J69" i="5" s="1"/>
  <c r="J68" i="5" s="1"/>
  <c r="J67" i="5" s="1"/>
  <c r="J66" i="5" s="1"/>
  <c r="J65" i="5" s="1"/>
  <c r="J64" i="5" s="1"/>
  <c r="J63" i="5" s="1"/>
  <c r="J62" i="5" s="1"/>
  <c r="J61" i="5" s="1"/>
  <c r="J60" i="5" s="1"/>
  <c r="J59" i="5" s="1"/>
  <c r="J58" i="5" s="1"/>
  <c r="J57" i="5" s="1"/>
  <c r="J56" i="5" s="1"/>
  <c r="J55" i="5" s="1"/>
  <c r="J54" i="5" s="1"/>
  <c r="J53" i="5" s="1"/>
  <c r="J52" i="5" s="1"/>
  <c r="J51" i="5" s="1"/>
  <c r="J50" i="5" s="1"/>
  <c r="J49" i="5" s="1"/>
  <c r="J48" i="5" s="1"/>
  <c r="J47" i="5" s="1"/>
  <c r="J46" i="5" s="1"/>
  <c r="J45" i="5" s="1"/>
  <c r="J44" i="5" s="1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J15" i="5" s="1"/>
  <c r="J14" i="5" s="1"/>
  <c r="J13" i="5" s="1"/>
  <c r="J12" i="5" s="1"/>
  <c r="L141" i="5"/>
  <c r="L140" i="5" s="1"/>
  <c r="L139" i="5" s="1"/>
  <c r="L138" i="5" s="1"/>
  <c r="L137" i="5" s="1"/>
  <c r="L136" i="5" s="1"/>
  <c r="L135" i="5" s="1"/>
  <c r="L134" i="5" s="1"/>
  <c r="L133" i="5" s="1"/>
  <c r="L132" i="5" s="1"/>
  <c r="L131" i="5" s="1"/>
  <c r="L130" i="5" s="1"/>
  <c r="L129" i="5" s="1"/>
  <c r="L128" i="5" s="1"/>
  <c r="L127" i="5" s="1"/>
  <c r="L126" i="5" s="1"/>
  <c r="L125" i="5" s="1"/>
  <c r="L124" i="5" s="1"/>
  <c r="L123" i="5" s="1"/>
  <c r="L122" i="5" s="1"/>
  <c r="L121" i="5" s="1"/>
  <c r="L120" i="5" s="1"/>
  <c r="L119" i="5" s="1"/>
  <c r="L118" i="5" s="1"/>
  <c r="L117" i="5" s="1"/>
  <c r="L116" i="5" s="1"/>
  <c r="L115" i="5" s="1"/>
  <c r="L114" i="5" s="1"/>
  <c r="L113" i="5" s="1"/>
  <c r="L112" i="5" s="1"/>
  <c r="L111" i="5" s="1"/>
  <c r="L110" i="5" s="1"/>
  <c r="L109" i="5" s="1"/>
  <c r="L108" i="5" s="1"/>
  <c r="L107" i="5" s="1"/>
  <c r="L106" i="5" s="1"/>
  <c r="L105" i="5" s="1"/>
  <c r="L104" i="5" s="1"/>
  <c r="L103" i="5" s="1"/>
  <c r="L102" i="5" s="1"/>
  <c r="L101" i="5" s="1"/>
  <c r="L100" i="5" s="1"/>
  <c r="L99" i="5" s="1"/>
  <c r="L98" i="5" s="1"/>
  <c r="L97" i="5" s="1"/>
  <c r="L96" i="5" s="1"/>
  <c r="L95" i="5" s="1"/>
  <c r="L94" i="5" s="1"/>
  <c r="L93" i="5" s="1"/>
  <c r="L92" i="5" s="1"/>
  <c r="L91" i="5" s="1"/>
  <c r="L90" i="5" s="1"/>
  <c r="L89" i="5" s="1"/>
  <c r="L88" i="5" s="1"/>
  <c r="L87" i="5" s="1"/>
  <c r="L86" i="5" s="1"/>
  <c r="L85" i="5" s="1"/>
  <c r="L84" i="5" s="1"/>
  <c r="L83" i="5" s="1"/>
  <c r="L82" i="5" s="1"/>
  <c r="L81" i="5" s="1"/>
  <c r="L80" i="5" s="1"/>
  <c r="L79" i="5" s="1"/>
  <c r="L78" i="5" s="1"/>
  <c r="L77" i="5" s="1"/>
  <c r="L76" i="5" s="1"/>
  <c r="L75" i="5" s="1"/>
  <c r="L74" i="5" s="1"/>
  <c r="L73" i="5" s="1"/>
  <c r="L72" i="5" s="1"/>
  <c r="L71" i="5" s="1"/>
  <c r="L70" i="5" s="1"/>
  <c r="L69" i="5" s="1"/>
  <c r="L68" i="5" s="1"/>
  <c r="L67" i="5" s="1"/>
  <c r="L66" i="5" s="1"/>
  <c r="L65" i="5" s="1"/>
  <c r="L64" i="5" s="1"/>
  <c r="L63" i="5" s="1"/>
  <c r="L62" i="5" s="1"/>
  <c r="L61" i="5" s="1"/>
  <c r="L60" i="5" s="1"/>
  <c r="L59" i="5" s="1"/>
  <c r="L58" i="5" s="1"/>
  <c r="L57" i="5" s="1"/>
  <c r="L56" i="5" s="1"/>
  <c r="L55" i="5" s="1"/>
  <c r="L54" i="5" s="1"/>
  <c r="L53" i="5" s="1"/>
  <c r="L52" i="5" s="1"/>
  <c r="L51" i="5" s="1"/>
  <c r="L50" i="5" s="1"/>
  <c r="L49" i="5" s="1"/>
  <c r="L48" i="5" s="1"/>
  <c r="L47" i="5" s="1"/>
  <c r="L46" i="5" s="1"/>
  <c r="L45" i="5" s="1"/>
  <c r="L44" i="5" s="1"/>
  <c r="L43" i="5" s="1"/>
  <c r="L42" i="5" s="1"/>
  <c r="L41" i="5" s="1"/>
  <c r="L40" i="5" s="1"/>
  <c r="L39" i="5" s="1"/>
  <c r="L38" i="5" s="1"/>
  <c r="L37" i="5" s="1"/>
  <c r="L36" i="5" s="1"/>
  <c r="L35" i="5" s="1"/>
  <c r="L34" i="5" s="1"/>
  <c r="L33" i="5" s="1"/>
  <c r="L32" i="5" s="1"/>
  <c r="L31" i="5" s="1"/>
  <c r="L30" i="5" s="1"/>
  <c r="L29" i="5" s="1"/>
  <c r="L28" i="5" s="1"/>
  <c r="L27" i="5" s="1"/>
  <c r="L26" i="5" s="1"/>
  <c r="L25" i="5" s="1"/>
  <c r="L24" i="5" s="1"/>
  <c r="L23" i="5" s="1"/>
  <c r="L22" i="5" s="1"/>
  <c r="L21" i="5" s="1"/>
  <c r="L20" i="5" s="1"/>
  <c r="L19" i="5" s="1"/>
  <c r="L18" i="5" s="1"/>
  <c r="L17" i="5" s="1"/>
  <c r="L16" i="5" s="1"/>
  <c r="L15" i="5" s="1"/>
  <c r="L14" i="5" s="1"/>
  <c r="L13" i="5" s="1"/>
  <c r="L12" i="5" s="1"/>
  <c r="E143" i="5"/>
  <c r="E144" i="5" s="1"/>
  <c r="E145" i="5" s="1"/>
  <c r="E146" i="5" s="1"/>
  <c r="E147" i="5" s="1"/>
  <c r="E148" i="5" s="1"/>
  <c r="E149" i="5" s="1"/>
  <c r="F144" i="5" l="1"/>
  <c r="F145" i="5" s="1"/>
  <c r="F146" i="5" s="1"/>
  <c r="F147" i="5" s="1"/>
  <c r="F148" i="5" s="1"/>
  <c r="F149" i="5" s="1"/>
  <c r="G143" i="5"/>
  <c r="G144" i="5" l="1"/>
  <c r="G145" i="5" s="1"/>
  <c r="G146" i="5" s="1"/>
  <c r="G147" i="5" s="1"/>
  <c r="G148" i="5" s="1"/>
  <c r="G149" i="5" s="1"/>
  <c r="H143" i="5"/>
  <c r="I143" i="5" l="1"/>
  <c r="H144" i="5"/>
  <c r="H145" i="5" s="1"/>
  <c r="H146" i="5" s="1"/>
  <c r="H147" i="5" s="1"/>
  <c r="H148" i="5" s="1"/>
  <c r="H149" i="5" s="1"/>
  <c r="I144" i="5" l="1"/>
  <c r="I145" i="5" s="1"/>
  <c r="I146" i="5" s="1"/>
  <c r="I147" i="5" s="1"/>
  <c r="I148" i="5" s="1"/>
  <c r="I149" i="5" s="1"/>
  <c r="J143" i="5"/>
  <c r="J144" i="5" l="1"/>
  <c r="J145" i="5" s="1"/>
  <c r="J146" i="5" s="1"/>
  <c r="J147" i="5" s="1"/>
  <c r="J148" i="5" s="1"/>
  <c r="J149" i="5" s="1"/>
  <c r="K143" i="5"/>
  <c r="K144" i="5" l="1"/>
  <c r="K145" i="5" s="1"/>
  <c r="K146" i="5" s="1"/>
  <c r="K147" i="5" s="1"/>
  <c r="K148" i="5" s="1"/>
  <c r="K149" i="5" s="1"/>
  <c r="L143" i="5"/>
  <c r="L144" i="5" l="1"/>
  <c r="L145" i="5" s="1"/>
  <c r="L146" i="5" s="1"/>
  <c r="L147" i="5" s="1"/>
  <c r="L148" i="5" s="1"/>
  <c r="L149" i="5" s="1"/>
</calcChain>
</file>

<file path=xl/sharedStrings.xml><?xml version="1.0" encoding="utf-8"?>
<sst xmlns="http://schemas.openxmlformats.org/spreadsheetml/2006/main" count="83" uniqueCount="74">
  <si>
    <r>
      <t xml:space="preserve">1870-1913: </t>
    </r>
    <r>
      <rPr>
        <sz val="10"/>
        <rFont val="Times New Roman"/>
        <family val="1"/>
      </rPr>
      <t xml:space="preserve">Estimated global coal bunker sale, based on quantity of coal (Mt) leaving United Kingdom Ports during selected years, 1850-1934 (Fletcher, 1997). </t>
    </r>
    <r>
      <rPr>
        <sz val="10"/>
        <color indexed="10"/>
        <rFont val="Times New Roman"/>
        <family val="1"/>
      </rPr>
      <t>Values provided by Oyvind Endresen for the years 1870, 1880, 1890, 1900, 1913.</t>
    </r>
    <r>
      <rPr>
        <sz val="10"/>
        <rFont val="Times New Roman"/>
        <family val="1"/>
      </rPr>
      <t xml:space="preserve"> </t>
    </r>
    <r>
      <rPr>
        <sz val="10"/>
        <color indexed="20"/>
        <rFont val="Times New Roman"/>
        <family val="1"/>
      </rPr>
      <t>A linear interpolation is used to derive the numbers for each year (marked purple below).</t>
    </r>
    <r>
      <rPr>
        <sz val="10"/>
        <rFont val="Times New Roman"/>
        <family val="1"/>
      </rPr>
      <t xml:space="preserve">
</t>
    </r>
    <r>
      <rPr>
        <b/>
        <sz val="10"/>
        <rFont val="Times New Roman"/>
        <family val="1"/>
      </rPr>
      <t>1925-1985:</t>
    </r>
    <r>
      <rPr>
        <sz val="10"/>
        <rFont val="Times New Roman"/>
        <family val="1"/>
      </rPr>
      <t xml:space="preserve"> </t>
    </r>
    <r>
      <rPr>
        <sz val="10"/>
        <color indexed="12"/>
        <rFont val="Times New Roman"/>
        <family val="1"/>
      </rPr>
      <t xml:space="preserve">Values taken from Endresen et al. (2007) </t>
    </r>
    <r>
      <rPr>
        <sz val="10"/>
        <rFont val="Times New Roman"/>
        <family val="1"/>
      </rPr>
      <t xml:space="preserve">
</t>
    </r>
    <r>
      <rPr>
        <b/>
        <sz val="10"/>
        <rFont val="Times New Roman"/>
        <family val="1"/>
      </rPr>
      <t>1986-2007:</t>
    </r>
    <r>
      <rPr>
        <sz val="10"/>
        <rFont val="Times New Roman"/>
        <family val="1"/>
      </rPr>
      <t xml:space="preserve"> </t>
    </r>
    <r>
      <rPr>
        <sz val="10"/>
        <color indexed="14"/>
        <rFont val="Times New Roman"/>
        <family val="1"/>
      </rPr>
      <t>Backcasts from IMO GHG study estimate in 2007</t>
    </r>
    <r>
      <rPr>
        <sz val="10"/>
        <rFont val="Times New Roman"/>
        <family val="1"/>
      </rPr>
      <t xml:space="preserve"> (</t>
    </r>
    <r>
      <rPr>
        <sz val="10"/>
        <color indexed="48"/>
        <rFont val="Times New Roman"/>
        <family val="1"/>
      </rPr>
      <t>1054 Tg(CO2)</t>
    </r>
    <r>
      <rPr>
        <sz val="10"/>
        <rFont val="Times New Roman"/>
        <family val="1"/>
      </rPr>
      <t xml:space="preserve">) </t>
    </r>
    <r>
      <rPr>
        <sz val="10"/>
        <color indexed="14"/>
        <rFont val="Times New Roman"/>
        <family val="1"/>
      </rPr>
      <t xml:space="preserve">scaled with TST from Fearnleys from 1886 to 2007. </t>
    </r>
    <r>
      <rPr>
        <sz val="10"/>
        <rFont val="Times New Roman"/>
        <family val="1"/>
      </rPr>
      <t>IMO value and Endresen et al (2007) value match up well in 1985.</t>
    </r>
  </si>
  <si>
    <t>Year</t>
  </si>
  <si>
    <t>CO2</t>
  </si>
  <si>
    <t>O3</t>
  </si>
  <si>
    <t>BC</t>
  </si>
  <si>
    <t>Model</t>
  </si>
  <si>
    <t>Model version</t>
  </si>
  <si>
    <t>Parent GCM</t>
  </si>
  <si>
    <t>ECHAM4/OPYC3</t>
  </si>
  <si>
    <t>Tau</t>
  </si>
  <si>
    <t>Lamda</t>
  </si>
  <si>
    <t>Aviation emissions</t>
  </si>
  <si>
    <t>As named worksheet</t>
  </si>
  <si>
    <t>Model parameters</t>
  </si>
  <si>
    <t>Perturbation</t>
  </si>
  <si>
    <t>Concentration</t>
  </si>
  <si>
    <t>RF</t>
  </si>
  <si>
    <t>Efficacy</t>
  </si>
  <si>
    <t>Comments</t>
  </si>
  <si>
    <t>N/A</t>
  </si>
  <si>
    <t>Tech</t>
  </si>
  <si>
    <t>IPCC_TAR1</t>
  </si>
  <si>
    <t>A1B_AIM</t>
  </si>
  <si>
    <t>B2_Message</t>
  </si>
  <si>
    <t>LinClim_shipping</t>
  </si>
  <si>
    <t>v1-dev5</t>
  </si>
  <si>
    <t>Shipping emissions</t>
  </si>
  <si>
    <t>DS1TSx</t>
  </si>
  <si>
    <t>A2_ASF</t>
  </si>
  <si>
    <t>DS2TSx</t>
  </si>
  <si>
    <t>DS3TSx</t>
  </si>
  <si>
    <t>B1_Image</t>
  </si>
  <si>
    <t>DS4TSx</t>
  </si>
  <si>
    <t>All Emissions Extrapolated to 1850 and 1860 using global shipping tonnage</t>
  </si>
  <si>
    <t>Contact: Steve Smith (ssmith@pnl.gov)</t>
  </si>
  <si>
    <t>Shipping Data Collected by: Jogani, Bond, and Volke</t>
  </si>
  <si>
    <t>DS2TS4 has 1% annual growth post-2050</t>
  </si>
  <si>
    <t>CH4Ind</t>
  </si>
  <si>
    <t>SO4Dir</t>
  </si>
  <si>
    <t>OC</t>
  </si>
  <si>
    <t>Ind</t>
  </si>
  <si>
    <t>scaled with TST</t>
  </si>
  <si>
    <t>TST from Fearnley's (Billion ton-miles)</t>
  </si>
  <si>
    <t>CO2 time series from the IMO GHG Study (Buhaug et al., 2008)</t>
  </si>
  <si>
    <t>Non-CO2 emission totals in 2000 from ATTICA (Eyring et al. 2009) scaled with historical CO2 emissions from IMO GHG Study</t>
  </si>
  <si>
    <t>Buhaug, Ø.; Corbett, J. J.; Endresen, Ø.; Eyring, V.; Faber, J.; Hanayama, S.; Lee, D. S.; Lee, D.; Lindstad, H.; Mjelde, A.; Pålsson, C.; Wanquing, W.; Winebrake, J. J.; Yoshida, K. Updated Study on Greenhouse Gas Emissions from Ships: Phase I Report; International Maritime Organization (IMO) London, UK, 1 September, 2008.</t>
  </si>
  <si>
    <t>CH4</t>
  </si>
  <si>
    <t>Tanker loading</t>
  </si>
  <si>
    <t>year 2000</t>
  </si>
  <si>
    <t>NMHC</t>
  </si>
  <si>
    <t xml:space="preserve">Eyring, V., I. S. A. Isaksen, T. Berntsen, W. J. Collins, J. J. Corbett, O. Endresen, R. G. Grainger, J. Moldanova, H. Schlager, and D. S. Stevenson: Assessment of Transport Impacts on Climate and Ozone: Shipping, Atmos. Environ., submitted, 2009. </t>
  </si>
  <si>
    <t>from Endresen et al., JGR, 2007</t>
  </si>
  <si>
    <t>IMO Estimate (2007)</t>
  </si>
  <si>
    <t>Registered Fleet NOx [Tg(N)/a]</t>
  </si>
  <si>
    <t>Registered Fleet SOx [Tg(S)/a]</t>
  </si>
  <si>
    <t>Registered Fleet PM [Tg/a]</t>
  </si>
  <si>
    <t>Registered Fleet HC (not including tanker loading)</t>
  </si>
  <si>
    <t>NMHC (not including tanker loading)</t>
  </si>
  <si>
    <t>BC [Tg/a]</t>
  </si>
  <si>
    <t>OC [Tg/a]</t>
  </si>
  <si>
    <t>Refrigerants</t>
  </si>
  <si>
    <t>CO [Tg/a]</t>
  </si>
  <si>
    <t>2000 emission totals from Eyring et al. (2009)</t>
  </si>
  <si>
    <t>Fleet Fuel Use (2007 value from IMO; scaled with CO2 time series)</t>
  </si>
  <si>
    <t>CH4 [Tg/a] (not including tanker loading)</t>
  </si>
  <si>
    <t>CO2 
[Tg/a]</t>
  </si>
  <si>
    <t>BC 
[Tg/a]</t>
  </si>
  <si>
    <t>OC 
[Tg/a]</t>
  </si>
  <si>
    <t>CO 
[Tg/a]</t>
  </si>
  <si>
    <t>Registered Fleet PM 
[Tg/a]</t>
  </si>
  <si>
    <t>Registered Fleet SOx 
[Tg(S)/a]</t>
  </si>
  <si>
    <t>Registered Fleet NOx 
[Tg(N)/a]</t>
  </si>
  <si>
    <t>NMVOC 
[Tg/a] 
(not including tanker loading)</t>
  </si>
  <si>
    <t>CH4 
[Tg/a] 
(not including tanker loading)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</si>
</sst>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90" formatCode="0.0"/>
    <numFmt numFmtId="192" formatCode="0.0000"/>
    <numFmt numFmtId="196" formatCode="0.00000000"/>
  </numFmts>
  <fonts count="2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indexed="2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4"/>
      <name val="Times New Roman"/>
      <family val="1"/>
    </font>
    <font>
      <b/>
      <sz val="10"/>
      <color indexed="48"/>
      <name val="Times New Roman"/>
      <family val="1"/>
    </font>
    <font>
      <sz val="10"/>
      <color indexed="48"/>
      <name val="Times New Roman"/>
      <family val="1"/>
    </font>
    <font>
      <sz val="10"/>
      <color indexed="12"/>
      <name val="Times New Roman"/>
      <family val="1"/>
    </font>
    <font>
      <sz val="10"/>
      <color indexed="14"/>
      <name val="Times New Roman"/>
      <family val="1"/>
    </font>
    <font>
      <b/>
      <sz val="10"/>
      <name val="Arial"/>
      <family val="2"/>
    </font>
    <font>
      <b/>
      <sz val="10"/>
      <color indexed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13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0" fillId="0" borderId="0" xfId="0" applyAlignment="1">
      <alignment wrapText="1"/>
    </xf>
    <xf numFmtId="0" fontId="8" fillId="0" borderId="0" xfId="0" applyFont="1"/>
    <xf numFmtId="196" fontId="10" fillId="0" borderId="0" xfId="1" applyNumberFormat="1" applyFont="1" applyFill="1" applyBorder="1" applyAlignment="1">
      <alignment horizontal="right" wrapText="1"/>
    </xf>
    <xf numFmtId="190" fontId="0" fillId="0" borderId="0" xfId="0" applyNumberFormat="1" applyAlignment="1">
      <alignment horizontal="center"/>
    </xf>
    <xf numFmtId="2" fontId="17" fillId="0" borderId="0" xfId="0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21" fillId="0" borderId="0" xfId="0" applyFont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90" fontId="12" fillId="4" borderId="2" xfId="0" applyNumberFormat="1" applyFont="1" applyFill="1" applyBorder="1" applyAlignment="1">
      <alignment horizontal="center"/>
    </xf>
    <xf numFmtId="190" fontId="14" fillId="0" borderId="3" xfId="0" applyNumberFormat="1" applyFont="1" applyBorder="1" applyAlignment="1">
      <alignment horizontal="center"/>
    </xf>
    <xf numFmtId="190" fontId="12" fillId="4" borderId="3" xfId="0" applyNumberFormat="1" applyFont="1" applyFill="1" applyBorder="1" applyAlignment="1">
      <alignment horizontal="center"/>
    </xf>
    <xf numFmtId="190" fontId="15" fillId="5" borderId="3" xfId="0" applyNumberFormat="1" applyFont="1" applyFill="1" applyBorder="1" applyAlignment="1">
      <alignment horizontal="center"/>
    </xf>
    <xf numFmtId="190" fontId="15" fillId="0" borderId="3" xfId="0" applyNumberFormat="1" applyFont="1" applyBorder="1" applyAlignment="1">
      <alignment horizontal="center" wrapText="1"/>
    </xf>
    <xf numFmtId="190" fontId="15" fillId="0" borderId="3" xfId="0" applyNumberFormat="1" applyFont="1" applyFill="1" applyBorder="1" applyAlignment="1">
      <alignment horizontal="center" wrapText="1"/>
    </xf>
    <xf numFmtId="190" fontId="16" fillId="0" borderId="3" xfId="0" applyNumberFormat="1" applyFont="1" applyBorder="1" applyAlignment="1">
      <alignment horizontal="center" vertical="top" wrapText="1"/>
    </xf>
    <xf numFmtId="190" fontId="16" fillId="0" borderId="3" xfId="0" applyNumberFormat="1" applyFont="1" applyFill="1" applyBorder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22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192" fontId="4" fillId="4" borderId="0" xfId="0" applyNumberFormat="1" applyFont="1" applyFill="1" applyAlignment="1">
      <alignment horizontal="center"/>
    </xf>
    <xf numFmtId="0" fontId="9" fillId="6" borderId="2" xfId="1" applyFont="1" applyFill="1" applyBorder="1" applyAlignment="1">
      <alignment horizontal="center" vertical="top" wrapText="1"/>
    </xf>
    <xf numFmtId="0" fontId="9" fillId="7" borderId="3" xfId="1" applyFont="1" applyFill="1" applyBorder="1" applyAlignment="1">
      <alignment horizontal="right" wrapText="1"/>
    </xf>
    <xf numFmtId="0" fontId="9" fillId="0" borderId="3" xfId="1" applyFont="1" applyFill="1" applyBorder="1" applyAlignment="1">
      <alignment horizontal="right" wrapText="1"/>
    </xf>
    <xf numFmtId="0" fontId="7" fillId="8" borderId="3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192" fontId="8" fillId="2" borderId="0" xfId="0" applyNumberFormat="1" applyFont="1" applyFill="1" applyAlignment="1">
      <alignment horizontal="center" vertical="center"/>
    </xf>
    <xf numFmtId="192" fontId="0" fillId="2" borderId="0" xfId="0" applyNumberFormat="1" applyFill="1" applyAlignment="1">
      <alignment horizontal="center" vertical="center"/>
    </xf>
    <xf numFmtId="192" fontId="0" fillId="2" borderId="0" xfId="0" applyNumberFormat="1" applyFill="1" applyAlignment="1">
      <alignment horizontal="center" vertical="top"/>
    </xf>
    <xf numFmtId="192" fontId="7" fillId="0" borderId="2" xfId="0" applyNumberFormat="1" applyFont="1" applyFill="1" applyBorder="1" applyAlignment="1">
      <alignment horizontal="center" vertical="top" wrapText="1"/>
    </xf>
    <xf numFmtId="192" fontId="7" fillId="0" borderId="3" xfId="0" applyNumberFormat="1" applyFont="1" applyFill="1" applyBorder="1" applyAlignment="1">
      <alignment horizontal="center" vertical="top" wrapText="1"/>
    </xf>
    <xf numFmtId="192" fontId="0" fillId="0" borderId="0" xfId="0" applyNumberFormat="1" applyAlignment="1">
      <alignment horizontal="center"/>
    </xf>
    <xf numFmtId="192" fontId="8" fillId="0" borderId="0" xfId="0" applyNumberFormat="1" applyFont="1" applyFill="1" applyAlignment="1">
      <alignment horizontal="center"/>
    </xf>
    <xf numFmtId="192" fontId="10" fillId="0" borderId="0" xfId="1" applyNumberFormat="1" applyFont="1" applyFill="1" applyBorder="1" applyAlignment="1">
      <alignment horizontal="center" wrapText="1"/>
    </xf>
    <xf numFmtId="192" fontId="8" fillId="0" borderId="0" xfId="0" applyNumberFormat="1" applyFont="1" applyAlignment="1">
      <alignment horizontal="center"/>
    </xf>
    <xf numFmtId="192" fontId="2" fillId="0" borderId="0" xfId="0" applyNumberFormat="1" applyFont="1" applyFill="1" applyAlignment="1">
      <alignment horizontal="center"/>
    </xf>
    <xf numFmtId="192" fontId="0" fillId="0" borderId="0" xfId="0" applyNumberFormat="1" applyBorder="1" applyAlignment="1">
      <alignment horizontal="center"/>
    </xf>
    <xf numFmtId="192" fontId="4" fillId="0" borderId="0" xfId="0" applyNumberFormat="1" applyFont="1" applyBorder="1" applyAlignment="1">
      <alignment horizontal="center" vertical="top" wrapText="1"/>
    </xf>
    <xf numFmtId="192" fontId="0" fillId="0" borderId="0" xfId="0" applyNumberFormat="1" applyFill="1" applyBorder="1" applyAlignment="1">
      <alignment horizontal="center"/>
    </xf>
    <xf numFmtId="192" fontId="8" fillId="0" borderId="0" xfId="0" applyNumberFormat="1" applyFont="1" applyBorder="1" applyAlignment="1">
      <alignment horizontal="center" wrapText="1"/>
    </xf>
    <xf numFmtId="192" fontId="8" fillId="0" borderId="0" xfId="0" applyNumberFormat="1" applyFont="1" applyFill="1" applyBorder="1" applyAlignment="1">
      <alignment horizontal="center" wrapText="1"/>
    </xf>
    <xf numFmtId="192" fontId="7" fillId="0" borderId="4" xfId="0" applyNumberFormat="1" applyFont="1" applyFill="1" applyBorder="1" applyAlignment="1">
      <alignment horizontal="center" vertical="top" wrapText="1"/>
    </xf>
    <xf numFmtId="0" fontId="0" fillId="0" borderId="5" xfId="0" applyBorder="1"/>
    <xf numFmtId="192" fontId="4" fillId="0" borderId="0" xfId="0" applyNumberFormat="1" applyFont="1" applyAlignment="1">
      <alignment horizontal="left"/>
    </xf>
    <xf numFmtId="190" fontId="17" fillId="4" borderId="4" xfId="0" applyNumberFormat="1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0" fillId="2" borderId="0" xfId="0" applyFill="1" applyAlignment="1">
      <alignment horizontal="center" vertical="center"/>
    </xf>
    <xf numFmtId="196" fontId="10" fillId="0" borderId="0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92" fontId="7" fillId="3" borderId="1" xfId="0" applyNumberFormat="1" applyFont="1" applyFill="1" applyBorder="1" applyAlignment="1">
      <alignment horizontal="center" vertical="top" wrapText="1"/>
    </xf>
    <xf numFmtId="190" fontId="7" fillId="5" borderId="6" xfId="0" applyNumberFormat="1" applyFont="1" applyFill="1" applyBorder="1" applyAlignment="1">
      <alignment horizontal="center"/>
    </xf>
    <xf numFmtId="190" fontId="15" fillId="0" borderId="6" xfId="0" applyNumberFormat="1" applyFont="1" applyFill="1" applyBorder="1" applyAlignment="1">
      <alignment horizontal="center"/>
    </xf>
    <xf numFmtId="192" fontId="7" fillId="4" borderId="3" xfId="0" applyNumberFormat="1" applyFont="1" applyFill="1" applyBorder="1" applyAlignment="1">
      <alignment horizontal="center"/>
    </xf>
    <xf numFmtId="190" fontId="15" fillId="0" borderId="6" xfId="0" applyNumberFormat="1" applyFont="1" applyBorder="1" applyAlignment="1">
      <alignment horizontal="center"/>
    </xf>
    <xf numFmtId="192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top" wrapText="1"/>
    </xf>
    <xf numFmtId="190" fontId="7" fillId="9" borderId="3" xfId="0" applyNumberFormat="1" applyFont="1" applyFill="1" applyBorder="1" applyAlignment="1">
      <alignment horizontal="center" vertical="top" wrapText="1"/>
    </xf>
    <xf numFmtId="192" fontId="7" fillId="9" borderId="3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0" fillId="2" borderId="5" xfId="0" applyFill="1" applyBorder="1" applyAlignment="1">
      <alignment vertical="top"/>
    </xf>
  </cellXfs>
  <cellStyles count="2">
    <cellStyle name="Normal" xfId="0" builtinId="0"/>
    <cellStyle name="Normal_CO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 CO2 emissions from ships</a:t>
            </a:r>
          </a:p>
        </c:rich>
      </c:tx>
      <c:layout>
        <c:manualLayout>
          <c:xMode val="edge"/>
          <c:yMode val="edge"/>
          <c:x val="0.28603099148621031"/>
          <c:y val="3.30340724359188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3897334674779"/>
          <c:y val="0.17718275215629206"/>
          <c:w val="0.78712287882671395"/>
          <c:h val="0.69972171614264489"/>
        </c:manualLayout>
      </c:layout>
      <c:scatterChart>
        <c:scatterStyle val="lineMarker"/>
        <c:varyColors val="0"/>
        <c:ser>
          <c:idx val="0"/>
          <c:order val="0"/>
          <c:tx>
            <c:v>Estimate based on Fletcher 1997</c:v>
          </c:tx>
          <c:spPr>
            <a:ln w="38100">
              <a:solidFill>
                <a:srgbClr val="1FB714"/>
              </a:solidFill>
              <a:prstDash val="solid"/>
            </a:ln>
          </c:spPr>
          <c:marker>
            <c:symbol val="none"/>
          </c:marker>
          <c:xVal>
            <c:numRef>
              <c:f>CO2Emis_TgC!$A$12:$A$66</c:f>
              <c:numCache>
                <c:formatCode>General</c:formatCode>
                <c:ptCount val="55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</c:numCache>
            </c:numRef>
          </c:xVal>
          <c:yVal>
            <c:numRef>
              <c:f>CO2Emis_TgC!$B$12:$B$66</c:f>
              <c:numCache>
                <c:formatCode>0.0</c:formatCode>
                <c:ptCount val="5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53.1</c:v>
                </c:pt>
                <c:pt idx="12">
                  <c:v>56.2</c:v>
                </c:pt>
                <c:pt idx="13">
                  <c:v>59.3</c:v>
                </c:pt>
                <c:pt idx="14">
                  <c:v>62.4</c:v>
                </c:pt>
                <c:pt idx="15">
                  <c:v>65.5</c:v>
                </c:pt>
                <c:pt idx="16">
                  <c:v>68.599999999999994</c:v>
                </c:pt>
                <c:pt idx="17">
                  <c:v>71.7</c:v>
                </c:pt>
                <c:pt idx="18">
                  <c:v>74.8</c:v>
                </c:pt>
                <c:pt idx="19">
                  <c:v>77.900000000000006</c:v>
                </c:pt>
                <c:pt idx="20">
                  <c:v>81</c:v>
                </c:pt>
                <c:pt idx="21">
                  <c:v>85.2</c:v>
                </c:pt>
                <c:pt idx="22">
                  <c:v>89.4</c:v>
                </c:pt>
                <c:pt idx="23">
                  <c:v>93.6</c:v>
                </c:pt>
                <c:pt idx="24">
                  <c:v>97.8</c:v>
                </c:pt>
                <c:pt idx="25">
                  <c:v>102</c:v>
                </c:pt>
                <c:pt idx="26">
                  <c:v>106.2</c:v>
                </c:pt>
                <c:pt idx="27">
                  <c:v>110.4</c:v>
                </c:pt>
                <c:pt idx="28">
                  <c:v>114.6</c:v>
                </c:pt>
                <c:pt idx="29">
                  <c:v>118.80000000000001</c:v>
                </c:pt>
                <c:pt idx="30">
                  <c:v>123</c:v>
                </c:pt>
                <c:pt idx="31">
                  <c:v>129.38461538461539</c:v>
                </c:pt>
                <c:pt idx="32">
                  <c:v>135.76923076923077</c:v>
                </c:pt>
                <c:pt idx="33">
                  <c:v>142.15384615384616</c:v>
                </c:pt>
                <c:pt idx="34">
                  <c:v>148.53846153846155</c:v>
                </c:pt>
                <c:pt idx="35">
                  <c:v>154.92307692307693</c:v>
                </c:pt>
                <c:pt idx="36">
                  <c:v>161.30769230769232</c:v>
                </c:pt>
                <c:pt idx="37">
                  <c:v>167.69230769230768</c:v>
                </c:pt>
                <c:pt idx="38">
                  <c:v>174.07692307692309</c:v>
                </c:pt>
                <c:pt idx="39">
                  <c:v>180.46153846153845</c:v>
                </c:pt>
                <c:pt idx="40">
                  <c:v>186.84615384615387</c:v>
                </c:pt>
                <c:pt idx="41">
                  <c:v>193.23076923076923</c:v>
                </c:pt>
                <c:pt idx="42">
                  <c:v>199.61538461538461</c:v>
                </c:pt>
                <c:pt idx="43">
                  <c:v>206</c:v>
                </c:pt>
                <c:pt idx="44">
                  <c:v>213.16666666666666</c:v>
                </c:pt>
                <c:pt idx="45">
                  <c:v>220.33333333333334</c:v>
                </c:pt>
                <c:pt idx="46">
                  <c:v>227.5</c:v>
                </c:pt>
                <c:pt idx="47">
                  <c:v>234.66666666666666</c:v>
                </c:pt>
                <c:pt idx="48">
                  <c:v>241.83333333333334</c:v>
                </c:pt>
                <c:pt idx="49">
                  <c:v>249</c:v>
                </c:pt>
                <c:pt idx="50">
                  <c:v>256.16666666666669</c:v>
                </c:pt>
                <c:pt idx="51">
                  <c:v>263.33333333333331</c:v>
                </c:pt>
                <c:pt idx="52">
                  <c:v>270.5</c:v>
                </c:pt>
                <c:pt idx="53">
                  <c:v>277.66666666666669</c:v>
                </c:pt>
                <c:pt idx="54">
                  <c:v>284.83333333333337</c:v>
                </c:pt>
              </c:numCache>
            </c:numRef>
          </c:yVal>
          <c:smooth val="0"/>
        </c:ser>
        <c:ser>
          <c:idx val="1"/>
          <c:order val="1"/>
          <c:tx>
            <c:v>Endresen et.al (2007)</c:v>
          </c:tx>
          <c:spPr>
            <a:ln w="38100">
              <a:solidFill>
                <a:srgbClr val="0000D4"/>
              </a:solidFill>
              <a:prstDash val="solid"/>
            </a:ln>
          </c:spPr>
          <c:marker>
            <c:symbol val="none"/>
          </c:marker>
          <c:xVal>
            <c:numRef>
              <c:f>CO2Emis_TgC!$A$67:$A$127</c:f>
              <c:numCache>
                <c:formatCode>General</c:formatCode>
                <c:ptCount val="6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</c:numCache>
            </c:numRef>
          </c:xVal>
          <c:yVal>
            <c:numRef>
              <c:f>CO2Emis_TgC!$B$67:$B$127</c:f>
              <c:numCache>
                <c:formatCode>0.0</c:formatCode>
                <c:ptCount val="61"/>
                <c:pt idx="0">
                  <c:v>292</c:v>
                </c:pt>
                <c:pt idx="1">
                  <c:v>280.75</c:v>
                </c:pt>
                <c:pt idx="2">
                  <c:v>269.5</c:v>
                </c:pt>
                <c:pt idx="3">
                  <c:v>258.25</c:v>
                </c:pt>
                <c:pt idx="4">
                  <c:v>247</c:v>
                </c:pt>
                <c:pt idx="5">
                  <c:v>232</c:v>
                </c:pt>
                <c:pt idx="6">
                  <c:v>217</c:v>
                </c:pt>
                <c:pt idx="7">
                  <c:v>202</c:v>
                </c:pt>
                <c:pt idx="8">
                  <c:v>187</c:v>
                </c:pt>
                <c:pt idx="9">
                  <c:v>194.5</c:v>
                </c:pt>
                <c:pt idx="10">
                  <c:v>202</c:v>
                </c:pt>
                <c:pt idx="11">
                  <c:v>209.5</c:v>
                </c:pt>
                <c:pt idx="12">
                  <c:v>217</c:v>
                </c:pt>
                <c:pt idx="13">
                  <c:v>198</c:v>
                </c:pt>
                <c:pt idx="14">
                  <c:v>203.28061759259259</c:v>
                </c:pt>
                <c:pt idx="15">
                  <c:v>208.56123518518518</c:v>
                </c:pt>
                <c:pt idx="16">
                  <c:v>213.84185277777777</c:v>
                </c:pt>
                <c:pt idx="17">
                  <c:v>219.12247037037037</c:v>
                </c:pt>
                <c:pt idx="18">
                  <c:v>224.40308796296296</c:v>
                </c:pt>
                <c:pt idx="19">
                  <c:v>229.68370555555555</c:v>
                </c:pt>
                <c:pt idx="20">
                  <c:v>234.96432314814814</c:v>
                </c:pt>
                <c:pt idx="21">
                  <c:v>240.24494074074073</c:v>
                </c:pt>
                <c:pt idx="22">
                  <c:v>245.52555833333332</c:v>
                </c:pt>
                <c:pt idx="23">
                  <c:v>250.80617592592591</c:v>
                </c:pt>
                <c:pt idx="24">
                  <c:v>256.0867935185185</c:v>
                </c:pt>
                <c:pt idx="25">
                  <c:v>261.3674111111111</c:v>
                </c:pt>
                <c:pt idx="26">
                  <c:v>247.61585111111111</c:v>
                </c:pt>
                <c:pt idx="27">
                  <c:v>255.04394000000002</c:v>
                </c:pt>
                <c:pt idx="28">
                  <c:v>259.05996222222217</c:v>
                </c:pt>
                <c:pt idx="29">
                  <c:v>261.85847777777781</c:v>
                </c:pt>
                <c:pt idx="30">
                  <c:v>289.21286666666668</c:v>
                </c:pt>
                <c:pt idx="31">
                  <c:v>314.63770222222223</c:v>
                </c:pt>
                <c:pt idx="32">
                  <c:v>335.90653333333336</c:v>
                </c:pt>
                <c:pt idx="33">
                  <c:v>318.61731777777783</c:v>
                </c:pt>
                <c:pt idx="34">
                  <c:v>317.18193555555553</c:v>
                </c:pt>
                <c:pt idx="35">
                  <c:v>349.81585555555557</c:v>
                </c:pt>
                <c:pt idx="36">
                  <c:v>381.47187555555553</c:v>
                </c:pt>
                <c:pt idx="37">
                  <c:v>385.33662666666669</c:v>
                </c:pt>
                <c:pt idx="38">
                  <c:v>403.34917777777775</c:v>
                </c:pt>
                <c:pt idx="39">
                  <c:v>439.01529333333337</c:v>
                </c:pt>
                <c:pt idx="40">
                  <c:v>457.02784444444438</c:v>
                </c:pt>
                <c:pt idx="41">
                  <c:v>437.82939555555555</c:v>
                </c:pt>
                <c:pt idx="42">
                  <c:v>471.54507333333328</c:v>
                </c:pt>
                <c:pt idx="43">
                  <c:v>500.34020666666663</c:v>
                </c:pt>
                <c:pt idx="44">
                  <c:v>459.25937555555549</c:v>
                </c:pt>
                <c:pt idx="45">
                  <c:v>480.31992666666662</c:v>
                </c:pt>
                <c:pt idx="46">
                  <c:v>497.1184644444445</c:v>
                </c:pt>
                <c:pt idx="47">
                  <c:v>513.21146666666664</c:v>
                </c:pt>
                <c:pt idx="48">
                  <c:v>541.94806222222212</c:v>
                </c:pt>
                <c:pt idx="49">
                  <c:v>520.63269555555553</c:v>
                </c:pt>
                <c:pt idx="50">
                  <c:v>486.91673777777771</c:v>
                </c:pt>
                <c:pt idx="51">
                  <c:v>500.61699777777773</c:v>
                </c:pt>
                <c:pt idx="52">
                  <c:v>495.64947999999993</c:v>
                </c:pt>
                <c:pt idx="53">
                  <c:v>498.07862888888889</c:v>
                </c:pt>
                <c:pt idx="54">
                  <c:v>516.11826666666661</c:v>
                </c:pt>
                <c:pt idx="55">
                  <c:v>503.94898888888883</c:v>
                </c:pt>
                <c:pt idx="56">
                  <c:v>470.0405555555555</c:v>
                </c:pt>
                <c:pt idx="57">
                  <c:v>430.40851111111107</c:v>
                </c:pt>
                <c:pt idx="58">
                  <c:v>404.35815555555558</c:v>
                </c:pt>
                <c:pt idx="59">
                  <c:v>415.46019999999999</c:v>
                </c:pt>
                <c:pt idx="60">
                  <c:v>439.05908888888894</c:v>
                </c:pt>
              </c:numCache>
            </c:numRef>
          </c:yVal>
          <c:smooth val="0"/>
        </c:ser>
        <c:ser>
          <c:idx val="2"/>
          <c:order val="2"/>
          <c:tx>
            <c:v>Backcast of present inventory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CO2Emis_TgC!$A$128:$A$149</c:f>
              <c:numCache>
                <c:formatCode>General</c:formatCode>
                <c:ptCount val="2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</c:numCache>
            </c:numRef>
          </c:xVal>
          <c:yVal>
            <c:numRef>
              <c:f>CO2Emis_TgC!$B$128:$B$149</c:f>
              <c:numCache>
                <c:formatCode>0.0</c:formatCode>
                <c:ptCount val="22"/>
                <c:pt idx="0">
                  <c:v>458.57455961315037</c:v>
                </c:pt>
                <c:pt idx="1">
                  <c:v>473.26906773008449</c:v>
                </c:pt>
                <c:pt idx="2">
                  <c:v>506.33171099318616</c:v>
                </c:pt>
                <c:pt idx="3">
                  <c:v>542.27368354947089</c:v>
                </c:pt>
                <c:pt idx="4">
                  <c:v>566.63214745501932</c:v>
                </c:pt>
                <c:pt idx="5">
                  <c:v>591.52014318460135</c:v>
                </c:pt>
                <c:pt idx="6">
                  <c:v>603.26913053034821</c:v>
                </c:pt>
                <c:pt idx="7">
                  <c:v>628.62046660595979</c:v>
                </c:pt>
                <c:pt idx="8">
                  <c:v>648.67648444123461</c:v>
                </c:pt>
                <c:pt idx="9">
                  <c:v>668.13677897447167</c:v>
                </c:pt>
                <c:pt idx="10">
                  <c:v>684.35369108550253</c:v>
                </c:pt>
                <c:pt idx="11">
                  <c:v>722.31450372091558</c:v>
                </c:pt>
                <c:pt idx="12">
                  <c:v>714.47081357741706</c:v>
                </c:pt>
                <c:pt idx="13">
                  <c:v>728.07316230728168</c:v>
                </c:pt>
                <c:pt idx="14">
                  <c:v>784.13734417684555</c:v>
                </c:pt>
                <c:pt idx="15">
                  <c:v>790.69030049926209</c:v>
                </c:pt>
                <c:pt idx="16">
                  <c:v>799.99020315885332</c:v>
                </c:pt>
                <c:pt idx="17">
                  <c:v>855.32627877037089</c:v>
                </c:pt>
                <c:pt idx="18">
                  <c:v>914.60074732313876</c:v>
                </c:pt>
                <c:pt idx="19">
                  <c:v>962.88743052720827</c:v>
                </c:pt>
                <c:pt idx="20">
                  <c:v>1015.5758470185575</c:v>
                </c:pt>
                <c:pt idx="21">
                  <c:v>1054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07232"/>
        <c:axId val="800712832"/>
      </c:scatterChart>
      <c:valAx>
        <c:axId val="80070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712832"/>
        <c:crosses val="autoZero"/>
        <c:crossBetween val="midCat"/>
      </c:valAx>
      <c:valAx>
        <c:axId val="800712832"/>
        <c:scaling>
          <c:orientation val="minMax"/>
        </c:scaling>
        <c:delete val="0"/>
        <c:axPos val="l"/>
        <c:majorGridlines>
          <c:spPr>
            <a:ln w="12700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tons CO2</a:t>
                </a:r>
              </a:p>
            </c:rich>
          </c:tx>
          <c:layout>
            <c:manualLayout>
              <c:xMode val="edge"/>
              <c:yMode val="edge"/>
              <c:x val="1.9355480626886409E-2"/>
              <c:y val="0.4054181617135496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707232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419932564197768"/>
          <c:y val="0.20421062960386205"/>
          <c:w val="0.53335102171864779"/>
          <c:h val="0.216223019580559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154</xdr:row>
      <xdr:rowOff>152400</xdr:rowOff>
    </xdr:from>
    <xdr:to>
      <xdr:col>5</xdr:col>
      <xdr:colOff>504825</xdr:colOff>
      <xdr:row>174</xdr:row>
      <xdr:rowOff>85725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orUsers/lamar/Downloads/Historicalshipemissions_%20Extrapto1850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sions"/>
      <sheetName val="Summary"/>
      <sheetName val="Sheet2"/>
      <sheetName val="Sheet3"/>
    </sheetNames>
    <sheetDataSet>
      <sheetData sheetId="0"/>
      <sheetData sheetId="1">
        <row r="2">
          <cell r="B2">
            <v>752.25164951564898</v>
          </cell>
        </row>
        <row r="4">
          <cell r="B4">
            <v>2567.4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5"/>
  <sheetViews>
    <sheetView workbookViewId="0"/>
  </sheetViews>
  <sheetFormatPr defaultRowHeight="12.75" x14ac:dyDescent="0.2"/>
  <cols>
    <col min="1" max="1" width="18.140625" style="3" bestFit="1" customWidth="1"/>
    <col min="2" max="2" width="23.28515625" style="3" bestFit="1" customWidth="1"/>
    <col min="3" max="3" width="18.7109375" bestFit="1" customWidth="1"/>
    <col min="4" max="4" width="18.7109375" customWidth="1"/>
    <col min="5" max="5" width="23.28515625" bestFit="1" customWidth="1"/>
    <col min="6" max="6" width="12.28515625" bestFit="1" customWidth="1"/>
    <col min="7" max="7" width="57.7109375" bestFit="1" customWidth="1"/>
  </cols>
  <sheetData>
    <row r="1" spans="1:7" x14ac:dyDescent="0.2">
      <c r="A1" s="1" t="s">
        <v>5</v>
      </c>
      <c r="B1" t="s">
        <v>24</v>
      </c>
    </row>
    <row r="2" spans="1:7" x14ac:dyDescent="0.2">
      <c r="A2" s="1" t="s">
        <v>6</v>
      </c>
      <c r="B2" t="s">
        <v>25</v>
      </c>
    </row>
    <row r="3" spans="1:7" x14ac:dyDescent="0.2">
      <c r="A3" s="1" t="s">
        <v>7</v>
      </c>
      <c r="B3" t="s">
        <v>8</v>
      </c>
    </row>
    <row r="4" spans="1:7" ht="18" x14ac:dyDescent="0.25">
      <c r="A4" s="1" t="s">
        <v>9</v>
      </c>
      <c r="B4">
        <v>37.4</v>
      </c>
      <c r="C4" s="6"/>
    </row>
    <row r="5" spans="1:7" x14ac:dyDescent="0.2">
      <c r="A5" s="1" t="s">
        <v>10</v>
      </c>
      <c r="B5">
        <v>0.64</v>
      </c>
    </row>
    <row r="6" spans="1:7" x14ac:dyDescent="0.2">
      <c r="A6" s="1" t="s">
        <v>11</v>
      </c>
      <c r="B6" t="s">
        <v>12</v>
      </c>
    </row>
    <row r="7" spans="1:7" x14ac:dyDescent="0.2">
      <c r="A7" s="1"/>
      <c r="B7"/>
    </row>
    <row r="9" spans="1:7" x14ac:dyDescent="0.2">
      <c r="A9" s="1" t="s">
        <v>13</v>
      </c>
      <c r="B9" s="1"/>
    </row>
    <row r="10" spans="1:7" x14ac:dyDescent="0.2">
      <c r="A10" s="2" t="s">
        <v>14</v>
      </c>
      <c r="B10" s="2" t="s">
        <v>26</v>
      </c>
      <c r="C10" s="2" t="s">
        <v>15</v>
      </c>
      <c r="D10" s="2" t="s">
        <v>20</v>
      </c>
      <c r="E10" s="2" t="s">
        <v>16</v>
      </c>
      <c r="F10" s="2" t="s">
        <v>17</v>
      </c>
      <c r="G10" s="2" t="s">
        <v>18</v>
      </c>
    </row>
    <row r="11" spans="1:7" x14ac:dyDescent="0.2">
      <c r="A11" s="3" t="s">
        <v>2</v>
      </c>
      <c r="B11" s="3" t="s">
        <v>27</v>
      </c>
      <c r="C11" t="s">
        <v>28</v>
      </c>
      <c r="D11" s="3" t="s">
        <v>19</v>
      </c>
      <c r="E11" s="3" t="s">
        <v>21</v>
      </c>
      <c r="F11">
        <v>1</v>
      </c>
    </row>
    <row r="12" spans="1:7" x14ac:dyDescent="0.2">
      <c r="B12" s="3" t="s">
        <v>29</v>
      </c>
      <c r="C12" s="3" t="s">
        <v>23</v>
      </c>
      <c r="D12" s="3" t="s">
        <v>19</v>
      </c>
      <c r="E12" s="3" t="s">
        <v>21</v>
      </c>
      <c r="G12" t="s">
        <v>36</v>
      </c>
    </row>
    <row r="13" spans="1:7" x14ac:dyDescent="0.2">
      <c r="B13" s="3" t="s">
        <v>30</v>
      </c>
      <c r="C13" s="3" t="s">
        <v>31</v>
      </c>
      <c r="D13" s="3"/>
      <c r="E13" s="4"/>
    </row>
    <row r="14" spans="1:7" x14ac:dyDescent="0.2">
      <c r="B14" s="3" t="s">
        <v>32</v>
      </c>
      <c r="C14" s="3" t="s">
        <v>22</v>
      </c>
      <c r="D14" s="3"/>
      <c r="E14" s="4"/>
    </row>
    <row r="15" spans="1:7" s="4" customFormat="1" x14ac:dyDescent="0.2">
      <c r="A15" s="5"/>
      <c r="B15" s="5"/>
      <c r="C15" s="5"/>
      <c r="D15" s="5"/>
    </row>
    <row r="16" spans="1:7" x14ac:dyDescent="0.2">
      <c r="A16" s="3" t="s">
        <v>3</v>
      </c>
      <c r="C16" s="3" t="s">
        <v>19</v>
      </c>
      <c r="D16" s="3"/>
      <c r="E16" s="3"/>
      <c r="F16">
        <v>1</v>
      </c>
    </row>
    <row r="17" spans="1:7" x14ac:dyDescent="0.2">
      <c r="C17" s="3"/>
      <c r="D17" s="3"/>
    </row>
    <row r="18" spans="1:7" x14ac:dyDescent="0.2">
      <c r="C18" s="3"/>
      <c r="D18" s="3"/>
    </row>
    <row r="19" spans="1:7" x14ac:dyDescent="0.2">
      <c r="A19" s="3" t="s">
        <v>37</v>
      </c>
      <c r="C19" t="s">
        <v>19</v>
      </c>
      <c r="D19" s="3"/>
      <c r="E19" s="3"/>
      <c r="F19">
        <v>1</v>
      </c>
    </row>
    <row r="20" spans="1:7" x14ac:dyDescent="0.2">
      <c r="C20" s="4"/>
      <c r="D20" s="5"/>
      <c r="E20" s="4"/>
    </row>
    <row r="21" spans="1:7" x14ac:dyDescent="0.2">
      <c r="C21" s="3"/>
      <c r="D21" s="3"/>
    </row>
    <row r="22" spans="1:7" x14ac:dyDescent="0.2">
      <c r="C22" s="3"/>
      <c r="D22" s="3"/>
    </row>
    <row r="23" spans="1:7" x14ac:dyDescent="0.2">
      <c r="A23" s="3" t="s">
        <v>38</v>
      </c>
      <c r="C23" s="3" t="s">
        <v>19</v>
      </c>
      <c r="D23" s="3"/>
      <c r="E23" s="3"/>
      <c r="F23">
        <v>1</v>
      </c>
    </row>
    <row r="24" spans="1:7" x14ac:dyDescent="0.2">
      <c r="C24" s="3"/>
      <c r="D24" s="3"/>
    </row>
    <row r="25" spans="1:7" x14ac:dyDescent="0.2">
      <c r="C25" s="3"/>
      <c r="D25" s="3"/>
    </row>
    <row r="26" spans="1:7" x14ac:dyDescent="0.2">
      <c r="A26" s="3" t="s">
        <v>4</v>
      </c>
      <c r="C26" s="3" t="s">
        <v>19</v>
      </c>
      <c r="D26" s="3"/>
      <c r="E26" s="3"/>
      <c r="F26">
        <v>1</v>
      </c>
      <c r="G26" s="7"/>
    </row>
    <row r="27" spans="1:7" x14ac:dyDescent="0.2">
      <c r="C27" s="3"/>
      <c r="D27" s="3"/>
    </row>
    <row r="28" spans="1:7" x14ac:dyDescent="0.2">
      <c r="C28" s="3"/>
      <c r="D28" s="3"/>
    </row>
    <row r="29" spans="1:7" x14ac:dyDescent="0.2">
      <c r="A29" s="3" t="s">
        <v>39</v>
      </c>
      <c r="C29" s="3" t="s">
        <v>19</v>
      </c>
      <c r="D29" s="3"/>
      <c r="E29" s="3"/>
      <c r="F29">
        <v>1</v>
      </c>
    </row>
    <row r="30" spans="1:7" x14ac:dyDescent="0.2">
      <c r="C30" s="3"/>
      <c r="D30" s="3"/>
    </row>
    <row r="31" spans="1:7" x14ac:dyDescent="0.2">
      <c r="C31" s="3"/>
      <c r="D31" s="3"/>
    </row>
    <row r="32" spans="1:7" x14ac:dyDescent="0.2">
      <c r="A32" s="3" t="s">
        <v>40</v>
      </c>
      <c r="C32" s="3" t="s">
        <v>19</v>
      </c>
      <c r="D32" s="3"/>
      <c r="E32" s="3"/>
      <c r="F32">
        <v>1</v>
      </c>
    </row>
    <row r="33" spans="3:5" x14ac:dyDescent="0.2">
      <c r="C33" s="3"/>
      <c r="D33" s="3"/>
    </row>
    <row r="34" spans="3:5" x14ac:dyDescent="0.2">
      <c r="C34" s="3"/>
      <c r="D34" s="3"/>
    </row>
    <row r="35" spans="3:5" x14ac:dyDescent="0.2">
      <c r="C35" s="3"/>
      <c r="D35" s="3"/>
      <c r="E35" s="3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192"/>
  <sheetViews>
    <sheetView tabSelected="1" zoomScale="90" workbookViewId="0">
      <selection activeCell="A6" sqref="A6:IV8"/>
    </sheetView>
  </sheetViews>
  <sheetFormatPr defaultRowHeight="12.75" x14ac:dyDescent="0.2"/>
  <cols>
    <col min="1" max="1" width="12" style="8" customWidth="1"/>
    <col min="2" max="2" width="12" style="12" customWidth="1"/>
    <col min="3" max="9" width="12" style="47" customWidth="1"/>
    <col min="10" max="11" width="12" style="45" customWidth="1"/>
    <col min="12" max="12" width="12" style="44" customWidth="1"/>
    <col min="13" max="13" width="13.7109375" style="61" customWidth="1"/>
  </cols>
  <sheetData>
    <row r="1" spans="1:30" s="13" customFormat="1" ht="14.25" customHeight="1" x14ac:dyDescent="0.2">
      <c r="A1" s="14" t="s">
        <v>43</v>
      </c>
      <c r="B1" s="15"/>
      <c r="C1" s="39"/>
      <c r="D1" s="39"/>
      <c r="E1" s="39"/>
      <c r="F1" s="39"/>
      <c r="G1" s="39"/>
      <c r="H1" s="39"/>
      <c r="I1" s="39"/>
      <c r="J1" s="39"/>
      <c r="K1" s="39"/>
      <c r="L1" s="40"/>
      <c r="M1" s="59"/>
      <c r="N1" s="16"/>
      <c r="O1" s="16"/>
      <c r="P1" s="16"/>
    </row>
    <row r="2" spans="1:30" s="13" customFormat="1" ht="15.75" customHeight="1" x14ac:dyDescent="0.2">
      <c r="A2" s="17" t="s">
        <v>45</v>
      </c>
      <c r="B2" s="15"/>
      <c r="C2" s="39"/>
      <c r="D2" s="39"/>
      <c r="E2" s="39"/>
      <c r="F2" s="39"/>
      <c r="G2" s="39"/>
      <c r="H2" s="39"/>
      <c r="I2" s="39"/>
      <c r="J2" s="39"/>
      <c r="K2" s="39"/>
      <c r="L2" s="40"/>
      <c r="M2" s="59"/>
      <c r="N2" s="16"/>
      <c r="O2" s="16"/>
      <c r="P2" s="16"/>
    </row>
    <row r="3" spans="1:30" s="55" customFormat="1" ht="54.75" customHeight="1" thickBot="1" x14ac:dyDescent="0.25">
      <c r="A3" s="73" t="s">
        <v>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30" ht="13.5" customHeight="1" x14ac:dyDescent="0.2">
      <c r="A4" s="18" t="s">
        <v>44</v>
      </c>
      <c r="B4" s="30"/>
      <c r="C4" s="41"/>
      <c r="D4" s="41"/>
      <c r="E4" s="41"/>
      <c r="F4" s="41"/>
      <c r="G4" s="41"/>
      <c r="H4" s="41"/>
      <c r="I4" s="41"/>
      <c r="J4" s="41"/>
      <c r="K4" s="41"/>
      <c r="L4" s="41"/>
      <c r="M4" s="30"/>
      <c r="N4" s="19"/>
      <c r="O4" s="19"/>
      <c r="P4" s="19"/>
    </row>
    <row r="5" spans="1:30" ht="15" customHeight="1" x14ac:dyDescent="0.2">
      <c r="A5" s="17" t="s">
        <v>50</v>
      </c>
      <c r="B5" s="30"/>
      <c r="C5" s="41"/>
      <c r="D5" s="41"/>
      <c r="E5" s="41"/>
      <c r="F5" s="41"/>
      <c r="G5" s="41"/>
      <c r="H5" s="41"/>
      <c r="I5" s="41"/>
      <c r="J5" s="41"/>
      <c r="K5" s="41"/>
      <c r="L5" s="41"/>
      <c r="M5" s="30"/>
      <c r="N5" s="19"/>
      <c r="O5" s="19"/>
      <c r="P5" s="19"/>
    </row>
    <row r="6" spans="1:30" s="13" customFormat="1" ht="14.25" customHeight="1" x14ac:dyDescent="0.2">
      <c r="A6" s="14" t="s">
        <v>33</v>
      </c>
      <c r="B6" s="15"/>
      <c r="C6" s="39"/>
      <c r="D6" s="39"/>
      <c r="E6" s="39"/>
      <c r="F6" s="39"/>
      <c r="G6" s="39"/>
      <c r="H6" s="39"/>
      <c r="I6" s="39"/>
      <c r="J6" s="39"/>
      <c r="K6" s="39"/>
      <c r="L6" s="40"/>
      <c r="M6" s="59"/>
      <c r="N6" s="16"/>
      <c r="O6" s="16"/>
      <c r="P6" s="16"/>
    </row>
    <row r="7" spans="1:30" s="13" customFormat="1" ht="15.75" customHeight="1" x14ac:dyDescent="0.2">
      <c r="A7" s="17" t="s">
        <v>34</v>
      </c>
      <c r="B7" s="15"/>
      <c r="C7" s="39"/>
      <c r="D7" s="39"/>
      <c r="E7" s="39"/>
      <c r="F7" s="39"/>
      <c r="G7" s="39"/>
      <c r="H7" s="39"/>
      <c r="I7" s="39"/>
      <c r="J7" s="39"/>
      <c r="K7" s="39"/>
      <c r="L7" s="40"/>
      <c r="M7" s="59"/>
      <c r="N7" s="16"/>
      <c r="O7" s="16"/>
      <c r="P7" s="16"/>
    </row>
    <row r="8" spans="1:30" s="55" customFormat="1" ht="63.75" customHeight="1" thickBot="1" x14ac:dyDescent="0.25">
      <c r="A8" s="73" t="s">
        <v>35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30" s="20" customFormat="1" ht="77.25" thickBot="1" x14ac:dyDescent="0.25">
      <c r="A9" s="34" t="s">
        <v>1</v>
      </c>
      <c r="B9" s="21" t="s">
        <v>65</v>
      </c>
      <c r="C9" s="62" t="s">
        <v>63</v>
      </c>
      <c r="D9" s="62" t="s">
        <v>71</v>
      </c>
      <c r="E9" s="62" t="s">
        <v>70</v>
      </c>
      <c r="F9" s="62" t="s">
        <v>69</v>
      </c>
      <c r="G9" s="62" t="s">
        <v>72</v>
      </c>
      <c r="H9" s="62" t="s">
        <v>73</v>
      </c>
      <c r="I9" s="62" t="s">
        <v>66</v>
      </c>
      <c r="J9" s="62" t="s">
        <v>67</v>
      </c>
      <c r="K9" s="62" t="s">
        <v>60</v>
      </c>
      <c r="L9" s="62" t="s">
        <v>68</v>
      </c>
    </row>
    <row r="10" spans="1:30" s="72" customFormat="1" ht="13.5" thickBot="1" x14ac:dyDescent="0.25">
      <c r="A10" s="69">
        <v>1850</v>
      </c>
      <c r="B10" s="70">
        <f>B11*([1]Summary!$B2/[1]Summary!$B$4)</f>
        <v>5.0642703073374635</v>
      </c>
      <c r="C10" s="71"/>
      <c r="D10" s="71">
        <f>D11*([1]Summary!$B2/[1]Summary!$B$4)</f>
        <v>3.5095575387997298E-2</v>
      </c>
      <c r="E10" s="71">
        <f>E11*([1]Summary!$B2/[1]Summary!$B$4)</f>
        <v>3.577306123812906E-2</v>
      </c>
      <c r="F10" s="71">
        <f>F11*([1]Summary!$B2/[1]Summary!$B$4)</f>
        <v>9.3498214035817838E-3</v>
      </c>
      <c r="G10" s="71">
        <f>G11*([1]Summary!$B2/[1]Summary!$B$4)</f>
        <v>1.0549145735035207E-2</v>
      </c>
      <c r="H10" s="71">
        <f>H11*([1]Summary!$B2/[1]Summary!$B$4)</f>
        <v>1.5041606720274882E-3</v>
      </c>
      <c r="I10" s="71">
        <f>I11*([1]Summary!$B2/[1]Summary!$B$4)</f>
        <v>8.4669585273853046E-4</v>
      </c>
      <c r="J10" s="71">
        <f>J11*([1]Summary!$B2/[1]Summary!$B$4)</f>
        <v>9.0094638792543908E-4</v>
      </c>
      <c r="K10" s="71">
        <f>K11*([1]Summary!$B2/[1]Summary!$B$4)</f>
        <v>1.872935143357543E-5</v>
      </c>
      <c r="L10" s="71">
        <f>L11*([1]Summary!$B2/[1]Summary!$B$4)</f>
        <v>7.6557838584001064E-3</v>
      </c>
    </row>
    <row r="11" spans="1:30" s="20" customFormat="1" ht="13.5" thickBot="1" x14ac:dyDescent="0.25">
      <c r="A11" s="69">
        <v>1860</v>
      </c>
      <c r="B11" s="70">
        <v>17.284119742947436</v>
      </c>
      <c r="C11" s="71"/>
      <c r="D11" s="71">
        <v>0.119779571515941</v>
      </c>
      <c r="E11" s="71">
        <v>0.122091799309324</v>
      </c>
      <c r="F11" s="71">
        <v>3.1910506925457403E-2</v>
      </c>
      <c r="G11" s="71">
        <v>3.6003745259406E-2</v>
      </c>
      <c r="H11" s="71">
        <v>5.1336306299226498E-3</v>
      </c>
      <c r="I11" s="71">
        <v>2.8897336864871599E-3</v>
      </c>
      <c r="J11" s="71">
        <v>3.07488824763508E-3</v>
      </c>
      <c r="K11" s="71">
        <v>6.3922408015352897E-5</v>
      </c>
      <c r="L11" s="71">
        <v>2.6128835331517001E-2</v>
      </c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</row>
    <row r="12" spans="1:30" x14ac:dyDescent="0.2">
      <c r="A12" s="35">
        <v>1870</v>
      </c>
      <c r="B12" s="22">
        <v>30</v>
      </c>
      <c r="C12" s="23"/>
      <c r="D12" s="42">
        <f t="shared" ref="D12:D43" si="0">D13*B12/B13</f>
        <v>0.20790107907835301</v>
      </c>
      <c r="E12" s="43">
        <f t="shared" ref="E12:G74" si="1">E13*$B12/$B13</f>
        <v>0.2119144066202307</v>
      </c>
      <c r="F12" s="43">
        <f t="shared" si="1"/>
        <v>5.5386980766222796E-2</v>
      </c>
      <c r="G12" s="43">
        <f t="shared" si="1"/>
        <v>4.8282358034795358E-2</v>
      </c>
      <c r="H12" s="43">
        <f t="shared" ref="H12:K74" si="2">H13*$B12/$B13</f>
        <v>5.2988166306015497E-3</v>
      </c>
      <c r="I12" s="43">
        <f t="shared" si="2"/>
        <v>5.0157029622517196E-3</v>
      </c>
      <c r="J12" s="43">
        <f t="shared" si="2"/>
        <v>5.3370752344326046E-3</v>
      </c>
      <c r="K12" s="43">
        <f t="shared" si="2"/>
        <v>1.1094995111006852E-4</v>
      </c>
      <c r="L12" s="43">
        <f t="shared" ref="L12:L74" si="3">L13*$B12/$B13</f>
        <v>4.5351748981336315E-2</v>
      </c>
      <c r="M12"/>
    </row>
    <row r="13" spans="1:30" x14ac:dyDescent="0.2">
      <c r="A13" s="36">
        <v>1871</v>
      </c>
      <c r="B13" s="23">
        <f>B12+((B22-B12)/(A22-A12))*(A13-A12)</f>
        <v>32</v>
      </c>
      <c r="C13" s="23"/>
      <c r="D13" s="43">
        <f t="shared" si="0"/>
        <v>0.22176115101690988</v>
      </c>
      <c r="E13" s="43">
        <f t="shared" si="1"/>
        <v>0.22604203372824608</v>
      </c>
      <c r="F13" s="43">
        <f t="shared" si="1"/>
        <v>5.9079446150637649E-2</v>
      </c>
      <c r="G13" s="43">
        <f t="shared" si="1"/>
        <v>5.1501181903781716E-2</v>
      </c>
      <c r="H13" s="43">
        <f t="shared" si="2"/>
        <v>5.6520710726416529E-3</v>
      </c>
      <c r="I13" s="43">
        <f t="shared" si="2"/>
        <v>5.3500831597351672E-3</v>
      </c>
      <c r="J13" s="43">
        <f t="shared" si="2"/>
        <v>5.6928802500614446E-3</v>
      </c>
      <c r="K13" s="43">
        <f t="shared" si="2"/>
        <v>1.1834661451740642E-4</v>
      </c>
      <c r="L13" s="43">
        <f t="shared" si="3"/>
        <v>4.8375198913425399E-2</v>
      </c>
      <c r="M13"/>
    </row>
    <row r="14" spans="1:30" x14ac:dyDescent="0.2">
      <c r="A14" s="36">
        <v>1872</v>
      </c>
      <c r="B14" s="23">
        <f>B12+((B22-B12)/(A22-A12))*(A14-A12)</f>
        <v>34</v>
      </c>
      <c r="C14" s="23"/>
      <c r="D14" s="43">
        <f t="shared" si="0"/>
        <v>0.23562122295546675</v>
      </c>
      <c r="E14" s="43">
        <f t="shared" si="1"/>
        <v>0.24016966083626146</v>
      </c>
      <c r="F14" s="43">
        <f t="shared" si="1"/>
        <v>6.2771911535052502E-2</v>
      </c>
      <c r="G14" s="43">
        <f t="shared" si="1"/>
        <v>5.4720005772768074E-2</v>
      </c>
      <c r="H14" s="43">
        <f t="shared" si="2"/>
        <v>6.0053255146817561E-3</v>
      </c>
      <c r="I14" s="43">
        <f t="shared" si="2"/>
        <v>5.6844633572186148E-3</v>
      </c>
      <c r="J14" s="43">
        <f t="shared" si="2"/>
        <v>6.0486852656902847E-3</v>
      </c>
      <c r="K14" s="43">
        <f t="shared" si="2"/>
        <v>1.2574327792474433E-4</v>
      </c>
      <c r="L14" s="43">
        <f t="shared" si="3"/>
        <v>5.1398648845514483E-2</v>
      </c>
      <c r="M14"/>
    </row>
    <row r="15" spans="1:30" x14ac:dyDescent="0.2">
      <c r="A15" s="36">
        <v>1873</v>
      </c>
      <c r="B15" s="23">
        <f>B12+((B22-B12)/(A22-A12))*(A15-A12)</f>
        <v>36</v>
      </c>
      <c r="C15" s="23"/>
      <c r="D15" s="43">
        <f t="shared" si="0"/>
        <v>0.24948129489402363</v>
      </c>
      <c r="E15" s="43">
        <f t="shared" si="1"/>
        <v>0.25429728794427686</v>
      </c>
      <c r="F15" s="43">
        <f t="shared" si="1"/>
        <v>6.6464376919467355E-2</v>
      </c>
      <c r="G15" s="43">
        <f t="shared" si="1"/>
        <v>5.7938829641754432E-2</v>
      </c>
      <c r="H15" s="43">
        <f t="shared" si="2"/>
        <v>6.3585799567218593E-3</v>
      </c>
      <c r="I15" s="43">
        <f t="shared" si="2"/>
        <v>6.0188435547020632E-3</v>
      </c>
      <c r="J15" s="43">
        <f t="shared" si="2"/>
        <v>6.4044902813191256E-3</v>
      </c>
      <c r="K15" s="43">
        <f t="shared" si="2"/>
        <v>1.3313994133208224E-4</v>
      </c>
      <c r="L15" s="43">
        <f t="shared" si="3"/>
        <v>5.4422098777603567E-2</v>
      </c>
      <c r="M15"/>
    </row>
    <row r="16" spans="1:30" x14ac:dyDescent="0.2">
      <c r="A16" s="36">
        <v>1874</v>
      </c>
      <c r="B16" s="23">
        <f>B12+((B22-B12)/(A22-A12))*(A16-A12)</f>
        <v>38</v>
      </c>
      <c r="C16" s="23"/>
      <c r="D16" s="43">
        <f t="shared" si="0"/>
        <v>0.26334136683258053</v>
      </c>
      <c r="E16" s="43">
        <f t="shared" si="1"/>
        <v>0.26842491505229227</v>
      </c>
      <c r="F16" s="43">
        <f t="shared" si="1"/>
        <v>7.0156842303882208E-2</v>
      </c>
      <c r="G16" s="43">
        <f t="shared" si="1"/>
        <v>6.1157653510740782E-2</v>
      </c>
      <c r="H16" s="43">
        <f t="shared" si="2"/>
        <v>6.7118343987619625E-3</v>
      </c>
      <c r="I16" s="43">
        <f t="shared" si="2"/>
        <v>6.3532237521855108E-3</v>
      </c>
      <c r="J16" s="43">
        <f t="shared" si="2"/>
        <v>6.7602952969479657E-3</v>
      </c>
      <c r="K16" s="43">
        <f t="shared" si="2"/>
        <v>1.4053660473942016E-4</v>
      </c>
      <c r="L16" s="43">
        <f t="shared" si="3"/>
        <v>5.7445548709692651E-2</v>
      </c>
      <c r="M16"/>
    </row>
    <row r="17" spans="1:13" x14ac:dyDescent="0.2">
      <c r="A17" s="36">
        <v>1875</v>
      </c>
      <c r="B17" s="23">
        <f>B12+((B22-B12)/(A22-A12))*(A17-A12)</f>
        <v>40</v>
      </c>
      <c r="C17" s="23"/>
      <c r="D17" s="43">
        <f t="shared" si="0"/>
        <v>0.2772014387711374</v>
      </c>
      <c r="E17" s="43">
        <f t="shared" si="1"/>
        <v>0.28255254216030762</v>
      </c>
      <c r="F17" s="43">
        <f t="shared" si="1"/>
        <v>7.3849307688297061E-2</v>
      </c>
      <c r="G17" s="43">
        <f t="shared" si="1"/>
        <v>6.437647737972714E-2</v>
      </c>
      <c r="H17" s="43">
        <f t="shared" si="2"/>
        <v>7.0650888408020657E-3</v>
      </c>
      <c r="I17" s="43">
        <f t="shared" si="2"/>
        <v>6.6876039496689592E-3</v>
      </c>
      <c r="J17" s="43">
        <f t="shared" si="2"/>
        <v>7.1161003125768067E-3</v>
      </c>
      <c r="K17" s="43">
        <f t="shared" si="2"/>
        <v>1.4793326814675805E-4</v>
      </c>
      <c r="L17" s="43">
        <f t="shared" si="3"/>
        <v>6.0468998641781742E-2</v>
      </c>
      <c r="M17"/>
    </row>
    <row r="18" spans="1:13" x14ac:dyDescent="0.2">
      <c r="A18" s="36">
        <v>1876</v>
      </c>
      <c r="B18" s="23">
        <f>B12+((B22-B12)/(A22-A12))*(A18-A12)</f>
        <v>42</v>
      </c>
      <c r="C18" s="23"/>
      <c r="D18" s="43">
        <f t="shared" si="0"/>
        <v>0.29106151070969427</v>
      </c>
      <c r="E18" s="43">
        <f t="shared" si="1"/>
        <v>0.29668016926832302</v>
      </c>
      <c r="F18" s="43">
        <f t="shared" si="1"/>
        <v>7.7541773072711914E-2</v>
      </c>
      <c r="G18" s="43">
        <f t="shared" si="1"/>
        <v>6.7595301248713505E-2</v>
      </c>
      <c r="H18" s="43">
        <f t="shared" si="2"/>
        <v>7.4183432828421689E-3</v>
      </c>
      <c r="I18" s="43">
        <f t="shared" si="2"/>
        <v>7.0219841471524077E-3</v>
      </c>
      <c r="J18" s="43">
        <f t="shared" si="2"/>
        <v>7.4719053282056467E-3</v>
      </c>
      <c r="K18" s="43">
        <f t="shared" si="2"/>
        <v>1.5532993155409596E-4</v>
      </c>
      <c r="L18" s="43">
        <f t="shared" si="3"/>
        <v>6.3492448573870833E-2</v>
      </c>
      <c r="M18"/>
    </row>
    <row r="19" spans="1:13" x14ac:dyDescent="0.2">
      <c r="A19" s="36">
        <v>1877</v>
      </c>
      <c r="B19" s="23">
        <f>B12+((B22-B12)/(A22-A12))*(A19-A12)</f>
        <v>44</v>
      </c>
      <c r="C19" s="23"/>
      <c r="D19" s="43">
        <f t="shared" si="0"/>
        <v>0.30492158264825114</v>
      </c>
      <c r="E19" s="43">
        <f t="shared" si="1"/>
        <v>0.31080779637633843</v>
      </c>
      <c r="F19" s="43">
        <f t="shared" si="1"/>
        <v>8.1234238457126767E-2</v>
      </c>
      <c r="G19" s="43">
        <f t="shared" si="1"/>
        <v>7.0814125117699869E-2</v>
      </c>
      <c r="H19" s="43">
        <f t="shared" si="2"/>
        <v>7.7715977248822721E-3</v>
      </c>
      <c r="I19" s="43">
        <f t="shared" si="2"/>
        <v>7.3563643446358552E-3</v>
      </c>
      <c r="J19" s="43">
        <f t="shared" si="2"/>
        <v>7.8277103438344868E-3</v>
      </c>
      <c r="K19" s="43">
        <f t="shared" si="2"/>
        <v>1.6272659496143388E-4</v>
      </c>
      <c r="L19" s="43">
        <f t="shared" si="3"/>
        <v>6.6515898505959917E-2</v>
      </c>
      <c r="M19"/>
    </row>
    <row r="20" spans="1:13" x14ac:dyDescent="0.2">
      <c r="A20" s="36">
        <v>1878</v>
      </c>
      <c r="B20" s="23">
        <f>B12+((B22-B12)/(A22-A12))*(A20-A12)</f>
        <v>46</v>
      </c>
      <c r="C20" s="23"/>
      <c r="D20" s="43">
        <f t="shared" si="0"/>
        <v>0.31878165458680802</v>
      </c>
      <c r="E20" s="43">
        <f t="shared" si="1"/>
        <v>0.32493542348435384</v>
      </c>
      <c r="F20" s="43">
        <f t="shared" si="1"/>
        <v>8.492670384154162E-2</v>
      </c>
      <c r="G20" s="43">
        <f t="shared" si="1"/>
        <v>7.4032948986686234E-2</v>
      </c>
      <c r="H20" s="43">
        <f t="shared" si="2"/>
        <v>8.1248521669223753E-3</v>
      </c>
      <c r="I20" s="43">
        <f t="shared" si="2"/>
        <v>7.6907445421193037E-3</v>
      </c>
      <c r="J20" s="43">
        <f t="shared" si="2"/>
        <v>8.1835153594633277E-3</v>
      </c>
      <c r="K20" s="43">
        <f t="shared" si="2"/>
        <v>1.7012325836877177E-4</v>
      </c>
      <c r="L20" s="43">
        <f t="shared" si="3"/>
        <v>6.9539348438049001E-2</v>
      </c>
      <c r="M20"/>
    </row>
    <row r="21" spans="1:13" x14ac:dyDescent="0.2">
      <c r="A21" s="36">
        <v>1879</v>
      </c>
      <c r="B21" s="23">
        <f>B12+((B22-B12)/(A22-A12))*(A21-A12)</f>
        <v>48</v>
      </c>
      <c r="C21" s="23"/>
      <c r="D21" s="43">
        <f t="shared" si="0"/>
        <v>0.33264172652536489</v>
      </c>
      <c r="E21" s="43">
        <f t="shared" si="1"/>
        <v>0.33906305059236919</v>
      </c>
      <c r="F21" s="43">
        <f t="shared" si="1"/>
        <v>8.8619169225956487E-2</v>
      </c>
      <c r="G21" s="43">
        <f t="shared" si="1"/>
        <v>7.7251772855672585E-2</v>
      </c>
      <c r="H21" s="43">
        <f t="shared" si="2"/>
        <v>8.4781066089624785E-3</v>
      </c>
      <c r="I21" s="43">
        <f t="shared" si="2"/>
        <v>8.0251247396027521E-3</v>
      </c>
      <c r="J21" s="43">
        <f t="shared" si="2"/>
        <v>8.5393203750921669E-3</v>
      </c>
      <c r="K21" s="43">
        <f t="shared" si="2"/>
        <v>1.7751992177610966E-4</v>
      </c>
      <c r="L21" s="43">
        <f t="shared" si="3"/>
        <v>7.2562798370138085E-2</v>
      </c>
      <c r="M21"/>
    </row>
    <row r="22" spans="1:13" x14ac:dyDescent="0.2">
      <c r="A22" s="35">
        <v>1880</v>
      </c>
      <c r="B22" s="24">
        <v>50</v>
      </c>
      <c r="C22" s="23"/>
      <c r="D22" s="43">
        <f t="shared" si="0"/>
        <v>0.34650179846392171</v>
      </c>
      <c r="E22" s="43">
        <f t="shared" si="1"/>
        <v>0.35319067770038459</v>
      </c>
      <c r="F22" s="43">
        <f t="shared" si="1"/>
        <v>9.231163461037134E-2</v>
      </c>
      <c r="G22" s="43">
        <f t="shared" si="1"/>
        <v>8.0470596724658949E-2</v>
      </c>
      <c r="H22" s="43">
        <f t="shared" si="2"/>
        <v>8.8313610510025817E-3</v>
      </c>
      <c r="I22" s="43">
        <f t="shared" si="2"/>
        <v>8.3595049370861988E-3</v>
      </c>
      <c r="J22" s="43">
        <f t="shared" si="2"/>
        <v>8.8951253907210079E-3</v>
      </c>
      <c r="K22" s="43">
        <f t="shared" si="2"/>
        <v>1.8491658518344755E-4</v>
      </c>
      <c r="L22" s="43">
        <f t="shared" si="3"/>
        <v>7.5586248302227169E-2</v>
      </c>
      <c r="M22"/>
    </row>
    <row r="23" spans="1:13" x14ac:dyDescent="0.2">
      <c r="A23" s="36">
        <v>1881</v>
      </c>
      <c r="B23" s="23">
        <f>B22+((B32-B22)/(A32-A22))*(A23-A22)</f>
        <v>53.1</v>
      </c>
      <c r="C23" s="23"/>
      <c r="D23" s="43">
        <f t="shared" si="0"/>
        <v>0.36798490996868488</v>
      </c>
      <c r="E23" s="43">
        <f t="shared" si="1"/>
        <v>0.3750884997178085</v>
      </c>
      <c r="F23" s="43">
        <f t="shared" si="1"/>
        <v>9.8034955956214365E-2</v>
      </c>
      <c r="G23" s="43">
        <f t="shared" si="1"/>
        <v>8.5459773721587806E-2</v>
      </c>
      <c r="H23" s="43">
        <f t="shared" si="2"/>
        <v>9.3789054361647414E-3</v>
      </c>
      <c r="I23" s="43">
        <f t="shared" si="2"/>
        <v>8.8777942431855425E-3</v>
      </c>
      <c r="J23" s="43">
        <f t="shared" si="2"/>
        <v>9.4466231649457111E-3</v>
      </c>
      <c r="K23" s="43">
        <f t="shared" si="2"/>
        <v>1.9638141346482128E-4</v>
      </c>
      <c r="L23" s="43">
        <f t="shared" si="3"/>
        <v>8.0272595696965252E-2</v>
      </c>
      <c r="M23"/>
    </row>
    <row r="24" spans="1:13" x14ac:dyDescent="0.2">
      <c r="A24" s="36">
        <v>1882</v>
      </c>
      <c r="B24" s="23">
        <f>B22+((B32-B22)/(A32-A22))*(A24-A22)</f>
        <v>56.2</v>
      </c>
      <c r="C24" s="23"/>
      <c r="D24" s="43">
        <f t="shared" si="0"/>
        <v>0.38946802147344806</v>
      </c>
      <c r="E24" s="43">
        <f t="shared" si="1"/>
        <v>0.39698632173523235</v>
      </c>
      <c r="F24" s="43">
        <f t="shared" si="1"/>
        <v>0.10375827730205739</v>
      </c>
      <c r="G24" s="43">
        <f t="shared" si="1"/>
        <v>9.0448950718516663E-2</v>
      </c>
      <c r="H24" s="43">
        <f t="shared" si="2"/>
        <v>9.9264498213269027E-3</v>
      </c>
      <c r="I24" s="43">
        <f t="shared" si="2"/>
        <v>9.3960835492848862E-3</v>
      </c>
      <c r="J24" s="43">
        <f t="shared" si="2"/>
        <v>9.9981209391704143E-3</v>
      </c>
      <c r="K24" s="43">
        <f t="shared" si="2"/>
        <v>2.0784624174619503E-4</v>
      </c>
      <c r="L24" s="43">
        <f t="shared" si="3"/>
        <v>8.4958943091703348E-2</v>
      </c>
      <c r="M24"/>
    </row>
    <row r="25" spans="1:13" x14ac:dyDescent="0.2">
      <c r="A25" s="36">
        <v>1883</v>
      </c>
      <c r="B25" s="23">
        <f>B22+((B32-B22)/(A32-A22))*(A25-A22)</f>
        <v>59.3</v>
      </c>
      <c r="C25" s="23"/>
      <c r="D25" s="43">
        <f t="shared" si="0"/>
        <v>0.41095113297821118</v>
      </c>
      <c r="E25" s="43">
        <f t="shared" si="1"/>
        <v>0.41888414375265615</v>
      </c>
      <c r="F25" s="43">
        <f t="shared" si="1"/>
        <v>0.1094815986479004</v>
      </c>
      <c r="G25" s="43">
        <f t="shared" si="1"/>
        <v>9.5438127715445506E-2</v>
      </c>
      <c r="H25" s="43">
        <f t="shared" si="2"/>
        <v>1.0473994206489062E-2</v>
      </c>
      <c r="I25" s="43">
        <f t="shared" si="2"/>
        <v>9.9143728553842299E-3</v>
      </c>
      <c r="J25" s="43">
        <f t="shared" si="2"/>
        <v>1.0549618713395116E-2</v>
      </c>
      <c r="K25" s="43">
        <f t="shared" si="2"/>
        <v>2.1931107002756876E-4</v>
      </c>
      <c r="L25" s="43">
        <f t="shared" si="3"/>
        <v>8.9645290486441431E-2</v>
      </c>
      <c r="M25"/>
    </row>
    <row r="26" spans="1:13" x14ac:dyDescent="0.2">
      <c r="A26" s="36">
        <v>1884</v>
      </c>
      <c r="B26" s="23">
        <f>B22+((B32-B22)/(A32-A22))*(A26-A22)</f>
        <v>62.4</v>
      </c>
      <c r="C26" s="23"/>
      <c r="D26" s="43">
        <f t="shared" si="0"/>
        <v>0.43243424448297429</v>
      </c>
      <c r="E26" s="43">
        <f t="shared" si="1"/>
        <v>0.44078196577008</v>
      </c>
      <c r="F26" s="43">
        <f t="shared" si="1"/>
        <v>0.11520491999374342</v>
      </c>
      <c r="G26" s="43">
        <f t="shared" si="1"/>
        <v>0.10042730471237436</v>
      </c>
      <c r="H26" s="43">
        <f t="shared" si="2"/>
        <v>1.1021538591651222E-2</v>
      </c>
      <c r="I26" s="43">
        <f t="shared" si="2"/>
        <v>1.0432662161483574E-2</v>
      </c>
      <c r="J26" s="43">
        <f t="shared" si="2"/>
        <v>1.1101116487619817E-2</v>
      </c>
      <c r="K26" s="43">
        <f t="shared" si="2"/>
        <v>2.3077589830894252E-4</v>
      </c>
      <c r="L26" s="43">
        <f t="shared" si="3"/>
        <v>9.4331637881179528E-2</v>
      </c>
      <c r="M26"/>
    </row>
    <row r="27" spans="1:13" x14ac:dyDescent="0.2">
      <c r="A27" s="36">
        <v>1885</v>
      </c>
      <c r="B27" s="23">
        <f>B22+((B32-B22)/(A32-A22))*(A27-A22)</f>
        <v>65.5</v>
      </c>
      <c r="C27" s="23"/>
      <c r="D27" s="43">
        <f t="shared" si="0"/>
        <v>0.45391735598773747</v>
      </c>
      <c r="E27" s="43">
        <f t="shared" si="1"/>
        <v>0.46267978778750385</v>
      </c>
      <c r="F27" s="43">
        <f t="shared" si="1"/>
        <v>0.12092824133958646</v>
      </c>
      <c r="G27" s="43">
        <f t="shared" si="1"/>
        <v>0.10541648170930322</v>
      </c>
      <c r="H27" s="43">
        <f t="shared" si="2"/>
        <v>1.1569082976813382E-2</v>
      </c>
      <c r="I27" s="43">
        <f t="shared" si="2"/>
        <v>1.0950951467582917E-2</v>
      </c>
      <c r="J27" s="43">
        <f t="shared" si="2"/>
        <v>1.1652614261844519E-2</v>
      </c>
      <c r="K27" s="43">
        <f t="shared" si="2"/>
        <v>2.4224072659031627E-4</v>
      </c>
      <c r="L27" s="43">
        <f t="shared" si="3"/>
        <v>9.9017985275917611E-2</v>
      </c>
      <c r="M27"/>
    </row>
    <row r="28" spans="1:13" x14ac:dyDescent="0.2">
      <c r="A28" s="36">
        <v>1886</v>
      </c>
      <c r="B28" s="23">
        <f>B22+((B32-B22)/(A32-A22))*(A28-A22)</f>
        <v>68.599999999999994</v>
      </c>
      <c r="C28" s="23"/>
      <c r="D28" s="43">
        <f t="shared" si="0"/>
        <v>0.47540046749250059</v>
      </c>
      <c r="E28" s="43">
        <f t="shared" si="1"/>
        <v>0.48457760980492764</v>
      </c>
      <c r="F28" s="43">
        <f t="shared" si="1"/>
        <v>0.12665156268542949</v>
      </c>
      <c r="G28" s="43">
        <f t="shared" si="1"/>
        <v>0.11040565870623206</v>
      </c>
      <c r="H28" s="43">
        <f t="shared" si="2"/>
        <v>1.2116627361975539E-2</v>
      </c>
      <c r="I28" s="43">
        <f t="shared" si="2"/>
        <v>1.1469240773682261E-2</v>
      </c>
      <c r="J28" s="43">
        <f t="shared" si="2"/>
        <v>1.220411203606922E-2</v>
      </c>
      <c r="K28" s="43">
        <f t="shared" si="2"/>
        <v>2.5370555487169E-4</v>
      </c>
      <c r="L28" s="43">
        <f t="shared" si="3"/>
        <v>0.10370433267065568</v>
      </c>
      <c r="M28"/>
    </row>
    <row r="29" spans="1:13" x14ac:dyDescent="0.2">
      <c r="A29" s="36">
        <v>1887</v>
      </c>
      <c r="B29" s="23">
        <f>B22+((B32-B22)/(A32-A22))*(A29-A22)</f>
        <v>71.7</v>
      </c>
      <c r="C29" s="23"/>
      <c r="D29" s="43">
        <f t="shared" si="0"/>
        <v>0.49688357899726376</v>
      </c>
      <c r="E29" s="43">
        <f t="shared" si="1"/>
        <v>0.50647543182235155</v>
      </c>
      <c r="F29" s="43">
        <f t="shared" si="1"/>
        <v>0.13237488403127254</v>
      </c>
      <c r="G29" s="43">
        <f t="shared" si="1"/>
        <v>0.11539483570316093</v>
      </c>
      <c r="H29" s="43">
        <f t="shared" si="2"/>
        <v>1.2664171747137701E-2</v>
      </c>
      <c r="I29" s="43">
        <f t="shared" si="2"/>
        <v>1.1987530079781606E-2</v>
      </c>
      <c r="J29" s="43">
        <f t="shared" si="2"/>
        <v>1.2755609810293925E-2</v>
      </c>
      <c r="K29" s="43">
        <f t="shared" si="2"/>
        <v>2.6517038315306376E-4</v>
      </c>
      <c r="L29" s="43">
        <f t="shared" si="3"/>
        <v>0.10839068006539378</v>
      </c>
      <c r="M29"/>
    </row>
    <row r="30" spans="1:13" x14ac:dyDescent="0.2">
      <c r="A30" s="36">
        <v>1888</v>
      </c>
      <c r="B30" s="23">
        <f>B22+((B32-B22)/(A32-A22))*(A30-A22)</f>
        <v>74.8</v>
      </c>
      <c r="C30" s="23"/>
      <c r="D30" s="43">
        <f t="shared" si="0"/>
        <v>0.51836669050202688</v>
      </c>
      <c r="E30" s="43">
        <f t="shared" si="1"/>
        <v>0.52837325383977529</v>
      </c>
      <c r="F30" s="43">
        <f t="shared" si="1"/>
        <v>0.13809820537711553</v>
      </c>
      <c r="G30" s="43">
        <f t="shared" si="1"/>
        <v>0.12038401270008979</v>
      </c>
      <c r="H30" s="43">
        <f t="shared" si="2"/>
        <v>1.321171613229986E-2</v>
      </c>
      <c r="I30" s="43">
        <f t="shared" si="2"/>
        <v>1.250581938588095E-2</v>
      </c>
      <c r="J30" s="43">
        <f t="shared" si="2"/>
        <v>1.3307107584518627E-2</v>
      </c>
      <c r="K30" s="43">
        <f t="shared" si="2"/>
        <v>2.7663521143443751E-4</v>
      </c>
      <c r="L30" s="43">
        <f t="shared" si="3"/>
        <v>0.11307702746013186</v>
      </c>
      <c r="M30"/>
    </row>
    <row r="31" spans="1:13" x14ac:dyDescent="0.2">
      <c r="A31" s="36">
        <v>1889</v>
      </c>
      <c r="B31" s="23">
        <f>B22+((B32-B22)/(A32-A22))*(A31-A22)</f>
        <v>77.900000000000006</v>
      </c>
      <c r="C31" s="23"/>
      <c r="D31" s="43">
        <f t="shared" si="0"/>
        <v>0.53984980200679</v>
      </c>
      <c r="E31" s="43">
        <f t="shared" si="1"/>
        <v>0.55027107585719914</v>
      </c>
      <c r="F31" s="43">
        <f t="shared" si="1"/>
        <v>0.14382152672295856</v>
      </c>
      <c r="G31" s="43">
        <f t="shared" si="1"/>
        <v>0.12537318969701866</v>
      </c>
      <c r="H31" s="43">
        <f t="shared" si="2"/>
        <v>1.375926051746202E-2</v>
      </c>
      <c r="I31" s="43">
        <f t="shared" si="2"/>
        <v>1.3024108691980295E-2</v>
      </c>
      <c r="J31" s="43">
        <f t="shared" si="2"/>
        <v>1.385860535874333E-2</v>
      </c>
      <c r="K31" s="43">
        <f t="shared" si="2"/>
        <v>2.8810003971581127E-4</v>
      </c>
      <c r="L31" s="43">
        <f t="shared" si="3"/>
        <v>0.11776337485486997</v>
      </c>
      <c r="M31"/>
    </row>
    <row r="32" spans="1:13" x14ac:dyDescent="0.2">
      <c r="A32" s="35">
        <v>1890</v>
      </c>
      <c r="B32" s="24">
        <v>81</v>
      </c>
      <c r="C32" s="23"/>
      <c r="D32" s="43">
        <f t="shared" si="0"/>
        <v>0.56133291351155312</v>
      </c>
      <c r="E32" s="43">
        <f t="shared" si="1"/>
        <v>0.57216889787462299</v>
      </c>
      <c r="F32" s="43">
        <f t="shared" si="1"/>
        <v>0.14954484806880158</v>
      </c>
      <c r="G32" s="43">
        <f t="shared" si="1"/>
        <v>0.13036236669394749</v>
      </c>
      <c r="H32" s="43">
        <f t="shared" si="2"/>
        <v>1.4306804902624178E-2</v>
      </c>
      <c r="I32" s="43">
        <f t="shared" si="2"/>
        <v>1.3542397998079639E-2</v>
      </c>
      <c r="J32" s="43">
        <f t="shared" si="2"/>
        <v>1.4410103132968031E-2</v>
      </c>
      <c r="K32" s="43">
        <f t="shared" si="2"/>
        <v>2.9956486799718497E-4</v>
      </c>
      <c r="L32" s="43">
        <f t="shared" si="3"/>
        <v>0.12244972224960804</v>
      </c>
      <c r="M32"/>
    </row>
    <row r="33" spans="1:13" x14ac:dyDescent="0.2">
      <c r="A33" s="36">
        <v>1891</v>
      </c>
      <c r="B33" s="23">
        <f>B32+((B42-B32)/(A42-A32))*(A33-A32)</f>
        <v>85.2</v>
      </c>
      <c r="C33" s="23"/>
      <c r="D33" s="43">
        <f t="shared" si="0"/>
        <v>0.59043906458252249</v>
      </c>
      <c r="E33" s="43">
        <f t="shared" si="1"/>
        <v>0.60183691480145529</v>
      </c>
      <c r="F33" s="43">
        <f t="shared" si="1"/>
        <v>0.15729902537607279</v>
      </c>
      <c r="G33" s="43">
        <f t="shared" si="1"/>
        <v>0.13712189681881884</v>
      </c>
      <c r="H33" s="43">
        <f t="shared" si="2"/>
        <v>1.5048639230908396E-2</v>
      </c>
      <c r="I33" s="43">
        <f t="shared" si="2"/>
        <v>1.424459641279488E-2</v>
      </c>
      <c r="J33" s="43">
        <f t="shared" si="2"/>
        <v>1.5157293665788597E-2</v>
      </c>
      <c r="K33" s="43">
        <f t="shared" si="2"/>
        <v>3.1509786115259457E-4</v>
      </c>
      <c r="L33" s="43">
        <f t="shared" si="3"/>
        <v>0.12879896710699512</v>
      </c>
      <c r="M33"/>
    </row>
    <row r="34" spans="1:13" x14ac:dyDescent="0.2">
      <c r="A34" s="36">
        <v>1892</v>
      </c>
      <c r="B34" s="23">
        <f>B32+((B42-B32)/(A42-A32))*(A34-A32)</f>
        <v>89.4</v>
      </c>
      <c r="C34" s="23"/>
      <c r="D34" s="43">
        <f t="shared" si="0"/>
        <v>0.61954521565349197</v>
      </c>
      <c r="E34" s="43">
        <f t="shared" si="1"/>
        <v>0.63150493172828759</v>
      </c>
      <c r="F34" s="43">
        <f t="shared" si="1"/>
        <v>0.16505320268334397</v>
      </c>
      <c r="G34" s="43">
        <f t="shared" si="1"/>
        <v>0.14388142694369019</v>
      </c>
      <c r="H34" s="43">
        <f t="shared" si="2"/>
        <v>1.5790473559192612E-2</v>
      </c>
      <c r="I34" s="43">
        <f t="shared" si="2"/>
        <v>1.4946794827510122E-2</v>
      </c>
      <c r="J34" s="43">
        <f t="shared" si="2"/>
        <v>1.590448419860916E-2</v>
      </c>
      <c r="K34" s="43">
        <f t="shared" si="2"/>
        <v>3.3063085430800416E-4</v>
      </c>
      <c r="L34" s="43">
        <f t="shared" si="3"/>
        <v>0.1351482119643822</v>
      </c>
      <c r="M34"/>
    </row>
    <row r="35" spans="1:13" x14ac:dyDescent="0.2">
      <c r="A35" s="36">
        <v>1893</v>
      </c>
      <c r="B35" s="23">
        <f>B32+((B42-B32)/(A42-A32))*(A35-A32)</f>
        <v>93.6</v>
      </c>
      <c r="C35" s="23"/>
      <c r="D35" s="43">
        <f t="shared" si="0"/>
        <v>0.64865136672446133</v>
      </c>
      <c r="E35" s="43">
        <f t="shared" si="1"/>
        <v>0.66117294865511977</v>
      </c>
      <c r="F35" s="43">
        <f t="shared" si="1"/>
        <v>0.17280737999061516</v>
      </c>
      <c r="G35" s="43">
        <f t="shared" si="1"/>
        <v>0.15064095706856154</v>
      </c>
      <c r="H35" s="43">
        <f t="shared" si="2"/>
        <v>1.6532307887476824E-2</v>
      </c>
      <c r="I35" s="43">
        <f t="shared" si="2"/>
        <v>1.5648993242225361E-2</v>
      </c>
      <c r="J35" s="43">
        <f t="shared" si="2"/>
        <v>1.6651674731429724E-2</v>
      </c>
      <c r="K35" s="43">
        <f t="shared" si="2"/>
        <v>3.4616384746341371E-4</v>
      </c>
      <c r="L35" s="43">
        <f t="shared" si="3"/>
        <v>0.14149745682176926</v>
      </c>
      <c r="M35"/>
    </row>
    <row r="36" spans="1:13" x14ac:dyDescent="0.2">
      <c r="A36" s="36">
        <v>1894</v>
      </c>
      <c r="B36" s="23">
        <f>B32+((B42-B32)/(A42-A32))*(A36-A32)</f>
        <v>97.8</v>
      </c>
      <c r="C36" s="23"/>
      <c r="D36" s="43">
        <f t="shared" si="0"/>
        <v>0.67775751779543081</v>
      </c>
      <c r="E36" s="43">
        <f t="shared" si="1"/>
        <v>0.69084096558195207</v>
      </c>
      <c r="F36" s="43">
        <f t="shared" si="1"/>
        <v>0.18056155729788637</v>
      </c>
      <c r="G36" s="43">
        <f t="shared" si="1"/>
        <v>0.15740048719343289</v>
      </c>
      <c r="H36" s="43">
        <f t="shared" si="2"/>
        <v>1.727414221576104E-2</v>
      </c>
      <c r="I36" s="43">
        <f t="shared" si="2"/>
        <v>1.63511916569406E-2</v>
      </c>
      <c r="J36" s="43">
        <f t="shared" si="2"/>
        <v>1.7398865264250288E-2</v>
      </c>
      <c r="K36" s="43">
        <f t="shared" si="2"/>
        <v>3.616968406188233E-4</v>
      </c>
      <c r="L36" s="43">
        <f t="shared" si="3"/>
        <v>0.14784670167915634</v>
      </c>
      <c r="M36"/>
    </row>
    <row r="37" spans="1:13" x14ac:dyDescent="0.2">
      <c r="A37" s="36">
        <v>1895</v>
      </c>
      <c r="B37" s="23">
        <f>B32+((B42-B32)/(A42-A32))*(A37-A32)</f>
        <v>102</v>
      </c>
      <c r="C37" s="23"/>
      <c r="D37" s="43">
        <f t="shared" si="0"/>
        <v>0.70686366886640029</v>
      </c>
      <c r="E37" s="43">
        <f t="shared" si="1"/>
        <v>0.72050898250878437</v>
      </c>
      <c r="F37" s="43">
        <f t="shared" si="1"/>
        <v>0.18831573460515758</v>
      </c>
      <c r="G37" s="43">
        <f t="shared" si="1"/>
        <v>0.16416001731830424</v>
      </c>
      <c r="H37" s="43">
        <f t="shared" si="2"/>
        <v>1.801597654404526E-2</v>
      </c>
      <c r="I37" s="43">
        <f t="shared" si="2"/>
        <v>1.7053390071655843E-2</v>
      </c>
      <c r="J37" s="43">
        <f t="shared" si="2"/>
        <v>1.8146055797070852E-2</v>
      </c>
      <c r="K37" s="43">
        <f t="shared" si="2"/>
        <v>3.772298337742329E-4</v>
      </c>
      <c r="L37" s="43">
        <f t="shared" si="3"/>
        <v>0.15419594653654342</v>
      </c>
      <c r="M37"/>
    </row>
    <row r="38" spans="1:13" x14ac:dyDescent="0.2">
      <c r="A38" s="36">
        <v>1896</v>
      </c>
      <c r="B38" s="23">
        <f>B32+((B42-B32)/(A42-A32))*(A38-A32)</f>
        <v>106.2</v>
      </c>
      <c r="C38" s="23"/>
      <c r="D38" s="43">
        <f t="shared" si="0"/>
        <v>0.73596981993736965</v>
      </c>
      <c r="E38" s="43">
        <f t="shared" si="1"/>
        <v>0.75017699943561666</v>
      </c>
      <c r="F38" s="43">
        <f t="shared" si="1"/>
        <v>0.19606991191242878</v>
      </c>
      <c r="G38" s="43">
        <f t="shared" si="1"/>
        <v>0.17091954744317558</v>
      </c>
      <c r="H38" s="43">
        <f t="shared" si="2"/>
        <v>1.8757810872329476E-2</v>
      </c>
      <c r="I38" s="43">
        <f t="shared" si="2"/>
        <v>1.7755588486371082E-2</v>
      </c>
      <c r="J38" s="43">
        <f t="shared" si="2"/>
        <v>1.8893246329891415E-2</v>
      </c>
      <c r="K38" s="43">
        <f t="shared" si="2"/>
        <v>3.9276282692964244E-4</v>
      </c>
      <c r="L38" s="43">
        <f t="shared" si="3"/>
        <v>0.16054519139393053</v>
      </c>
      <c r="M38"/>
    </row>
    <row r="39" spans="1:13" x14ac:dyDescent="0.2">
      <c r="A39" s="36">
        <v>1897</v>
      </c>
      <c r="B39" s="23">
        <f>B32+((B42-B32)/(A42-A32))*(A39-A32)</f>
        <v>110.4</v>
      </c>
      <c r="C39" s="23"/>
      <c r="D39" s="43">
        <f t="shared" si="0"/>
        <v>0.76507597100833902</v>
      </c>
      <c r="E39" s="43">
        <f t="shared" si="1"/>
        <v>0.77984501636244896</v>
      </c>
      <c r="F39" s="43">
        <f t="shared" si="1"/>
        <v>0.20382408921969999</v>
      </c>
      <c r="G39" s="43">
        <f t="shared" si="1"/>
        <v>0.17767907756804693</v>
      </c>
      <c r="H39" s="43">
        <f t="shared" si="2"/>
        <v>1.9499645200613695E-2</v>
      </c>
      <c r="I39" s="43">
        <f t="shared" si="2"/>
        <v>1.8457786901086324E-2</v>
      </c>
      <c r="J39" s="43">
        <f t="shared" si="2"/>
        <v>1.9640436862711979E-2</v>
      </c>
      <c r="K39" s="43">
        <f t="shared" si="2"/>
        <v>4.0829582008505204E-4</v>
      </c>
      <c r="L39" s="43">
        <f t="shared" si="3"/>
        <v>0.16689443625131764</v>
      </c>
      <c r="M39"/>
    </row>
    <row r="40" spans="1:13" x14ac:dyDescent="0.2">
      <c r="A40" s="36">
        <v>1898</v>
      </c>
      <c r="B40" s="23">
        <f>B32+((B42-B32)/(A42-A32))*(A40-A32)</f>
        <v>114.6</v>
      </c>
      <c r="C40" s="23"/>
      <c r="D40" s="43">
        <f t="shared" si="0"/>
        <v>0.79418212207930838</v>
      </c>
      <c r="E40" s="43">
        <f t="shared" si="1"/>
        <v>0.80951303328928126</v>
      </c>
      <c r="F40" s="43">
        <f t="shared" si="1"/>
        <v>0.21157826652697118</v>
      </c>
      <c r="G40" s="43">
        <f t="shared" si="1"/>
        <v>0.18443860769291825</v>
      </c>
      <c r="H40" s="43">
        <f t="shared" si="2"/>
        <v>2.0241479528897911E-2</v>
      </c>
      <c r="I40" s="43">
        <f t="shared" si="2"/>
        <v>1.9159985315801563E-2</v>
      </c>
      <c r="J40" s="43">
        <f t="shared" si="2"/>
        <v>2.0387627395532543E-2</v>
      </c>
      <c r="K40" s="43">
        <f t="shared" si="2"/>
        <v>4.2382881324046158E-4</v>
      </c>
      <c r="L40" s="43">
        <f t="shared" si="3"/>
        <v>0.17324368110870472</v>
      </c>
      <c r="M40"/>
    </row>
    <row r="41" spans="1:13" x14ac:dyDescent="0.2">
      <c r="A41" s="36">
        <v>1899</v>
      </c>
      <c r="B41" s="23">
        <f>B32+((B42-B32)/(A42-A32))*(A41-A32)</f>
        <v>118.80000000000001</v>
      </c>
      <c r="C41" s="23"/>
      <c r="D41" s="43">
        <f t="shared" si="0"/>
        <v>0.82328827315027786</v>
      </c>
      <c r="E41" s="43">
        <f t="shared" si="1"/>
        <v>0.83918105021611367</v>
      </c>
      <c r="F41" s="43">
        <f t="shared" si="1"/>
        <v>0.21933244383424241</v>
      </c>
      <c r="G41" s="43">
        <f t="shared" si="1"/>
        <v>0.19119813781778963</v>
      </c>
      <c r="H41" s="43">
        <f t="shared" si="2"/>
        <v>2.0983313857182131E-2</v>
      </c>
      <c r="I41" s="43">
        <f t="shared" si="2"/>
        <v>1.9862183730516805E-2</v>
      </c>
      <c r="J41" s="43">
        <f t="shared" si="2"/>
        <v>2.113481792835311E-2</v>
      </c>
      <c r="K41" s="43">
        <f t="shared" si="2"/>
        <v>4.3936180639587123E-4</v>
      </c>
      <c r="L41" s="43">
        <f t="shared" si="3"/>
        <v>0.17959292596609183</v>
      </c>
      <c r="M41"/>
    </row>
    <row r="42" spans="1:13" x14ac:dyDescent="0.2">
      <c r="A42" s="35">
        <v>1900</v>
      </c>
      <c r="B42" s="24">
        <v>123</v>
      </c>
      <c r="C42" s="23"/>
      <c r="D42" s="43">
        <f t="shared" si="0"/>
        <v>0.85239442422124723</v>
      </c>
      <c r="E42" s="43">
        <f t="shared" si="1"/>
        <v>0.86884906714294585</v>
      </c>
      <c r="F42" s="43">
        <f t="shared" si="1"/>
        <v>0.22708662114151359</v>
      </c>
      <c r="G42" s="43">
        <f t="shared" si="1"/>
        <v>0.19795766794266095</v>
      </c>
      <c r="H42" s="43">
        <f t="shared" si="2"/>
        <v>2.1725148185466347E-2</v>
      </c>
      <c r="I42" s="43">
        <f t="shared" si="2"/>
        <v>2.0564382145232041E-2</v>
      </c>
      <c r="J42" s="43">
        <f t="shared" si="2"/>
        <v>2.1882008461173674E-2</v>
      </c>
      <c r="K42" s="43">
        <f t="shared" si="2"/>
        <v>4.5489479955128077E-4</v>
      </c>
      <c r="L42" s="43">
        <f t="shared" si="3"/>
        <v>0.18594217082347891</v>
      </c>
      <c r="M42"/>
    </row>
    <row r="43" spans="1:13" x14ac:dyDescent="0.2">
      <c r="A43" s="36">
        <v>1901</v>
      </c>
      <c r="B43" s="23">
        <f>B42+((B55-B42)/(A55-A42))*(A43-A42)</f>
        <v>129.38461538461539</v>
      </c>
      <c r="C43" s="23"/>
      <c r="D43" s="43">
        <f t="shared" si="0"/>
        <v>0.89664003848664031</v>
      </c>
      <c r="E43" s="43">
        <f t="shared" si="1"/>
        <v>0.91394879983391808</v>
      </c>
      <c r="F43" s="43">
        <f t="shared" si="1"/>
        <v>0.23887410679176102</v>
      </c>
      <c r="G43" s="43">
        <f t="shared" si="1"/>
        <v>0.2082331441398097</v>
      </c>
      <c r="H43" s="43">
        <f t="shared" si="2"/>
        <v>2.2852845058132832E-2</v>
      </c>
      <c r="I43" s="43">
        <f t="shared" si="2"/>
        <v>2.1631826621813819E-2</v>
      </c>
      <c r="J43" s="43">
        <f t="shared" si="2"/>
        <v>2.3017847549527279E-2</v>
      </c>
      <c r="K43" s="43">
        <f t="shared" si="2"/>
        <v>4.7850722504393637E-4</v>
      </c>
      <c r="L43" s="43">
        <f t="shared" si="3"/>
        <v>0.19559395329899409</v>
      </c>
      <c r="M43"/>
    </row>
    <row r="44" spans="1:13" x14ac:dyDescent="0.2">
      <c r="A44" s="36">
        <v>1902</v>
      </c>
      <c r="B44" s="23">
        <f>B42+((B55-B42)/(A55-A42))*(A44-A42)</f>
        <v>135.76923076923077</v>
      </c>
      <c r="C44" s="23"/>
      <c r="D44" s="43">
        <f t="shared" ref="D44:D74" si="4">D45*B44/B45</f>
        <v>0.9408856527520334</v>
      </c>
      <c r="E44" s="43">
        <f t="shared" si="1"/>
        <v>0.95904853252489031</v>
      </c>
      <c r="F44" s="43">
        <f t="shared" si="1"/>
        <v>0.25066159244200842</v>
      </c>
      <c r="G44" s="43">
        <f t="shared" si="1"/>
        <v>0.21850862033695848</v>
      </c>
      <c r="H44" s="43">
        <f t="shared" si="2"/>
        <v>2.3980541930799317E-2</v>
      </c>
      <c r="I44" s="43">
        <f t="shared" si="2"/>
        <v>2.2699271098395594E-2</v>
      </c>
      <c r="J44" s="43">
        <f t="shared" si="2"/>
        <v>2.4153686637880884E-2</v>
      </c>
      <c r="K44" s="43">
        <f t="shared" si="2"/>
        <v>5.0211965053659202E-4</v>
      </c>
      <c r="L44" s="43">
        <f t="shared" si="3"/>
        <v>0.20524573577450927</v>
      </c>
      <c r="M44"/>
    </row>
    <row r="45" spans="1:13" x14ac:dyDescent="0.2">
      <c r="A45" s="36">
        <v>1903</v>
      </c>
      <c r="B45" s="23">
        <f>B42+((B55-B42)/(A55-A42))*(A45-A42)</f>
        <v>142.15384615384616</v>
      </c>
      <c r="C45" s="23"/>
      <c r="D45" s="43">
        <f t="shared" si="4"/>
        <v>0.98513126701742659</v>
      </c>
      <c r="E45" s="43">
        <f t="shared" si="1"/>
        <v>1.0041482652158624</v>
      </c>
      <c r="F45" s="43">
        <f t="shared" si="1"/>
        <v>0.26244907809225582</v>
      </c>
      <c r="G45" s="43">
        <f t="shared" si="1"/>
        <v>0.22878409653410725</v>
      </c>
      <c r="H45" s="43">
        <f t="shared" si="2"/>
        <v>2.5108238803465802E-2</v>
      </c>
      <c r="I45" s="43">
        <f t="shared" si="2"/>
        <v>2.3766715574977372E-2</v>
      </c>
      <c r="J45" s="43">
        <f t="shared" si="2"/>
        <v>2.5289525726234489E-2</v>
      </c>
      <c r="K45" s="43">
        <f t="shared" si="2"/>
        <v>5.2573207602924768E-4</v>
      </c>
      <c r="L45" s="43">
        <f t="shared" si="3"/>
        <v>0.21489751825002446</v>
      </c>
      <c r="M45"/>
    </row>
    <row r="46" spans="1:13" x14ac:dyDescent="0.2">
      <c r="A46" s="36">
        <v>1904</v>
      </c>
      <c r="B46" s="23">
        <f>B42+((B55-B42)/(A55-A42))*(A46-A42)</f>
        <v>148.53846153846155</v>
      </c>
      <c r="C46" s="23"/>
      <c r="D46" s="43">
        <f t="shared" si="4"/>
        <v>1.0293768812828197</v>
      </c>
      <c r="E46" s="43">
        <f t="shared" si="1"/>
        <v>1.0492479979068348</v>
      </c>
      <c r="F46" s="43">
        <f t="shared" si="1"/>
        <v>0.27423656374250327</v>
      </c>
      <c r="G46" s="43">
        <f t="shared" si="1"/>
        <v>0.239059572731256</v>
      </c>
      <c r="H46" s="43">
        <f t="shared" si="2"/>
        <v>2.6235935676132284E-2</v>
      </c>
      <c r="I46" s="43">
        <f t="shared" si="2"/>
        <v>2.4834160051559147E-2</v>
      </c>
      <c r="J46" s="43">
        <f t="shared" si="2"/>
        <v>2.6425364814588095E-2</v>
      </c>
      <c r="K46" s="43">
        <f t="shared" si="2"/>
        <v>5.4934450152190322E-4</v>
      </c>
      <c r="L46" s="43">
        <f t="shared" si="3"/>
        <v>0.22454930072553964</v>
      </c>
      <c r="M46"/>
    </row>
    <row r="47" spans="1:13" x14ac:dyDescent="0.2">
      <c r="A47" s="36">
        <v>1905</v>
      </c>
      <c r="B47" s="23">
        <f>B42+((B55-B42)/(A55-A42))*(A47-A42)</f>
        <v>154.92307692307693</v>
      </c>
      <c r="C47" s="23"/>
      <c r="D47" s="43">
        <f t="shared" si="4"/>
        <v>1.0736224955482128</v>
      </c>
      <c r="E47" s="43">
        <f t="shared" si="1"/>
        <v>1.0943477305978069</v>
      </c>
      <c r="F47" s="43">
        <f t="shared" si="1"/>
        <v>0.28602404939275067</v>
      </c>
      <c r="G47" s="43">
        <f t="shared" si="1"/>
        <v>0.24933504892840475</v>
      </c>
      <c r="H47" s="43">
        <f t="shared" si="2"/>
        <v>2.7363632548798769E-2</v>
      </c>
      <c r="I47" s="43">
        <f t="shared" si="2"/>
        <v>2.5901604528140925E-2</v>
      </c>
      <c r="J47" s="43">
        <f t="shared" si="2"/>
        <v>2.75612039029417E-2</v>
      </c>
      <c r="K47" s="43">
        <f t="shared" si="2"/>
        <v>5.7295692701455887E-4</v>
      </c>
      <c r="L47" s="43">
        <f t="shared" si="3"/>
        <v>0.23420108320105479</v>
      </c>
      <c r="M47"/>
    </row>
    <row r="48" spans="1:13" x14ac:dyDescent="0.2">
      <c r="A48" s="36">
        <v>1906</v>
      </c>
      <c r="B48" s="23">
        <f>B42+((B55-B42)/(A55-A42))*(A48-A42)</f>
        <v>161.30769230769232</v>
      </c>
      <c r="C48" s="23"/>
      <c r="D48" s="43">
        <f t="shared" si="4"/>
        <v>1.1178681098136058</v>
      </c>
      <c r="E48" s="43">
        <f t="shared" si="1"/>
        <v>1.139447463288779</v>
      </c>
      <c r="F48" s="43">
        <f t="shared" si="1"/>
        <v>0.29781153504299807</v>
      </c>
      <c r="G48" s="43">
        <f t="shared" si="1"/>
        <v>0.25961052512555349</v>
      </c>
      <c r="H48" s="43">
        <f t="shared" si="2"/>
        <v>2.8491329421465254E-2</v>
      </c>
      <c r="I48" s="43">
        <f t="shared" si="2"/>
        <v>2.6969049004722703E-2</v>
      </c>
      <c r="J48" s="43">
        <f t="shared" si="2"/>
        <v>2.8697042991295305E-2</v>
      </c>
      <c r="K48" s="43">
        <f t="shared" si="2"/>
        <v>5.9656935250721442E-4</v>
      </c>
      <c r="L48" s="43">
        <f t="shared" si="3"/>
        <v>0.24385286567656994</v>
      </c>
      <c r="M48"/>
    </row>
    <row r="49" spans="1:13" x14ac:dyDescent="0.2">
      <c r="A49" s="36">
        <v>1907</v>
      </c>
      <c r="B49" s="23">
        <f>B42+((B55-B42)/(A55-A42))*(A49-A42)</f>
        <v>167.69230769230768</v>
      </c>
      <c r="C49" s="23"/>
      <c r="D49" s="43">
        <f t="shared" si="4"/>
        <v>1.1621137240789987</v>
      </c>
      <c r="E49" s="43">
        <f t="shared" si="1"/>
        <v>1.1845471959797509</v>
      </c>
      <c r="F49" s="43">
        <f t="shared" si="1"/>
        <v>0.30959902069324541</v>
      </c>
      <c r="G49" s="43">
        <f t="shared" si="1"/>
        <v>0.26988600132270218</v>
      </c>
      <c r="H49" s="43">
        <f t="shared" si="2"/>
        <v>2.9619026294131736E-2</v>
      </c>
      <c r="I49" s="43">
        <f t="shared" si="2"/>
        <v>2.8036493481304475E-2</v>
      </c>
      <c r="J49" s="43">
        <f t="shared" si="2"/>
        <v>2.9832882079648907E-2</v>
      </c>
      <c r="K49" s="43">
        <f t="shared" si="2"/>
        <v>6.2018177799986985E-4</v>
      </c>
      <c r="L49" s="43">
        <f t="shared" si="3"/>
        <v>0.25350464815208507</v>
      </c>
      <c r="M49"/>
    </row>
    <row r="50" spans="1:13" x14ac:dyDescent="0.2">
      <c r="A50" s="36">
        <v>1908</v>
      </c>
      <c r="B50" s="23">
        <f>B42+((B55-B42)/(A55-A42))*(A50-A42)</f>
        <v>174.07692307692309</v>
      </c>
      <c r="C50" s="23"/>
      <c r="D50" s="43">
        <f t="shared" si="4"/>
        <v>1.206359338344392</v>
      </c>
      <c r="E50" s="43">
        <f t="shared" si="1"/>
        <v>1.2296469286707234</v>
      </c>
      <c r="F50" s="43">
        <f t="shared" si="1"/>
        <v>0.32138650634349292</v>
      </c>
      <c r="G50" s="43">
        <f t="shared" si="1"/>
        <v>0.28016147751985099</v>
      </c>
      <c r="H50" s="43">
        <f t="shared" si="2"/>
        <v>3.0746723166798225E-2</v>
      </c>
      <c r="I50" s="43">
        <f t="shared" si="2"/>
        <v>2.9103937957886256E-2</v>
      </c>
      <c r="J50" s="43">
        <f t="shared" si="2"/>
        <v>3.0968721168002519E-2</v>
      </c>
      <c r="K50" s="43">
        <f t="shared" si="2"/>
        <v>6.4379420349252561E-4</v>
      </c>
      <c r="L50" s="43">
        <f t="shared" si="3"/>
        <v>0.26315643062760025</v>
      </c>
      <c r="M50"/>
    </row>
    <row r="51" spans="1:13" x14ac:dyDescent="0.2">
      <c r="A51" s="36">
        <v>1909</v>
      </c>
      <c r="B51" s="23">
        <f>B42+((B55-B42)/(A55-A42))*(A51-A42)</f>
        <v>180.46153846153845</v>
      </c>
      <c r="C51" s="23"/>
      <c r="D51" s="43">
        <f t="shared" si="4"/>
        <v>1.2506049526097849</v>
      </c>
      <c r="E51" s="43">
        <f t="shared" si="1"/>
        <v>1.2747466613616956</v>
      </c>
      <c r="F51" s="43">
        <f t="shared" si="1"/>
        <v>0.33317399199374031</v>
      </c>
      <c r="G51" s="43">
        <f t="shared" si="1"/>
        <v>0.29043695371699968</v>
      </c>
      <c r="H51" s="43">
        <f t="shared" si="2"/>
        <v>3.1874420039464703E-2</v>
      </c>
      <c r="I51" s="43">
        <f t="shared" si="2"/>
        <v>3.0171382434468028E-2</v>
      </c>
      <c r="J51" s="43">
        <f t="shared" si="2"/>
        <v>3.2104560256356121E-2</v>
      </c>
      <c r="K51" s="43">
        <f t="shared" si="2"/>
        <v>6.6740662898518105E-4</v>
      </c>
      <c r="L51" s="43">
        <f t="shared" si="3"/>
        <v>0.27280821310311537</v>
      </c>
      <c r="M51"/>
    </row>
    <row r="52" spans="1:13" x14ac:dyDescent="0.2">
      <c r="A52" s="36">
        <v>1910</v>
      </c>
      <c r="B52" s="23">
        <f>B42+((B55-B42)/(A55-A42))*(A52-A42)</f>
        <v>186.84615384615387</v>
      </c>
      <c r="C52" s="23"/>
      <c r="D52" s="43">
        <f t="shared" si="4"/>
        <v>1.2948505668751782</v>
      </c>
      <c r="E52" s="43">
        <f t="shared" si="1"/>
        <v>1.3198463940526679</v>
      </c>
      <c r="F52" s="43">
        <f t="shared" si="1"/>
        <v>0.34496147764398782</v>
      </c>
      <c r="G52" s="43">
        <f t="shared" si="1"/>
        <v>0.30071242991414848</v>
      </c>
      <c r="H52" s="43">
        <f t="shared" si="2"/>
        <v>3.3002116912131188E-2</v>
      </c>
      <c r="I52" s="43">
        <f t="shared" si="2"/>
        <v>3.1238826911049806E-2</v>
      </c>
      <c r="J52" s="43">
        <f t="shared" si="2"/>
        <v>3.324039934470973E-2</v>
      </c>
      <c r="K52" s="43">
        <f t="shared" si="2"/>
        <v>6.9101905447783681E-4</v>
      </c>
      <c r="L52" s="43">
        <f t="shared" si="3"/>
        <v>0.28245999557863061</v>
      </c>
      <c r="M52"/>
    </row>
    <row r="53" spans="1:13" x14ac:dyDescent="0.2">
      <c r="A53" s="36">
        <v>1911</v>
      </c>
      <c r="B53" s="23">
        <f>B42+((B55-B42)/(A55-A42))*(A53-A42)</f>
        <v>193.23076923076923</v>
      </c>
      <c r="C53" s="23"/>
      <c r="D53" s="43">
        <f t="shared" si="4"/>
        <v>1.3390961811405711</v>
      </c>
      <c r="E53" s="43">
        <f t="shared" si="1"/>
        <v>1.3649461267436398</v>
      </c>
      <c r="F53" s="43">
        <f t="shared" si="1"/>
        <v>0.35674896329423522</v>
      </c>
      <c r="G53" s="43">
        <f t="shared" si="1"/>
        <v>0.31098790611129717</v>
      </c>
      <c r="H53" s="43">
        <f t="shared" si="2"/>
        <v>3.4129813784797666E-2</v>
      </c>
      <c r="I53" s="43">
        <f t="shared" si="2"/>
        <v>3.2306271387631577E-2</v>
      </c>
      <c r="J53" s="43">
        <f t="shared" si="2"/>
        <v>3.4376238433063332E-2</v>
      </c>
      <c r="K53" s="43">
        <f t="shared" si="2"/>
        <v>7.1463147997049236E-4</v>
      </c>
      <c r="L53" s="43">
        <f t="shared" si="3"/>
        <v>0.29211177805414573</v>
      </c>
      <c r="M53"/>
    </row>
    <row r="54" spans="1:13" x14ac:dyDescent="0.2">
      <c r="A54" s="36">
        <v>1912</v>
      </c>
      <c r="B54" s="23">
        <f>B42+((B55-B42)/(A55-A42))*(A54-A42)</f>
        <v>199.61538461538461</v>
      </c>
      <c r="C54" s="23"/>
      <c r="D54" s="43">
        <f t="shared" si="4"/>
        <v>1.3833417954059641</v>
      </c>
      <c r="E54" s="43">
        <f t="shared" si="1"/>
        <v>1.4100458594346119</v>
      </c>
      <c r="F54" s="43">
        <f t="shared" si="1"/>
        <v>0.36853644894448262</v>
      </c>
      <c r="G54" s="43">
        <f t="shared" si="1"/>
        <v>0.32126338230844592</v>
      </c>
      <c r="H54" s="43">
        <f t="shared" si="2"/>
        <v>3.5257510657464151E-2</v>
      </c>
      <c r="I54" s="43">
        <f t="shared" si="2"/>
        <v>3.3373715864213352E-2</v>
      </c>
      <c r="J54" s="43">
        <f t="shared" si="2"/>
        <v>3.5512077521416933E-2</v>
      </c>
      <c r="K54" s="43">
        <f t="shared" si="2"/>
        <v>7.382439054631479E-4</v>
      </c>
      <c r="L54" s="43">
        <f t="shared" si="3"/>
        <v>0.30176356052966091</v>
      </c>
      <c r="M54"/>
    </row>
    <row r="55" spans="1:13" x14ac:dyDescent="0.2">
      <c r="A55" s="35">
        <v>1913</v>
      </c>
      <c r="B55" s="24">
        <v>206</v>
      </c>
      <c r="C55" s="23"/>
      <c r="D55" s="43">
        <f t="shared" si="4"/>
        <v>1.4275874096713572</v>
      </c>
      <c r="E55" s="43">
        <f t="shared" si="1"/>
        <v>1.4551455921255843</v>
      </c>
      <c r="F55" s="43">
        <f t="shared" si="1"/>
        <v>0.38032393459473007</v>
      </c>
      <c r="G55" s="43">
        <f t="shared" si="1"/>
        <v>0.33153885850559467</v>
      </c>
      <c r="H55" s="43">
        <f t="shared" si="2"/>
        <v>3.6385207530130637E-2</v>
      </c>
      <c r="I55" s="43">
        <f t="shared" si="2"/>
        <v>3.4441160340795127E-2</v>
      </c>
      <c r="J55" s="43">
        <f t="shared" si="2"/>
        <v>3.6647916609770542E-2</v>
      </c>
      <c r="K55" s="43">
        <f t="shared" si="2"/>
        <v>7.6185633095580355E-4</v>
      </c>
      <c r="L55" s="43">
        <f t="shared" si="3"/>
        <v>0.31141534300517609</v>
      </c>
      <c r="M55"/>
    </row>
    <row r="56" spans="1:13" x14ac:dyDescent="0.2">
      <c r="A56" s="36">
        <v>1914</v>
      </c>
      <c r="B56" s="23">
        <f>B55+((B67-B55)/(A67-A55))*(A56-A55)</f>
        <v>213.16666666666666</v>
      </c>
      <c r="C56" s="23"/>
      <c r="D56" s="43">
        <f t="shared" si="4"/>
        <v>1.4772526674511859</v>
      </c>
      <c r="E56" s="43">
        <f t="shared" si="1"/>
        <v>1.5057695892626393</v>
      </c>
      <c r="F56" s="43">
        <f t="shared" si="1"/>
        <v>0.39355526888888331</v>
      </c>
      <c r="G56" s="43">
        <f t="shared" si="1"/>
        <v>0.34307297736946246</v>
      </c>
      <c r="H56" s="43">
        <f t="shared" si="2"/>
        <v>3.7651035947441007E-2</v>
      </c>
      <c r="I56" s="43">
        <f t="shared" si="2"/>
        <v>3.5639356048444149E-2</v>
      </c>
      <c r="J56" s="43">
        <f t="shared" si="2"/>
        <v>3.7922884582440551E-2</v>
      </c>
      <c r="K56" s="43">
        <f t="shared" si="2"/>
        <v>7.883610414987644E-4</v>
      </c>
      <c r="L56" s="43">
        <f t="shared" si="3"/>
        <v>0.32224937192849529</v>
      </c>
      <c r="M56"/>
    </row>
    <row r="57" spans="1:13" x14ac:dyDescent="0.2">
      <c r="A57" s="36">
        <v>1915</v>
      </c>
      <c r="B57" s="23">
        <f>B55+((B67-B55)/(A67-A55))*(A57-A55)</f>
        <v>220.33333333333334</v>
      </c>
      <c r="C57" s="23"/>
      <c r="D57" s="43">
        <f t="shared" si="4"/>
        <v>1.5269179252310148</v>
      </c>
      <c r="E57" s="43">
        <f t="shared" si="1"/>
        <v>1.5563935863996947</v>
      </c>
      <c r="F57" s="43">
        <f t="shared" si="1"/>
        <v>0.40678660318303661</v>
      </c>
      <c r="G57" s="43">
        <f t="shared" si="1"/>
        <v>0.35460709623333025</v>
      </c>
      <c r="H57" s="43">
        <f t="shared" si="2"/>
        <v>3.8916864364751384E-2</v>
      </c>
      <c r="I57" s="43">
        <f t="shared" si="2"/>
        <v>3.683755175609317E-2</v>
      </c>
      <c r="J57" s="43">
        <f t="shared" si="2"/>
        <v>3.9197852555110567E-2</v>
      </c>
      <c r="K57" s="43">
        <f t="shared" si="2"/>
        <v>8.1486575204172535E-4</v>
      </c>
      <c r="L57" s="43">
        <f t="shared" si="3"/>
        <v>0.33308340085181459</v>
      </c>
      <c r="M57"/>
    </row>
    <row r="58" spans="1:13" x14ac:dyDescent="0.2">
      <c r="A58" s="36">
        <v>1916</v>
      </c>
      <c r="B58" s="23">
        <f>B55+((B67-B55)/(A67-A55))*(A58-A55)</f>
        <v>227.5</v>
      </c>
      <c r="C58" s="23"/>
      <c r="D58" s="43">
        <f t="shared" si="4"/>
        <v>1.5765831830108434</v>
      </c>
      <c r="E58" s="43">
        <f t="shared" si="1"/>
        <v>1.6070175835367499</v>
      </c>
      <c r="F58" s="43">
        <f t="shared" si="1"/>
        <v>0.4200179374771898</v>
      </c>
      <c r="G58" s="43">
        <f t="shared" si="1"/>
        <v>0.36614121509719799</v>
      </c>
      <c r="H58" s="43">
        <f t="shared" si="2"/>
        <v>4.0182692782061748E-2</v>
      </c>
      <c r="I58" s="43">
        <f t="shared" si="2"/>
        <v>3.8035747463742185E-2</v>
      </c>
      <c r="J58" s="43">
        <f t="shared" si="2"/>
        <v>4.0472820527780576E-2</v>
      </c>
      <c r="K58" s="43">
        <f t="shared" si="2"/>
        <v>8.4137046258468619E-4</v>
      </c>
      <c r="L58" s="43">
        <f t="shared" si="3"/>
        <v>0.34391742977513379</v>
      </c>
      <c r="M58"/>
    </row>
    <row r="59" spans="1:13" x14ac:dyDescent="0.2">
      <c r="A59" s="36">
        <v>1917</v>
      </c>
      <c r="B59" s="23">
        <f>B55+((B67-B55)/(A67-A55))*(A59-A55)</f>
        <v>234.66666666666666</v>
      </c>
      <c r="C59" s="23"/>
      <c r="D59" s="43">
        <f t="shared" si="4"/>
        <v>1.6262484407906721</v>
      </c>
      <c r="E59" s="43">
        <f t="shared" si="1"/>
        <v>1.6576415806738052</v>
      </c>
      <c r="F59" s="43">
        <f t="shared" si="1"/>
        <v>0.43324927177134304</v>
      </c>
      <c r="G59" s="43">
        <f t="shared" si="1"/>
        <v>0.37767533396106573</v>
      </c>
      <c r="H59" s="43">
        <f t="shared" si="2"/>
        <v>4.1448521199372118E-2</v>
      </c>
      <c r="I59" s="43">
        <f t="shared" si="2"/>
        <v>3.9233943171391207E-2</v>
      </c>
      <c r="J59" s="43">
        <f t="shared" si="2"/>
        <v>4.1747788500450585E-2</v>
      </c>
      <c r="K59" s="43">
        <f t="shared" si="2"/>
        <v>8.6787517312764703E-4</v>
      </c>
      <c r="L59" s="43">
        <f t="shared" si="3"/>
        <v>0.35475145869845298</v>
      </c>
      <c r="M59"/>
    </row>
    <row r="60" spans="1:13" x14ac:dyDescent="0.2">
      <c r="A60" s="36">
        <v>1918</v>
      </c>
      <c r="B60" s="23">
        <f>B55+((B67-B55)/(A67-A55))*(A60-A55)</f>
        <v>241.83333333333334</v>
      </c>
      <c r="C60" s="23"/>
      <c r="D60" s="43">
        <f t="shared" si="4"/>
        <v>1.6759136985705012</v>
      </c>
      <c r="E60" s="43">
        <f t="shared" si="1"/>
        <v>1.7082655778108604</v>
      </c>
      <c r="F60" s="43">
        <f t="shared" si="1"/>
        <v>0.44648060606549628</v>
      </c>
      <c r="G60" s="43">
        <f t="shared" si="1"/>
        <v>0.38920945282493358</v>
      </c>
      <c r="H60" s="43">
        <f t="shared" si="2"/>
        <v>4.2714349616682495E-2</v>
      </c>
      <c r="I60" s="43">
        <f t="shared" si="2"/>
        <v>4.0432138879040229E-2</v>
      </c>
      <c r="J60" s="43">
        <f t="shared" si="2"/>
        <v>4.3022756473120601E-2</v>
      </c>
      <c r="K60" s="43">
        <f t="shared" si="2"/>
        <v>8.9437988367060788E-4</v>
      </c>
      <c r="L60" s="43">
        <f t="shared" si="3"/>
        <v>0.36558548762177223</v>
      </c>
      <c r="M60"/>
    </row>
    <row r="61" spans="1:13" x14ac:dyDescent="0.2">
      <c r="A61" s="36">
        <v>1919</v>
      </c>
      <c r="B61" s="23">
        <f>B55+((B67-B55)/(A67-A55))*(A61-A55)</f>
        <v>249</v>
      </c>
      <c r="C61" s="23"/>
      <c r="D61" s="43">
        <f t="shared" si="4"/>
        <v>1.7255789563503299</v>
      </c>
      <c r="E61" s="43">
        <f t="shared" si="1"/>
        <v>1.7588895749479154</v>
      </c>
      <c r="F61" s="43">
        <f t="shared" si="1"/>
        <v>0.45971194035964946</v>
      </c>
      <c r="G61" s="43">
        <f t="shared" si="1"/>
        <v>0.40074357168880137</v>
      </c>
      <c r="H61" s="43">
        <f t="shared" si="2"/>
        <v>4.3980178033992866E-2</v>
      </c>
      <c r="I61" s="43">
        <f t="shared" si="2"/>
        <v>4.1630334586689251E-2</v>
      </c>
      <c r="J61" s="43">
        <f t="shared" si="2"/>
        <v>4.4297724445790609E-2</v>
      </c>
      <c r="K61" s="43">
        <f t="shared" si="2"/>
        <v>9.2088459421356861E-4</v>
      </c>
      <c r="L61" s="43">
        <f t="shared" si="3"/>
        <v>0.37641951654509148</v>
      </c>
      <c r="M61"/>
    </row>
    <row r="62" spans="1:13" x14ac:dyDescent="0.2">
      <c r="A62" s="36">
        <v>1920</v>
      </c>
      <c r="B62" s="23">
        <f>B55+((B67-B55)/(A67-A55))*(A62-A55)</f>
        <v>256.16666666666669</v>
      </c>
      <c r="C62" s="23"/>
      <c r="D62" s="43">
        <f t="shared" si="4"/>
        <v>1.7752442141301588</v>
      </c>
      <c r="E62" s="43">
        <f t="shared" si="1"/>
        <v>1.8095135720849707</v>
      </c>
      <c r="F62" s="43">
        <f t="shared" si="1"/>
        <v>0.47294327465380276</v>
      </c>
      <c r="G62" s="43">
        <f t="shared" si="1"/>
        <v>0.41227769055266916</v>
      </c>
      <c r="H62" s="43">
        <f t="shared" si="2"/>
        <v>4.5246006451303243E-2</v>
      </c>
      <c r="I62" s="43">
        <f t="shared" si="2"/>
        <v>4.282853029433828E-2</v>
      </c>
      <c r="J62" s="43">
        <f t="shared" si="2"/>
        <v>4.5572692418460618E-2</v>
      </c>
      <c r="K62" s="43">
        <f t="shared" si="2"/>
        <v>9.4738930475652956E-4</v>
      </c>
      <c r="L62" s="43">
        <f t="shared" si="3"/>
        <v>0.38725354546841073</v>
      </c>
      <c r="M62"/>
    </row>
    <row r="63" spans="1:13" x14ac:dyDescent="0.2">
      <c r="A63" s="36">
        <v>1921</v>
      </c>
      <c r="B63" s="23">
        <f>B55+((B67-B55)/(A67-A55))*(A63-A55)</f>
        <v>263.33333333333331</v>
      </c>
      <c r="C63" s="23"/>
      <c r="D63" s="43">
        <f t="shared" si="4"/>
        <v>1.8249094719099872</v>
      </c>
      <c r="E63" s="43">
        <f t="shared" si="1"/>
        <v>1.8601375692220257</v>
      </c>
      <c r="F63" s="43">
        <f t="shared" si="1"/>
        <v>0.48617460894795589</v>
      </c>
      <c r="G63" s="43">
        <f t="shared" si="1"/>
        <v>0.4238118094165369</v>
      </c>
      <c r="H63" s="43">
        <f t="shared" si="2"/>
        <v>4.6511834868613613E-2</v>
      </c>
      <c r="I63" s="43">
        <f t="shared" si="2"/>
        <v>4.4026726001987294E-2</v>
      </c>
      <c r="J63" s="43">
        <f t="shared" si="2"/>
        <v>4.684766039113062E-2</v>
      </c>
      <c r="K63" s="43">
        <f t="shared" si="2"/>
        <v>9.738940152994903E-4</v>
      </c>
      <c r="L63" s="43">
        <f t="shared" si="3"/>
        <v>0.39808757439172987</v>
      </c>
      <c r="M63"/>
    </row>
    <row r="64" spans="1:13" x14ac:dyDescent="0.2">
      <c r="A64" s="36">
        <v>1922</v>
      </c>
      <c r="B64" s="23">
        <f>B55+((B67-B55)/(A67-A55))*(A64-A55)</f>
        <v>270.5</v>
      </c>
      <c r="C64" s="23"/>
      <c r="D64" s="43">
        <f t="shared" si="4"/>
        <v>1.8745747296898161</v>
      </c>
      <c r="E64" s="43">
        <f t="shared" si="1"/>
        <v>1.9107615663590811</v>
      </c>
      <c r="F64" s="43">
        <f t="shared" si="1"/>
        <v>0.49940594324210918</v>
      </c>
      <c r="G64" s="43">
        <f t="shared" si="1"/>
        <v>0.43534592828040469</v>
      </c>
      <c r="H64" s="43">
        <f t="shared" si="2"/>
        <v>4.7777663285923991E-2</v>
      </c>
      <c r="I64" s="43">
        <f t="shared" si="2"/>
        <v>4.5224921709636316E-2</v>
      </c>
      <c r="J64" s="43">
        <f t="shared" si="2"/>
        <v>4.8122628363800636E-2</v>
      </c>
      <c r="K64" s="43">
        <f t="shared" si="2"/>
        <v>1.0003987258424512E-3</v>
      </c>
      <c r="L64" s="43">
        <f t="shared" si="3"/>
        <v>0.40892160331504912</v>
      </c>
      <c r="M64"/>
    </row>
    <row r="65" spans="1:13" x14ac:dyDescent="0.2">
      <c r="A65" s="36">
        <v>1923</v>
      </c>
      <c r="B65" s="23">
        <f>B55+((B67-B55)/(A67-A55))*(A65-A55)</f>
        <v>277.66666666666669</v>
      </c>
      <c r="C65" s="23"/>
      <c r="D65" s="43">
        <f t="shared" si="4"/>
        <v>1.924239987469645</v>
      </c>
      <c r="E65" s="43">
        <f t="shared" si="1"/>
        <v>1.9613855634961361</v>
      </c>
      <c r="F65" s="43">
        <f t="shared" si="1"/>
        <v>0.51263727753626243</v>
      </c>
      <c r="G65" s="43">
        <f t="shared" si="1"/>
        <v>0.44688004714427249</v>
      </c>
      <c r="H65" s="43">
        <f t="shared" si="2"/>
        <v>4.9043491703234368E-2</v>
      </c>
      <c r="I65" s="43">
        <f t="shared" si="2"/>
        <v>4.6423117417285338E-2</v>
      </c>
      <c r="J65" s="43">
        <f t="shared" si="2"/>
        <v>4.9397596336470652E-2</v>
      </c>
      <c r="K65" s="43">
        <f t="shared" si="2"/>
        <v>1.0269034363854122E-3</v>
      </c>
      <c r="L65" s="43">
        <f t="shared" si="3"/>
        <v>0.41975563223836837</v>
      </c>
      <c r="M65"/>
    </row>
    <row r="66" spans="1:13" x14ac:dyDescent="0.2">
      <c r="A66" s="36">
        <v>1924</v>
      </c>
      <c r="B66" s="23">
        <f>B55+((B67-B55)/(A67-A55))*(A66-A55)</f>
        <v>284.83333333333337</v>
      </c>
      <c r="C66" s="23"/>
      <c r="D66" s="43">
        <f t="shared" si="4"/>
        <v>1.9739052452494739</v>
      </c>
      <c r="E66" s="43">
        <f t="shared" si="1"/>
        <v>2.0120095606331914</v>
      </c>
      <c r="F66" s="43">
        <f t="shared" si="1"/>
        <v>0.52586861183041567</v>
      </c>
      <c r="G66" s="43">
        <f t="shared" si="1"/>
        <v>0.45841416600814028</v>
      </c>
      <c r="H66" s="43">
        <f t="shared" si="2"/>
        <v>5.0309320120544745E-2</v>
      </c>
      <c r="I66" s="43">
        <f t="shared" si="2"/>
        <v>4.7621313124934367E-2</v>
      </c>
      <c r="J66" s="43">
        <f t="shared" si="2"/>
        <v>5.0672564309140668E-2</v>
      </c>
      <c r="K66" s="43">
        <f t="shared" si="2"/>
        <v>1.0534081469283731E-3</v>
      </c>
      <c r="L66" s="43">
        <f t="shared" si="3"/>
        <v>0.43058966116168762</v>
      </c>
      <c r="M66"/>
    </row>
    <row r="67" spans="1:13" x14ac:dyDescent="0.2">
      <c r="A67" s="36">
        <v>1925</v>
      </c>
      <c r="B67" s="25">
        <v>292</v>
      </c>
      <c r="C67" s="63">
        <v>66.009704959196483</v>
      </c>
      <c r="D67" s="43">
        <f t="shared" si="4"/>
        <v>2.0235705030293025</v>
      </c>
      <c r="E67" s="43">
        <f t="shared" si="1"/>
        <v>2.0626335577702459</v>
      </c>
      <c r="F67" s="43">
        <f t="shared" si="1"/>
        <v>0.53909994612456891</v>
      </c>
      <c r="G67" s="43">
        <f t="shared" si="1"/>
        <v>0.46994828487200796</v>
      </c>
      <c r="H67" s="43">
        <f t="shared" si="2"/>
        <v>5.1575148537855109E-2</v>
      </c>
      <c r="I67" s="43">
        <f t="shared" si="2"/>
        <v>4.8819508832583382E-2</v>
      </c>
      <c r="J67" s="43">
        <f t="shared" si="2"/>
        <v>5.194753228181067E-2</v>
      </c>
      <c r="K67" s="43">
        <f t="shared" si="2"/>
        <v>1.0799128574713339E-3</v>
      </c>
      <c r="L67" s="43">
        <f t="shared" si="3"/>
        <v>0.44142369008500676</v>
      </c>
      <c r="M67"/>
    </row>
    <row r="68" spans="1:13" x14ac:dyDescent="0.2">
      <c r="A68" s="36">
        <v>1926</v>
      </c>
      <c r="B68" s="23">
        <f t="shared" ref="B68:C70" si="5">B$67+((B$71-B$67)/($A$71-$A$67))*($A68-$A$67)</f>
        <v>280.75</v>
      </c>
      <c r="C68" s="23">
        <f t="shared" si="5"/>
        <v>67.447722849968613</v>
      </c>
      <c r="D68" s="43">
        <f t="shared" si="4"/>
        <v>1.9456075983749201</v>
      </c>
      <c r="E68" s="43">
        <f t="shared" si="1"/>
        <v>1.9831656552876591</v>
      </c>
      <c r="F68" s="43">
        <f t="shared" si="1"/>
        <v>0.5183298283372354</v>
      </c>
      <c r="G68" s="43">
        <f t="shared" si="1"/>
        <v>0.45184240060895969</v>
      </c>
      <c r="H68" s="43">
        <f t="shared" si="2"/>
        <v>4.9588092301379526E-2</v>
      </c>
      <c r="I68" s="43">
        <f t="shared" si="2"/>
        <v>4.6938620221738989E-2</v>
      </c>
      <c r="J68" s="43">
        <f t="shared" si="2"/>
        <v>4.9946129068898441E-2</v>
      </c>
      <c r="K68" s="43">
        <f t="shared" si="2"/>
        <v>1.0383066258050581E-3</v>
      </c>
      <c r="L68" s="43">
        <f t="shared" si="3"/>
        <v>0.42441678421700563</v>
      </c>
      <c r="M68"/>
    </row>
    <row r="69" spans="1:13" x14ac:dyDescent="0.2">
      <c r="A69" s="36">
        <v>1927</v>
      </c>
      <c r="B69" s="23">
        <f t="shared" si="5"/>
        <v>269.5</v>
      </c>
      <c r="C69" s="23">
        <f t="shared" si="5"/>
        <v>68.885740740740744</v>
      </c>
      <c r="D69" s="43">
        <f t="shared" si="4"/>
        <v>1.8676446937205378</v>
      </c>
      <c r="E69" s="43">
        <f t="shared" si="1"/>
        <v>1.9036977528050727</v>
      </c>
      <c r="F69" s="43">
        <f t="shared" si="1"/>
        <v>0.49755971054990183</v>
      </c>
      <c r="G69" s="43">
        <f t="shared" si="1"/>
        <v>0.43373651634591148</v>
      </c>
      <c r="H69" s="43">
        <f t="shared" si="2"/>
        <v>4.7601036064903943E-2</v>
      </c>
      <c r="I69" s="43">
        <f t="shared" si="2"/>
        <v>4.5057731610894595E-2</v>
      </c>
      <c r="J69" s="43">
        <f t="shared" si="2"/>
        <v>4.7944725855986213E-2</v>
      </c>
      <c r="K69" s="43">
        <f t="shared" si="2"/>
        <v>9.9670039413878248E-4</v>
      </c>
      <c r="L69" s="43">
        <f t="shared" si="3"/>
        <v>0.4074098783490045</v>
      </c>
      <c r="M69"/>
    </row>
    <row r="70" spans="1:13" x14ac:dyDescent="0.2">
      <c r="A70" s="36">
        <v>1928</v>
      </c>
      <c r="B70" s="23">
        <f t="shared" si="5"/>
        <v>258.25</v>
      </c>
      <c r="C70" s="23">
        <f t="shared" si="5"/>
        <v>70.323758631512874</v>
      </c>
      <c r="D70" s="43">
        <f t="shared" si="4"/>
        <v>1.7896817890661554</v>
      </c>
      <c r="E70" s="43">
        <f t="shared" si="1"/>
        <v>1.8242298503224863</v>
      </c>
      <c r="F70" s="43">
        <f t="shared" si="1"/>
        <v>0.47678959276256833</v>
      </c>
      <c r="G70" s="43">
        <f t="shared" si="1"/>
        <v>0.41563063208286322</v>
      </c>
      <c r="H70" s="43">
        <f t="shared" si="2"/>
        <v>4.561397982842836E-2</v>
      </c>
      <c r="I70" s="43">
        <f t="shared" si="2"/>
        <v>4.3176843000050202E-2</v>
      </c>
      <c r="J70" s="43">
        <f t="shared" si="2"/>
        <v>4.5943322643073985E-2</v>
      </c>
      <c r="K70" s="43">
        <f t="shared" si="2"/>
        <v>9.5509416247250678E-4</v>
      </c>
      <c r="L70" s="43">
        <f t="shared" si="3"/>
        <v>0.39040297248100336</v>
      </c>
      <c r="M70"/>
    </row>
    <row r="71" spans="1:13" x14ac:dyDescent="0.2">
      <c r="A71" s="36">
        <v>1929</v>
      </c>
      <c r="B71" s="25">
        <v>247</v>
      </c>
      <c r="C71" s="63">
        <v>71.761776522285004</v>
      </c>
      <c r="D71" s="43">
        <f t="shared" si="4"/>
        <v>1.711718884411773</v>
      </c>
      <c r="E71" s="43">
        <f t="shared" si="1"/>
        <v>1.7447619478398997</v>
      </c>
      <c r="F71" s="43">
        <f t="shared" si="1"/>
        <v>0.45601947497523476</v>
      </c>
      <c r="G71" s="43">
        <f t="shared" si="1"/>
        <v>0.39752474781981495</v>
      </c>
      <c r="H71" s="43">
        <f t="shared" si="2"/>
        <v>4.3626923591952776E-2</v>
      </c>
      <c r="I71" s="43">
        <f t="shared" si="2"/>
        <v>4.1295954389205809E-2</v>
      </c>
      <c r="J71" s="43">
        <f t="shared" si="2"/>
        <v>4.3941919430161763E-2</v>
      </c>
      <c r="K71" s="43">
        <f t="shared" si="2"/>
        <v>9.1348793080623107E-4</v>
      </c>
      <c r="L71" s="43">
        <f t="shared" si="3"/>
        <v>0.37339606661300223</v>
      </c>
      <c r="M71"/>
    </row>
    <row r="72" spans="1:13" x14ac:dyDescent="0.2">
      <c r="A72" s="36">
        <v>1930</v>
      </c>
      <c r="B72" s="23">
        <f t="shared" ref="B72:C74" si="6">B$71+((B$75-B$71)/($A$75-$A$71))*($A72-$A$71)</f>
        <v>232</v>
      </c>
      <c r="C72" s="23">
        <f t="shared" si="6"/>
        <v>67.485392341494048</v>
      </c>
      <c r="D72" s="43">
        <f t="shared" si="4"/>
        <v>1.6077683448725966</v>
      </c>
      <c r="E72" s="43">
        <f t="shared" si="1"/>
        <v>1.6388047445297842</v>
      </c>
      <c r="F72" s="43">
        <f t="shared" si="1"/>
        <v>0.42832598459212334</v>
      </c>
      <c r="G72" s="43">
        <f t="shared" si="1"/>
        <v>0.3733835688024173</v>
      </c>
      <c r="H72" s="43">
        <f t="shared" si="2"/>
        <v>4.0977515276651999E-2</v>
      </c>
      <c r="I72" s="43">
        <f t="shared" si="2"/>
        <v>3.8788102908079949E-2</v>
      </c>
      <c r="J72" s="43">
        <f t="shared" si="2"/>
        <v>4.1273381812945459E-2</v>
      </c>
      <c r="K72" s="43">
        <f t="shared" si="2"/>
        <v>8.5801295525119684E-4</v>
      </c>
      <c r="L72" s="43">
        <f t="shared" si="3"/>
        <v>0.35072019212233407</v>
      </c>
      <c r="M72"/>
    </row>
    <row r="73" spans="1:13" x14ac:dyDescent="0.2">
      <c r="A73" s="36">
        <v>1931</v>
      </c>
      <c r="B73" s="23">
        <f t="shared" si="6"/>
        <v>217</v>
      </c>
      <c r="C73" s="23">
        <f t="shared" si="6"/>
        <v>63.209008160703078</v>
      </c>
      <c r="D73" s="43">
        <f t="shared" si="4"/>
        <v>1.5038178053334199</v>
      </c>
      <c r="E73" s="43">
        <f t="shared" si="1"/>
        <v>1.5328475412196689</v>
      </c>
      <c r="F73" s="43">
        <f t="shared" si="1"/>
        <v>0.40063249420901192</v>
      </c>
      <c r="G73" s="43">
        <f t="shared" si="1"/>
        <v>0.34924238978501965</v>
      </c>
      <c r="H73" s="43">
        <f t="shared" si="2"/>
        <v>3.8328106961351228E-2</v>
      </c>
      <c r="I73" s="43">
        <f t="shared" si="2"/>
        <v>3.628025142695409E-2</v>
      </c>
      <c r="J73" s="43">
        <f t="shared" si="2"/>
        <v>3.8604844195729161E-2</v>
      </c>
      <c r="K73" s="43">
        <f t="shared" si="2"/>
        <v>8.025379796961625E-4</v>
      </c>
      <c r="L73" s="43">
        <f t="shared" si="3"/>
        <v>0.32804431763166592</v>
      </c>
      <c r="M73"/>
    </row>
    <row r="74" spans="1:13" x14ac:dyDescent="0.2">
      <c r="A74" s="36">
        <v>1932</v>
      </c>
      <c r="B74" s="23">
        <f t="shared" si="6"/>
        <v>202</v>
      </c>
      <c r="C74" s="23">
        <f t="shared" si="6"/>
        <v>58.932623979912123</v>
      </c>
      <c r="D74" s="43">
        <f t="shared" si="4"/>
        <v>1.3998672657942435</v>
      </c>
      <c r="E74" s="43">
        <f t="shared" si="1"/>
        <v>1.4268903379095537</v>
      </c>
      <c r="F74" s="43">
        <f t="shared" si="1"/>
        <v>0.37293900382590051</v>
      </c>
      <c r="G74" s="43">
        <f t="shared" si="1"/>
        <v>0.325101210767622</v>
      </c>
      <c r="H74" s="43">
        <f t="shared" si="2"/>
        <v>3.5678698646050451E-2</v>
      </c>
      <c r="I74" s="43">
        <f t="shared" si="2"/>
        <v>3.377239994582823E-2</v>
      </c>
      <c r="J74" s="43">
        <f t="shared" si="2"/>
        <v>3.5936306578512857E-2</v>
      </c>
      <c r="K74" s="43">
        <f t="shared" si="2"/>
        <v>7.4706300414112826E-4</v>
      </c>
      <c r="L74" s="43">
        <f t="shared" si="3"/>
        <v>0.30536844314099776</v>
      </c>
      <c r="M74"/>
    </row>
    <row r="75" spans="1:13" x14ac:dyDescent="0.2">
      <c r="A75" s="36">
        <v>1933</v>
      </c>
      <c r="B75" s="25">
        <v>187</v>
      </c>
      <c r="C75" s="63">
        <v>54.65623979912116</v>
      </c>
      <c r="D75" s="43">
        <f>D76*B75/B76</f>
        <v>1.295916726255067</v>
      </c>
      <c r="E75" s="43">
        <f t="shared" ref="E75:L78" si="7">E76*$B75/$B76</f>
        <v>1.3209331345994384</v>
      </c>
      <c r="F75" s="43">
        <f t="shared" si="7"/>
        <v>0.34524551344278909</v>
      </c>
      <c r="G75" s="43">
        <f t="shared" si="7"/>
        <v>0.30096003175022434</v>
      </c>
      <c r="H75" s="43">
        <f t="shared" si="7"/>
        <v>3.3029290330749674E-2</v>
      </c>
      <c r="I75" s="43">
        <f t="shared" si="7"/>
        <v>3.126454846470237E-2</v>
      </c>
      <c r="J75" s="43">
        <f t="shared" si="7"/>
        <v>3.3267768961296559E-2</v>
      </c>
      <c r="K75" s="43">
        <f t="shared" si="7"/>
        <v>6.9158802858609403E-4</v>
      </c>
      <c r="L75" s="43">
        <f t="shared" si="7"/>
        <v>0.2826925686503296</v>
      </c>
      <c r="M75"/>
    </row>
    <row r="76" spans="1:13" x14ac:dyDescent="0.2">
      <c r="A76" s="36">
        <v>1934</v>
      </c>
      <c r="B76" s="23">
        <f t="shared" ref="B76:C78" si="8">B$75+((B$79-B$75)/($A$79-$A$75))*($A76-$A$75)</f>
        <v>194.5</v>
      </c>
      <c r="C76" s="23">
        <f t="shared" si="8"/>
        <v>56.966236660389207</v>
      </c>
      <c r="D76" s="43">
        <f>D77*B76/B77</f>
        <v>1.3478919960246554</v>
      </c>
      <c r="E76" s="43">
        <f t="shared" si="7"/>
        <v>1.3739117362544959</v>
      </c>
      <c r="F76" s="43">
        <f t="shared" si="7"/>
        <v>0.3590922586343448</v>
      </c>
      <c r="G76" s="43">
        <f t="shared" si="7"/>
        <v>0.31303062125892317</v>
      </c>
      <c r="H76" s="43">
        <f t="shared" si="7"/>
        <v>3.4353994488400062E-2</v>
      </c>
      <c r="I76" s="43">
        <f t="shared" si="7"/>
        <v>3.2518474205265303E-2</v>
      </c>
      <c r="J76" s="43">
        <f t="shared" si="7"/>
        <v>3.4602037769904712E-2</v>
      </c>
      <c r="K76" s="43">
        <f t="shared" si="7"/>
        <v>7.1932551636361109E-4</v>
      </c>
      <c r="L76" s="43">
        <f t="shared" si="7"/>
        <v>0.29403050589566371</v>
      </c>
      <c r="M76"/>
    </row>
    <row r="77" spans="1:13" x14ac:dyDescent="0.2">
      <c r="A77" s="36">
        <v>1935</v>
      </c>
      <c r="B77" s="23">
        <f t="shared" si="8"/>
        <v>202</v>
      </c>
      <c r="C77" s="23">
        <f t="shared" si="8"/>
        <v>59.276233521657247</v>
      </c>
      <c r="D77" s="43">
        <f>D78*B77/B78</f>
        <v>1.3998672657942437</v>
      </c>
      <c r="E77" s="43">
        <f t="shared" si="7"/>
        <v>1.4268903379095534</v>
      </c>
      <c r="F77" s="43">
        <f t="shared" si="7"/>
        <v>0.37293900382590051</v>
      </c>
      <c r="G77" s="43">
        <f t="shared" si="7"/>
        <v>0.325101210767622</v>
      </c>
      <c r="H77" s="43">
        <f t="shared" si="7"/>
        <v>3.5678698646050451E-2</v>
      </c>
      <c r="I77" s="43">
        <f t="shared" si="7"/>
        <v>3.377239994582823E-2</v>
      </c>
      <c r="J77" s="43">
        <f t="shared" si="7"/>
        <v>3.5936306578512864E-2</v>
      </c>
      <c r="K77" s="43">
        <f t="shared" si="7"/>
        <v>7.4706300414112826E-4</v>
      </c>
      <c r="L77" s="43">
        <f t="shared" si="7"/>
        <v>0.30536844314099776</v>
      </c>
      <c r="M77"/>
    </row>
    <row r="78" spans="1:13" x14ac:dyDescent="0.2">
      <c r="A78" s="36">
        <v>1936</v>
      </c>
      <c r="B78" s="23">
        <f t="shared" si="8"/>
        <v>209.5</v>
      </c>
      <c r="C78" s="23">
        <f t="shared" si="8"/>
        <v>61.586230382925294</v>
      </c>
      <c r="D78" s="43">
        <f>D79*B78/B79</f>
        <v>1.451842535563832</v>
      </c>
      <c r="E78" s="43">
        <f t="shared" si="7"/>
        <v>1.4798689395646112</v>
      </c>
      <c r="F78" s="43">
        <f t="shared" si="7"/>
        <v>0.38678574901745622</v>
      </c>
      <c r="G78" s="43">
        <f t="shared" si="7"/>
        <v>0.33717180027632088</v>
      </c>
      <c r="H78" s="43">
        <f t="shared" si="7"/>
        <v>3.700340280370084E-2</v>
      </c>
      <c r="I78" s="43">
        <f t="shared" si="7"/>
        <v>3.5026325686391163E-2</v>
      </c>
      <c r="J78" s="43">
        <f t="shared" si="7"/>
        <v>3.7270575387121016E-2</v>
      </c>
      <c r="K78" s="43">
        <f t="shared" si="7"/>
        <v>7.7480049191864543E-4</v>
      </c>
      <c r="L78" s="43">
        <f t="shared" si="7"/>
        <v>0.31670638038633181</v>
      </c>
      <c r="M78"/>
    </row>
    <row r="79" spans="1:13" x14ac:dyDescent="0.2">
      <c r="A79" s="36">
        <v>1937</v>
      </c>
      <c r="B79" s="25">
        <v>217</v>
      </c>
      <c r="C79" s="63">
        <v>63.896227244193341</v>
      </c>
      <c r="D79" s="43">
        <f t="shared" ref="D79:D107" si="9">D80*B79/B80</f>
        <v>1.5038178053334204</v>
      </c>
      <c r="E79" s="43">
        <f t="shared" ref="E79:G139" si="10">E80*$B79/$B80</f>
        <v>1.5328475412196689</v>
      </c>
      <c r="F79" s="43">
        <f t="shared" si="10"/>
        <v>0.40063249420901192</v>
      </c>
      <c r="G79" s="43">
        <f t="shared" si="10"/>
        <v>0.3492423897850197</v>
      </c>
      <c r="H79" s="43">
        <f t="shared" ref="H79:L139" si="11">H80*$B79/$B80</f>
        <v>3.8328106961351228E-2</v>
      </c>
      <c r="I79" s="43">
        <f t="shared" si="11"/>
        <v>3.6280251426954097E-2</v>
      </c>
      <c r="J79" s="43">
        <f t="shared" si="11"/>
        <v>3.8604844195729161E-2</v>
      </c>
      <c r="K79" s="43">
        <f t="shared" ref="K79:L138" si="12">K80*$B79/$B80</f>
        <v>8.0253797969616261E-4</v>
      </c>
      <c r="L79" s="43">
        <f t="shared" si="12"/>
        <v>0.32804431763166592</v>
      </c>
      <c r="M79"/>
    </row>
    <row r="80" spans="1:13" x14ac:dyDescent="0.2">
      <c r="A80" s="36">
        <v>1938</v>
      </c>
      <c r="B80" s="25">
        <v>198</v>
      </c>
      <c r="C80" s="63">
        <v>58.101104833647206</v>
      </c>
      <c r="D80" s="43">
        <f t="shared" si="9"/>
        <v>1.3721471219171302</v>
      </c>
      <c r="E80" s="43">
        <f t="shared" si="10"/>
        <v>1.3986350836935229</v>
      </c>
      <c r="F80" s="43">
        <f t="shared" si="10"/>
        <v>0.36555407305707077</v>
      </c>
      <c r="G80" s="43">
        <f t="shared" si="10"/>
        <v>0.31866356302964932</v>
      </c>
      <c r="H80" s="43">
        <f t="shared" si="11"/>
        <v>3.4972189761970245E-2</v>
      </c>
      <c r="I80" s="43">
        <f t="shared" si="11"/>
        <v>3.310363955086134E-2</v>
      </c>
      <c r="J80" s="43">
        <f t="shared" si="11"/>
        <v>3.5224696547255178E-2</v>
      </c>
      <c r="K80" s="43">
        <f t="shared" si="12"/>
        <v>7.3226967732645254E-4</v>
      </c>
      <c r="L80" s="43">
        <f t="shared" si="12"/>
        <v>0.29932154327681959</v>
      </c>
      <c r="M80"/>
    </row>
    <row r="81" spans="1:13" x14ac:dyDescent="0.2">
      <c r="A81" s="36">
        <v>1939</v>
      </c>
      <c r="B81" s="23">
        <f t="shared" ref="B81:C90" si="13">B$80+((B$92-B$80)/($A$92-$A$80))*($A81-$A$80)</f>
        <v>203.28061759259259</v>
      </c>
      <c r="C81" s="23">
        <f t="shared" si="13"/>
        <v>59.975743356350698</v>
      </c>
      <c r="D81" s="43">
        <f t="shared" si="9"/>
        <v>1.4087419917738015</v>
      </c>
      <c r="E81" s="43">
        <f t="shared" si="10"/>
        <v>1.4359363818176099</v>
      </c>
      <c r="F81" s="43">
        <f t="shared" si="10"/>
        <v>0.3753033218915609</v>
      </c>
      <c r="G81" s="43">
        <f t="shared" si="10"/>
        <v>0.32716225200466248</v>
      </c>
      <c r="H81" s="43">
        <f t="shared" si="11"/>
        <v>3.5904890572619468E-2</v>
      </c>
      <c r="I81" s="43">
        <f t="shared" si="11"/>
        <v>3.3986506527584177E-2</v>
      </c>
      <c r="J81" s="43">
        <f t="shared" si="11"/>
        <v>3.6164131659786346E-2</v>
      </c>
      <c r="K81" s="43">
        <f t="shared" si="12"/>
        <v>7.5179915278408979E-4</v>
      </c>
      <c r="L81" s="43">
        <f t="shared" si="12"/>
        <v>0.30730438472767585</v>
      </c>
      <c r="M81"/>
    </row>
    <row r="82" spans="1:13" x14ac:dyDescent="0.2">
      <c r="A82" s="36">
        <v>1940</v>
      </c>
      <c r="B82" s="23">
        <f t="shared" si="13"/>
        <v>208.56123518518518</v>
      </c>
      <c r="C82" s="23">
        <f t="shared" si="13"/>
        <v>61.850381879054197</v>
      </c>
      <c r="D82" s="43">
        <f t="shared" si="9"/>
        <v>1.4453368616304727</v>
      </c>
      <c r="E82" s="43">
        <f t="shared" si="10"/>
        <v>1.4732376799416971</v>
      </c>
      <c r="F82" s="43">
        <f t="shared" si="10"/>
        <v>0.38505257072605098</v>
      </c>
      <c r="G82" s="43">
        <f t="shared" si="10"/>
        <v>0.33566094097967564</v>
      </c>
      <c r="H82" s="43">
        <f t="shared" si="11"/>
        <v>3.683759138326869E-2</v>
      </c>
      <c r="I82" s="43">
        <f t="shared" si="11"/>
        <v>3.4869373504307015E-2</v>
      </c>
      <c r="J82" s="43">
        <f t="shared" si="11"/>
        <v>3.7103566772317513E-2</v>
      </c>
      <c r="K82" s="43">
        <f t="shared" si="12"/>
        <v>7.7132862824172692E-4</v>
      </c>
      <c r="L82" s="43">
        <f t="shared" si="12"/>
        <v>0.31528722617853211</v>
      </c>
      <c r="M82"/>
    </row>
    <row r="83" spans="1:13" x14ac:dyDescent="0.2">
      <c r="A83" s="36">
        <v>1941</v>
      </c>
      <c r="B83" s="23">
        <f t="shared" si="13"/>
        <v>213.84185277777777</v>
      </c>
      <c r="C83" s="23">
        <f t="shared" si="13"/>
        <v>63.725020401757689</v>
      </c>
      <c r="D83" s="43">
        <f t="shared" si="9"/>
        <v>1.4819317314871439</v>
      </c>
      <c r="E83" s="43">
        <f t="shared" si="10"/>
        <v>1.5105389780657841</v>
      </c>
      <c r="F83" s="43">
        <f t="shared" si="10"/>
        <v>0.39480181956054111</v>
      </c>
      <c r="G83" s="43">
        <f t="shared" si="10"/>
        <v>0.34415962995468879</v>
      </c>
      <c r="H83" s="43">
        <f t="shared" si="11"/>
        <v>3.7770292193917913E-2</v>
      </c>
      <c r="I83" s="43">
        <f t="shared" si="11"/>
        <v>3.5752240481029852E-2</v>
      </c>
      <c r="J83" s="43">
        <f t="shared" si="11"/>
        <v>3.804300188484868E-2</v>
      </c>
      <c r="K83" s="43">
        <f t="shared" si="12"/>
        <v>7.9085810369936417E-4</v>
      </c>
      <c r="L83" s="43">
        <f t="shared" si="12"/>
        <v>0.32327006762938837</v>
      </c>
      <c r="M83"/>
    </row>
    <row r="84" spans="1:13" x14ac:dyDescent="0.2">
      <c r="A84" s="36">
        <v>1942</v>
      </c>
      <c r="B84" s="23">
        <f t="shared" si="13"/>
        <v>219.12247037037037</v>
      </c>
      <c r="C84" s="23">
        <f t="shared" si="13"/>
        <v>65.599658924461181</v>
      </c>
      <c r="D84" s="43">
        <f t="shared" si="9"/>
        <v>1.518526601343815</v>
      </c>
      <c r="E84" s="43">
        <f t="shared" si="10"/>
        <v>1.5478402761898711</v>
      </c>
      <c r="F84" s="43">
        <f t="shared" si="10"/>
        <v>0.4045510683950313</v>
      </c>
      <c r="G84" s="43">
        <f t="shared" si="10"/>
        <v>0.3526583189297019</v>
      </c>
      <c r="H84" s="43">
        <f t="shared" si="11"/>
        <v>3.8702993004567136E-2</v>
      </c>
      <c r="I84" s="43">
        <f t="shared" si="11"/>
        <v>3.663510745775269E-2</v>
      </c>
      <c r="J84" s="43">
        <f t="shared" si="11"/>
        <v>3.8982436997379848E-2</v>
      </c>
      <c r="K84" s="43">
        <f t="shared" si="12"/>
        <v>8.1038757915700131E-4</v>
      </c>
      <c r="L84" s="43">
        <f t="shared" si="12"/>
        <v>0.33125290908024463</v>
      </c>
      <c r="M84"/>
    </row>
    <row r="85" spans="1:13" x14ac:dyDescent="0.2">
      <c r="A85" s="36">
        <v>1943</v>
      </c>
      <c r="B85" s="23">
        <f t="shared" si="13"/>
        <v>224.40308796296296</v>
      </c>
      <c r="C85" s="23">
        <f t="shared" si="13"/>
        <v>67.474297447164673</v>
      </c>
      <c r="D85" s="43">
        <f t="shared" si="9"/>
        <v>1.5551214712004859</v>
      </c>
      <c r="E85" s="43">
        <f t="shared" si="10"/>
        <v>1.5851415743139581</v>
      </c>
      <c r="F85" s="43">
        <f t="shared" si="10"/>
        <v>0.41430031722952143</v>
      </c>
      <c r="G85" s="43">
        <f t="shared" si="10"/>
        <v>0.361157007904715</v>
      </c>
      <c r="H85" s="43">
        <f t="shared" si="11"/>
        <v>3.9635693815216359E-2</v>
      </c>
      <c r="I85" s="43">
        <f t="shared" si="11"/>
        <v>3.7517974434475528E-2</v>
      </c>
      <c r="J85" s="43">
        <f t="shared" si="11"/>
        <v>3.9921872109911015E-2</v>
      </c>
      <c r="K85" s="43">
        <f t="shared" si="12"/>
        <v>8.2991705461463844E-4</v>
      </c>
      <c r="L85" s="43">
        <f t="shared" si="12"/>
        <v>0.33923575053110083</v>
      </c>
      <c r="M85"/>
    </row>
    <row r="86" spans="1:13" x14ac:dyDescent="0.2">
      <c r="A86" s="36">
        <v>1944</v>
      </c>
      <c r="B86" s="23">
        <f t="shared" si="13"/>
        <v>229.68370555555555</v>
      </c>
      <c r="C86" s="23">
        <f t="shared" si="13"/>
        <v>69.348935969868165</v>
      </c>
      <c r="D86" s="43">
        <f t="shared" si="9"/>
        <v>1.5917163410571571</v>
      </c>
      <c r="E86" s="43">
        <f t="shared" si="10"/>
        <v>1.6224428724380451</v>
      </c>
      <c r="F86" s="43">
        <f t="shared" si="10"/>
        <v>0.42404956606401156</v>
      </c>
      <c r="G86" s="43">
        <f t="shared" si="10"/>
        <v>0.36965569687972816</v>
      </c>
      <c r="H86" s="43">
        <f t="shared" si="11"/>
        <v>4.0568394625865582E-2</v>
      </c>
      <c r="I86" s="43">
        <f t="shared" si="11"/>
        <v>3.8400841411198365E-2</v>
      </c>
      <c r="J86" s="43">
        <f t="shared" si="11"/>
        <v>4.0861307222442182E-2</v>
      </c>
      <c r="K86" s="43">
        <f t="shared" si="12"/>
        <v>8.4944653007227569E-4</v>
      </c>
      <c r="L86" s="43">
        <f t="shared" si="12"/>
        <v>0.34721859198195709</v>
      </c>
      <c r="M86"/>
    </row>
    <row r="87" spans="1:13" x14ac:dyDescent="0.2">
      <c r="A87" s="36">
        <v>1945</v>
      </c>
      <c r="B87" s="23">
        <f t="shared" si="13"/>
        <v>234.96432314814814</v>
      </c>
      <c r="C87" s="23">
        <f t="shared" si="13"/>
        <v>71.223574492571657</v>
      </c>
      <c r="D87" s="43">
        <f t="shared" si="9"/>
        <v>1.628311210913828</v>
      </c>
      <c r="E87" s="43">
        <f t="shared" si="10"/>
        <v>1.6597441705621321</v>
      </c>
      <c r="F87" s="43">
        <f t="shared" si="10"/>
        <v>0.43379881489850169</v>
      </c>
      <c r="G87" s="43">
        <f t="shared" si="10"/>
        <v>0.37815438585474132</v>
      </c>
      <c r="H87" s="43">
        <f t="shared" si="11"/>
        <v>4.1501095436514812E-2</v>
      </c>
      <c r="I87" s="43">
        <f t="shared" si="11"/>
        <v>3.9283708387921203E-2</v>
      </c>
      <c r="J87" s="43">
        <f t="shared" si="11"/>
        <v>4.180074233497335E-2</v>
      </c>
      <c r="K87" s="43">
        <f t="shared" si="12"/>
        <v>8.6897600552991283E-4</v>
      </c>
      <c r="L87" s="43">
        <f t="shared" si="12"/>
        <v>0.35520143343281335</v>
      </c>
      <c r="M87"/>
    </row>
    <row r="88" spans="1:13" x14ac:dyDescent="0.2">
      <c r="A88" s="36">
        <v>1946</v>
      </c>
      <c r="B88" s="23">
        <f t="shared" si="13"/>
        <v>240.24494074074073</v>
      </c>
      <c r="C88" s="23">
        <f t="shared" si="13"/>
        <v>73.098213015275149</v>
      </c>
      <c r="D88" s="43">
        <f t="shared" si="9"/>
        <v>1.6649060807704992</v>
      </c>
      <c r="E88" s="43">
        <f t="shared" si="10"/>
        <v>1.6970454686862193</v>
      </c>
      <c r="F88" s="43">
        <f t="shared" si="10"/>
        <v>0.44354806373299183</v>
      </c>
      <c r="G88" s="43">
        <f t="shared" si="10"/>
        <v>0.38665307482975447</v>
      </c>
      <c r="H88" s="43">
        <f t="shared" si="11"/>
        <v>4.2433796247164035E-2</v>
      </c>
      <c r="I88" s="43">
        <f t="shared" si="11"/>
        <v>4.016657536464404E-2</v>
      </c>
      <c r="J88" s="43">
        <f t="shared" si="11"/>
        <v>4.2740177447504517E-2</v>
      </c>
      <c r="K88" s="43">
        <f t="shared" si="12"/>
        <v>8.8850548098755007E-4</v>
      </c>
      <c r="L88" s="43">
        <f t="shared" si="12"/>
        <v>0.36318427488366961</v>
      </c>
      <c r="M88"/>
    </row>
    <row r="89" spans="1:13" x14ac:dyDescent="0.2">
      <c r="A89" s="36">
        <v>1947</v>
      </c>
      <c r="B89" s="23">
        <f t="shared" si="13"/>
        <v>245.52555833333332</v>
      </c>
      <c r="C89" s="23">
        <f t="shared" si="13"/>
        <v>74.972851537978642</v>
      </c>
      <c r="D89" s="43">
        <f t="shared" si="9"/>
        <v>1.7015009506271703</v>
      </c>
      <c r="E89" s="43">
        <f t="shared" si="10"/>
        <v>1.7343467668103063</v>
      </c>
      <c r="F89" s="43">
        <f t="shared" si="10"/>
        <v>0.45329731256748196</v>
      </c>
      <c r="G89" s="43">
        <f t="shared" si="10"/>
        <v>0.39515176380476758</v>
      </c>
      <c r="H89" s="43">
        <f t="shared" si="11"/>
        <v>4.3366497057813265E-2</v>
      </c>
      <c r="I89" s="43">
        <f t="shared" si="11"/>
        <v>4.1049442341366878E-2</v>
      </c>
      <c r="J89" s="43">
        <f t="shared" si="11"/>
        <v>4.3679612560035684E-2</v>
      </c>
      <c r="K89" s="43">
        <f t="shared" si="12"/>
        <v>9.0803495644518732E-4</v>
      </c>
      <c r="L89" s="43">
        <f t="shared" si="12"/>
        <v>0.37116711633452582</v>
      </c>
      <c r="M89"/>
    </row>
    <row r="90" spans="1:13" x14ac:dyDescent="0.2">
      <c r="A90" s="36">
        <v>1948</v>
      </c>
      <c r="B90" s="23">
        <f t="shared" si="13"/>
        <v>250.80617592592591</v>
      </c>
      <c r="C90" s="23">
        <f t="shared" si="13"/>
        <v>76.847490060682148</v>
      </c>
      <c r="D90" s="43">
        <f t="shared" si="9"/>
        <v>1.7380958204838415</v>
      </c>
      <c r="E90" s="43">
        <f t="shared" si="10"/>
        <v>1.7716480649343933</v>
      </c>
      <c r="F90" s="43">
        <f t="shared" si="10"/>
        <v>0.46304656140197209</v>
      </c>
      <c r="G90" s="43">
        <f t="shared" si="10"/>
        <v>0.40365045277978073</v>
      </c>
      <c r="H90" s="43">
        <f t="shared" si="11"/>
        <v>4.4299197868462495E-2</v>
      </c>
      <c r="I90" s="43">
        <f t="shared" si="11"/>
        <v>4.1932309318089715E-2</v>
      </c>
      <c r="J90" s="43">
        <f t="shared" si="11"/>
        <v>4.4619047672566851E-2</v>
      </c>
      <c r="K90" s="43">
        <f t="shared" si="12"/>
        <v>9.2756443190282457E-4</v>
      </c>
      <c r="L90" s="43">
        <f t="shared" si="12"/>
        <v>0.37914995778538202</v>
      </c>
      <c r="M90"/>
    </row>
    <row r="91" spans="1:13" x14ac:dyDescent="0.2">
      <c r="A91" s="36">
        <v>1949</v>
      </c>
      <c r="B91" s="23">
        <f>B$80+((B$92-B$80)/($A$92-$A$80))*($A91-$A$80)</f>
        <v>256.0867935185185</v>
      </c>
      <c r="C91" s="23">
        <f>C$80+((C$92-C$80)/($A$92-$A$80))*($A91-$A$80)</f>
        <v>78.72212858338564</v>
      </c>
      <c r="D91" s="43">
        <f t="shared" si="9"/>
        <v>1.7746906903405126</v>
      </c>
      <c r="E91" s="43">
        <f t="shared" si="10"/>
        <v>1.8089493630584803</v>
      </c>
      <c r="F91" s="43">
        <f t="shared" si="10"/>
        <v>0.47279581023646222</v>
      </c>
      <c r="G91" s="43">
        <f t="shared" si="10"/>
        <v>0.41214914175479389</v>
      </c>
      <c r="H91" s="43">
        <f t="shared" si="11"/>
        <v>4.5231898679111718E-2</v>
      </c>
      <c r="I91" s="43">
        <f t="shared" si="11"/>
        <v>4.2815176294812553E-2</v>
      </c>
      <c r="J91" s="43">
        <f t="shared" si="11"/>
        <v>4.5558482785098019E-2</v>
      </c>
      <c r="K91" s="43">
        <f t="shared" si="12"/>
        <v>9.4709390736046181E-4</v>
      </c>
      <c r="L91" s="43">
        <f t="shared" si="12"/>
        <v>0.38713279923623828</v>
      </c>
      <c r="M91"/>
    </row>
    <row r="92" spans="1:13" s="4" customFormat="1" x14ac:dyDescent="0.2">
      <c r="A92" s="36">
        <v>1950</v>
      </c>
      <c r="B92" s="26">
        <v>261.3674111111111</v>
      </c>
      <c r="C92" s="64">
        <v>80.596767106089132</v>
      </c>
      <c r="D92" s="43">
        <f t="shared" si="9"/>
        <v>1.8112855601971838</v>
      </c>
      <c r="E92" s="43">
        <f t="shared" si="10"/>
        <v>1.8462506611825673</v>
      </c>
      <c r="F92" s="43">
        <f t="shared" si="10"/>
        <v>0.48254505907095235</v>
      </c>
      <c r="G92" s="43">
        <f t="shared" si="10"/>
        <v>0.42064783072980705</v>
      </c>
      <c r="H92" s="43">
        <f t="shared" si="11"/>
        <v>4.6164599489760941E-2</v>
      </c>
      <c r="I92" s="43">
        <f t="shared" si="11"/>
        <v>4.369804327153539E-2</v>
      </c>
      <c r="J92" s="43">
        <f t="shared" si="11"/>
        <v>4.6497917897629186E-2</v>
      </c>
      <c r="K92" s="43">
        <f t="shared" si="12"/>
        <v>9.6662338281809895E-4</v>
      </c>
      <c r="L92" s="43">
        <f t="shared" si="12"/>
        <v>0.39511564068709454</v>
      </c>
    </row>
    <row r="93" spans="1:13" x14ac:dyDescent="0.2">
      <c r="A93" s="36">
        <v>1951</v>
      </c>
      <c r="B93" s="26">
        <v>247.61585111111111</v>
      </c>
      <c r="C93" s="64">
        <v>76.720596359070939</v>
      </c>
      <c r="D93" s="43">
        <f t="shared" si="9"/>
        <v>1.7159867547634933</v>
      </c>
      <c r="E93" s="43">
        <f t="shared" si="10"/>
        <v>1.7491122052658175</v>
      </c>
      <c r="F93" s="43">
        <f t="shared" si="10"/>
        <v>0.4571564794301004</v>
      </c>
      <c r="G93" s="43">
        <f t="shared" si="10"/>
        <v>0.39851590594790809</v>
      </c>
      <c r="H93" s="43">
        <f t="shared" si="11"/>
        <v>4.3735699662270443E-2</v>
      </c>
      <c r="I93" s="43">
        <f t="shared" si="11"/>
        <v>4.1398918597282654E-2</v>
      </c>
      <c r="J93" s="43">
        <f t="shared" si="11"/>
        <v>4.4051480887268728E-2</v>
      </c>
      <c r="K93" s="43">
        <f t="shared" si="12"/>
        <v>9.1576555249519318E-4</v>
      </c>
      <c r="L93" s="43">
        <f t="shared" si="12"/>
        <v>0.37432706411303507</v>
      </c>
      <c r="M93"/>
    </row>
    <row r="94" spans="1:13" x14ac:dyDescent="0.2">
      <c r="A94" s="36">
        <v>1952</v>
      </c>
      <c r="B94" s="26">
        <v>255.04394000000002</v>
      </c>
      <c r="C94" s="64">
        <v>79.276541117388575</v>
      </c>
      <c r="D94" s="43">
        <f t="shared" si="9"/>
        <v>1.767463677946491</v>
      </c>
      <c r="E94" s="43">
        <f t="shared" si="10"/>
        <v>1.8015828402395249</v>
      </c>
      <c r="F94" s="43">
        <f t="shared" si="10"/>
        <v>0.47087045997738985</v>
      </c>
      <c r="G94" s="43">
        <f t="shared" si="10"/>
        <v>0.41047076085616208</v>
      </c>
      <c r="H94" s="43">
        <f t="shared" si="11"/>
        <v>4.5047702360204812E-2</v>
      </c>
      <c r="I94" s="43">
        <f t="shared" si="11"/>
        <v>4.2640821512078292E-2</v>
      </c>
      <c r="J94" s="43">
        <f t="shared" si="11"/>
        <v>4.5372956528870495E-2</v>
      </c>
      <c r="K94" s="43">
        <f t="shared" si="12"/>
        <v>9.4323708913064208E-4</v>
      </c>
      <c r="L94" s="43">
        <f t="shared" si="12"/>
        <v>0.3855562915363665</v>
      </c>
      <c r="M94"/>
    </row>
    <row r="95" spans="1:13" x14ac:dyDescent="0.2">
      <c r="A95" s="36">
        <v>1953</v>
      </c>
      <c r="B95" s="26">
        <v>259.05996222222217</v>
      </c>
      <c r="C95" s="64">
        <v>80.786509730069042</v>
      </c>
      <c r="D95" s="43">
        <f t="shared" si="9"/>
        <v>1.795294856399912</v>
      </c>
      <c r="E95" s="43">
        <f t="shared" si="10"/>
        <v>1.8299512724460538</v>
      </c>
      <c r="F95" s="43">
        <f t="shared" si="10"/>
        <v>0.47828497149668792</v>
      </c>
      <c r="G95" s="43">
        <f t="shared" si="10"/>
        <v>0.41693419494979622</v>
      </c>
      <c r="H95" s="43">
        <f t="shared" si="11"/>
        <v>4.5757041204870681E-2</v>
      </c>
      <c r="I95" s="43">
        <f t="shared" si="11"/>
        <v>4.3312260663960572E-2</v>
      </c>
      <c r="J95" s="43">
        <f t="shared" si="11"/>
        <v>4.6087416953642255E-2</v>
      </c>
      <c r="K95" s="43">
        <f t="shared" si="12"/>
        <v>9.5808967143772527E-4</v>
      </c>
      <c r="L95" s="43">
        <f t="shared" si="12"/>
        <v>0.39162741259388945</v>
      </c>
      <c r="M95"/>
    </row>
    <row r="96" spans="1:13" x14ac:dyDescent="0.2">
      <c r="A96" s="36">
        <v>1954</v>
      </c>
      <c r="B96" s="26">
        <v>261.85847777777781</v>
      </c>
      <c r="C96" s="64">
        <v>81.73920903954803</v>
      </c>
      <c r="D96" s="43">
        <f t="shared" si="9"/>
        <v>1.8146886698604978</v>
      </c>
      <c r="E96" s="43">
        <f t="shared" si="10"/>
        <v>1.8497194645584891</v>
      </c>
      <c r="F96" s="43">
        <f t="shared" si="10"/>
        <v>0.48345168240500574</v>
      </c>
      <c r="G96" s="43">
        <f t="shared" si="10"/>
        <v>0.42143815928377232</v>
      </c>
      <c r="H96" s="43">
        <f t="shared" si="11"/>
        <v>4.625133523042986E-2</v>
      </c>
      <c r="I96" s="43">
        <f t="shared" si="11"/>
        <v>4.3780144756024174E-2</v>
      </c>
      <c r="J96" s="43">
        <f t="shared" si="11"/>
        <v>4.6585279889133267E-2</v>
      </c>
      <c r="K96" s="43">
        <f t="shared" si="12"/>
        <v>9.6843951024004735E-4</v>
      </c>
      <c r="L96" s="43">
        <f t="shared" si="12"/>
        <v>0.39585799842708691</v>
      </c>
      <c r="M96"/>
    </row>
    <row r="97" spans="1:13" x14ac:dyDescent="0.2">
      <c r="A97" s="36">
        <v>1955</v>
      </c>
      <c r="B97" s="26">
        <v>289.21286666666668</v>
      </c>
      <c r="C97" s="64">
        <v>90.421528562460765</v>
      </c>
      <c r="D97" s="43">
        <f t="shared" si="9"/>
        <v>2.0042555687781283</v>
      </c>
      <c r="E97" s="43">
        <f t="shared" si="10"/>
        <v>2.0429457675534199</v>
      </c>
      <c r="F97" s="43">
        <f t="shared" si="10"/>
        <v>0.53395424944702807</v>
      </c>
      <c r="G97" s="43">
        <f t="shared" si="10"/>
        <v>0.46546263922231762</v>
      </c>
      <c r="H97" s="43">
        <f t="shared" si="11"/>
        <v>5.1082864922576084E-2</v>
      </c>
      <c r="I97" s="43">
        <f t="shared" si="11"/>
        <v>4.8353527735377017E-2</v>
      </c>
      <c r="J97" s="43">
        <f t="shared" si="11"/>
        <v>5.1451694272197514E-2</v>
      </c>
      <c r="K97" s="43">
        <f t="shared" si="12"/>
        <v>1.0696051139023148E-3</v>
      </c>
      <c r="L97" s="43">
        <f t="shared" si="12"/>
        <v>0.43721031104131164</v>
      </c>
      <c r="M97"/>
    </row>
    <row r="98" spans="1:13" x14ac:dyDescent="0.2">
      <c r="A98" s="36">
        <v>1956</v>
      </c>
      <c r="B98" s="26">
        <v>314.63770222222223</v>
      </c>
      <c r="C98" s="64">
        <v>98.575677966101708</v>
      </c>
      <c r="D98" s="43">
        <f t="shared" si="9"/>
        <v>2.1804505936911176</v>
      </c>
      <c r="E98" s="43">
        <f t="shared" si="10"/>
        <v>2.2225420655591699</v>
      </c>
      <c r="F98" s="43">
        <f t="shared" si="10"/>
        <v>0.58089441204369252</v>
      </c>
      <c r="G98" s="43">
        <f t="shared" si="10"/>
        <v>0.50638167299795522</v>
      </c>
      <c r="H98" s="43">
        <f t="shared" si="11"/>
        <v>5.5573582971645656E-2</v>
      </c>
      <c r="I98" s="43">
        <f t="shared" si="11"/>
        <v>5.2604308502402441E-2</v>
      </c>
      <c r="J98" s="43">
        <f t="shared" si="11"/>
        <v>5.5974836278300084E-2</v>
      </c>
      <c r="K98" s="43">
        <f t="shared" si="12"/>
        <v>1.1636345892979956E-3</v>
      </c>
      <c r="L98" s="43">
        <f t="shared" si="12"/>
        <v>0.47564566970822197</v>
      </c>
      <c r="M98"/>
    </row>
    <row r="99" spans="1:13" x14ac:dyDescent="0.2">
      <c r="A99" s="36">
        <v>1957</v>
      </c>
      <c r="B99" s="26">
        <v>335.90653333333336</v>
      </c>
      <c r="C99" s="64">
        <v>105.38688010043941</v>
      </c>
      <c r="D99" s="43">
        <f t="shared" si="9"/>
        <v>2.3278443583156259</v>
      </c>
      <c r="E99" s="43">
        <f t="shared" si="10"/>
        <v>2.3727811230397373</v>
      </c>
      <c r="F99" s="43">
        <f t="shared" si="10"/>
        <v>0.6201616233660644</v>
      </c>
      <c r="G99" s="43">
        <f t="shared" si="10"/>
        <v>0.54061198362089724</v>
      </c>
      <c r="H99" s="43">
        <f t="shared" si="11"/>
        <v>5.9330237505146037E-2</v>
      </c>
      <c r="I99" s="43">
        <f t="shared" si="11"/>
        <v>5.6160246475990161E-2</v>
      </c>
      <c r="J99" s="43">
        <f t="shared" si="11"/>
        <v>5.9758614671248121E-2</v>
      </c>
      <c r="K99" s="43">
        <f t="shared" si="12"/>
        <v>1.2422937816961984E-3</v>
      </c>
      <c r="L99" s="43">
        <f t="shared" si="12"/>
        <v>0.50779829269747356</v>
      </c>
      <c r="M99"/>
    </row>
    <row r="100" spans="1:13" x14ac:dyDescent="0.2">
      <c r="A100" s="36">
        <v>1958</v>
      </c>
      <c r="B100" s="26">
        <v>318.61731777777783</v>
      </c>
      <c r="C100" s="64">
        <v>100.07568110483366</v>
      </c>
      <c r="D100" s="43">
        <f t="shared" si="9"/>
        <v>2.208029472635018</v>
      </c>
      <c r="E100" s="43">
        <f t="shared" si="10"/>
        <v>2.2506533278602436</v>
      </c>
      <c r="F100" s="43">
        <f t="shared" si="10"/>
        <v>0.58824170838477652</v>
      </c>
      <c r="G100" s="43">
        <f t="shared" si="10"/>
        <v>0.51278651376776108</v>
      </c>
      <c r="H100" s="43">
        <f t="shared" si="11"/>
        <v>5.6276491407951615E-2</v>
      </c>
      <c r="I100" s="43">
        <f t="shared" si="11"/>
        <v>5.3269660820089881E-2</v>
      </c>
      <c r="J100" s="43">
        <f t="shared" si="11"/>
        <v>5.6682819865770707E-2</v>
      </c>
      <c r="K100" s="43">
        <f t="shared" si="12"/>
        <v>1.178352527675521E-3</v>
      </c>
      <c r="L100" s="43">
        <f t="shared" si="12"/>
        <v>0.4816617538988146</v>
      </c>
      <c r="M100"/>
    </row>
    <row r="101" spans="1:13" x14ac:dyDescent="0.2">
      <c r="A101" s="36">
        <v>1959</v>
      </c>
      <c r="B101" s="26">
        <v>317.18193555555553</v>
      </c>
      <c r="C101" s="64">
        <v>99.720112994350274</v>
      </c>
      <c r="D101" s="43">
        <f t="shared" si="9"/>
        <v>2.1980822222053549</v>
      </c>
      <c r="E101" s="43">
        <f t="shared" si="10"/>
        <v>2.2405140554637284</v>
      </c>
      <c r="F101" s="43">
        <f t="shared" si="10"/>
        <v>0.5855916588002964</v>
      </c>
      <c r="G101" s="43">
        <f t="shared" si="10"/>
        <v>0.5104763924887572</v>
      </c>
      <c r="H101" s="43">
        <f t="shared" si="11"/>
        <v>5.6022963834938898E-2</v>
      </c>
      <c r="I101" s="43">
        <f t="shared" si="11"/>
        <v>5.3029679124624425E-2</v>
      </c>
      <c r="J101" s="43">
        <f t="shared" si="11"/>
        <v>5.6427461768765126E-2</v>
      </c>
      <c r="K101" s="43">
        <f t="shared" si="12"/>
        <v>1.1730440080961937E-3</v>
      </c>
      <c r="L101" s="43">
        <f t="shared" si="12"/>
        <v>0.47949185075766465</v>
      </c>
      <c r="M101"/>
    </row>
    <row r="102" spans="1:13" x14ac:dyDescent="0.2">
      <c r="A102" s="36">
        <v>1960</v>
      </c>
      <c r="B102" s="26">
        <v>349.81585555555557</v>
      </c>
      <c r="C102" s="64">
        <v>110.10892027620842</v>
      </c>
      <c r="D102" s="43">
        <f t="shared" si="9"/>
        <v>2.4242364616239098</v>
      </c>
      <c r="E102" s="43">
        <f t="shared" si="10"/>
        <v>2.4710339818801317</v>
      </c>
      <c r="F102" s="43">
        <f t="shared" si="10"/>
        <v>0.64584146877917825</v>
      </c>
      <c r="G102" s="43">
        <f t="shared" si="10"/>
        <v>0.56299781280605288</v>
      </c>
      <c r="H102" s="43">
        <f t="shared" si="11"/>
        <v>6.1787002435529592E-2</v>
      </c>
      <c r="I102" s="43">
        <f t="shared" si="11"/>
        <v>5.8485747431753957E-2</v>
      </c>
      <c r="J102" s="43">
        <f t="shared" si="11"/>
        <v>6.22331179765803E-2</v>
      </c>
      <c r="K102" s="43">
        <f t="shared" si="12"/>
        <v>1.2937350690471901E-3</v>
      </c>
      <c r="L102" s="43">
        <f t="shared" si="12"/>
        <v>0.52882536236156508</v>
      </c>
      <c r="M102"/>
    </row>
    <row r="103" spans="1:13" x14ac:dyDescent="0.2">
      <c r="A103" s="36">
        <v>1961</v>
      </c>
      <c r="B103" s="26">
        <v>381.47187555555553</v>
      </c>
      <c r="C103" s="64">
        <v>120.17404896421846</v>
      </c>
      <c r="D103" s="43">
        <f t="shared" si="9"/>
        <v>2.6436138188681069</v>
      </c>
      <c r="E103" s="43">
        <f t="shared" si="10"/>
        <v>2.6946462050220701</v>
      </c>
      <c r="F103" s="43">
        <f t="shared" si="10"/>
        <v>0.70428584780835035</v>
      </c>
      <c r="G103" s="43">
        <f t="shared" si="10"/>
        <v>0.61394538919260755</v>
      </c>
      <c r="H103" s="43">
        <f t="shared" si="11"/>
        <v>6.7378317276684765E-2</v>
      </c>
      <c r="I103" s="43">
        <f t="shared" si="11"/>
        <v>6.3778320541323943E-2</v>
      </c>
      <c r="J103" s="43">
        <f t="shared" si="11"/>
        <v>6.7864803322003731E-2</v>
      </c>
      <c r="K103" s="43">
        <f t="shared" si="12"/>
        <v>1.4108095314251683E-3</v>
      </c>
      <c r="L103" s="43">
        <f t="shared" si="12"/>
        <v>0.57668055812117036</v>
      </c>
      <c r="M103"/>
    </row>
    <row r="104" spans="1:13" x14ac:dyDescent="0.2">
      <c r="A104" s="36">
        <v>1962</v>
      </c>
      <c r="B104" s="26">
        <v>385.33662666666669</v>
      </c>
      <c r="C104" s="64">
        <v>121.43727244193346</v>
      </c>
      <c r="D104" s="43">
        <f t="shared" si="9"/>
        <v>2.670396683080416</v>
      </c>
      <c r="E104" s="43">
        <f t="shared" si="10"/>
        <v>2.7219460863036034</v>
      </c>
      <c r="F104" s="43">
        <f t="shared" si="10"/>
        <v>0.71142107765692875</v>
      </c>
      <c r="G104" s="43">
        <f t="shared" si="10"/>
        <v>0.62016536575467562</v>
      </c>
      <c r="H104" s="43">
        <f t="shared" si="11"/>
        <v>6.8060937525374482E-2</v>
      </c>
      <c r="I104" s="43">
        <f t="shared" si="11"/>
        <v>6.4424468661202813E-2</v>
      </c>
      <c r="J104" s="43">
        <f t="shared" si="11"/>
        <v>6.8552352236748978E-2</v>
      </c>
      <c r="K104" s="43">
        <f t="shared" si="12"/>
        <v>1.4251026629861804E-3</v>
      </c>
      <c r="L104" s="43">
        <f t="shared" si="12"/>
        <v>0.58252299886338554</v>
      </c>
      <c r="M104"/>
    </row>
    <row r="105" spans="1:13" x14ac:dyDescent="0.2">
      <c r="A105" s="36">
        <v>1963</v>
      </c>
      <c r="B105" s="26">
        <v>403.34917777777775</v>
      </c>
      <c r="C105" s="64">
        <v>127.13313873195227</v>
      </c>
      <c r="D105" s="43">
        <f t="shared" si="9"/>
        <v>2.7952243101788823</v>
      </c>
      <c r="E105" s="43">
        <f t="shared" si="10"/>
        <v>2.8491833889845259</v>
      </c>
      <c r="F105" s="43">
        <f t="shared" si="10"/>
        <v>0.74467643838831921</v>
      </c>
      <c r="G105" s="43">
        <f t="shared" si="10"/>
        <v>0.64915498048356612</v>
      </c>
      <c r="H105" s="43">
        <f t="shared" si="11"/>
        <v>7.1242444371611674E-2</v>
      </c>
      <c r="I105" s="43">
        <f t="shared" si="11"/>
        <v>6.7435988860059817E-2</v>
      </c>
      <c r="J105" s="43">
        <f t="shared" si="11"/>
        <v>7.1756830251551051E-2</v>
      </c>
      <c r="K105" s="43">
        <f t="shared" si="12"/>
        <v>1.49171905182436E-3</v>
      </c>
      <c r="L105" s="43">
        <f t="shared" si="12"/>
        <v>0.60975302208020554</v>
      </c>
      <c r="M105"/>
    </row>
    <row r="106" spans="1:13" x14ac:dyDescent="0.2">
      <c r="A106" s="36">
        <v>1964</v>
      </c>
      <c r="B106" s="26">
        <v>439.01529333333337</v>
      </c>
      <c r="C106" s="64">
        <v>138.3706057752668</v>
      </c>
      <c r="D106" s="43">
        <f t="shared" si="9"/>
        <v>3.0423917738633239</v>
      </c>
      <c r="E106" s="43">
        <f t="shared" si="10"/>
        <v>3.1011221794646642</v>
      </c>
      <c r="F106" s="43">
        <f t="shared" si="10"/>
        <v>0.81052438693103379</v>
      </c>
      <c r="G106" s="43">
        <f t="shared" si="10"/>
        <v>0.7065564525156901</v>
      </c>
      <c r="H106" s="43">
        <f t="shared" si="11"/>
        <v>7.7542051246769494E-2</v>
      </c>
      <c r="I106" s="43">
        <f t="shared" si="11"/>
        <v>7.3399010241526896E-2</v>
      </c>
      <c r="J106" s="43">
        <f t="shared" si="11"/>
        <v>7.8101921652883294E-2</v>
      </c>
      <c r="K106" s="43">
        <f t="shared" si="12"/>
        <v>1.6236241777301916E-3</v>
      </c>
      <c r="L106" s="43">
        <f t="shared" si="12"/>
        <v>0.6636703794073685</v>
      </c>
      <c r="M106"/>
    </row>
    <row r="107" spans="1:13" x14ac:dyDescent="0.2">
      <c r="A107" s="36">
        <v>1965</v>
      </c>
      <c r="B107" s="26">
        <v>457.02784444444438</v>
      </c>
      <c r="C107" s="64">
        <v>144.06647206528561</v>
      </c>
      <c r="D107" s="43">
        <f t="shared" si="9"/>
        <v>3.1672194009617898</v>
      </c>
      <c r="E107" s="43">
        <f t="shared" si="10"/>
        <v>3.2283594821455863</v>
      </c>
      <c r="F107" s="43">
        <f t="shared" si="10"/>
        <v>0.84377974766242414</v>
      </c>
      <c r="G107" s="43">
        <f t="shared" si="10"/>
        <v>0.73554606724458049</v>
      </c>
      <c r="H107" s="43">
        <f t="shared" si="11"/>
        <v>8.0723558093006673E-2</v>
      </c>
      <c r="I107" s="43">
        <f t="shared" si="11"/>
        <v>7.64105304403839E-2</v>
      </c>
      <c r="J107" s="43">
        <f t="shared" si="11"/>
        <v>8.1306399667685353E-2</v>
      </c>
      <c r="K107" s="43">
        <f t="shared" si="12"/>
        <v>1.6902405665683707E-3</v>
      </c>
      <c r="L107" s="43">
        <f t="shared" si="12"/>
        <v>0.69090040262418839</v>
      </c>
      <c r="M107"/>
    </row>
    <row r="108" spans="1:13" x14ac:dyDescent="0.2">
      <c r="A108" s="36">
        <v>1966</v>
      </c>
      <c r="B108" s="26">
        <v>437.82939555555555</v>
      </c>
      <c r="C108" s="64">
        <v>138.00865976145639</v>
      </c>
      <c r="D108" s="43">
        <f t="shared" ref="D108:D141" si="14">D109*B108/B109</f>
        <v>3.0341734596074366</v>
      </c>
      <c r="E108" s="43">
        <f t="shared" si="10"/>
        <v>3.0927452186683291</v>
      </c>
      <c r="F108" s="43">
        <f t="shared" si="10"/>
        <v>0.80833494368408421</v>
      </c>
      <c r="G108" s="43">
        <f t="shared" si="10"/>
        <v>0.70464785447904554</v>
      </c>
      <c r="H108" s="43">
        <f t="shared" si="11"/>
        <v>7.7332589417866734E-2</v>
      </c>
      <c r="I108" s="43">
        <f t="shared" si="11"/>
        <v>7.3200739874962645E-2</v>
      </c>
      <c r="J108" s="43">
        <f t="shared" si="11"/>
        <v>7.7890947464205065E-2</v>
      </c>
      <c r="K108" s="43">
        <f t="shared" si="12"/>
        <v>1.6192383343813252E-3</v>
      </c>
      <c r="L108" s="43">
        <f t="shared" si="12"/>
        <v>0.661877628129525</v>
      </c>
      <c r="M108"/>
    </row>
    <row r="109" spans="1:13" x14ac:dyDescent="0.2">
      <c r="A109" s="36">
        <v>1967</v>
      </c>
      <c r="B109" s="26">
        <v>471.54507333333328</v>
      </c>
      <c r="C109" s="64">
        <v>148.67490583804141</v>
      </c>
      <c r="D109" s="43">
        <f t="shared" si="14"/>
        <v>3.2678243193360377</v>
      </c>
      <c r="E109" s="43">
        <f t="shared" si="10"/>
        <v>3.3309064803375517</v>
      </c>
      <c r="F109" s="43">
        <f t="shared" si="10"/>
        <v>0.87058193023734898</v>
      </c>
      <c r="G109" s="43">
        <f t="shared" si="10"/>
        <v>0.75891026867412748</v>
      </c>
      <c r="H109" s="43">
        <f t="shared" si="11"/>
        <v>8.3287695888563121E-2</v>
      </c>
      <c r="I109" s="43">
        <f t="shared" si="11"/>
        <v>7.8837667371773446E-2</v>
      </c>
      <c r="J109" s="43">
        <f t="shared" si="11"/>
        <v>8.3889051093534631E-2</v>
      </c>
      <c r="K109" s="43">
        <f t="shared" si="12"/>
        <v>1.7439300944175674E-3</v>
      </c>
      <c r="L109" s="43">
        <f t="shared" si="12"/>
        <v>0.71284645997330476</v>
      </c>
      <c r="M109"/>
    </row>
    <row r="110" spans="1:13" x14ac:dyDescent="0.2">
      <c r="A110" s="36">
        <v>1968</v>
      </c>
      <c r="B110" s="26">
        <v>500.34020666666663</v>
      </c>
      <c r="C110" s="64">
        <v>157.78892969240425</v>
      </c>
      <c r="D110" s="43">
        <f t="shared" si="14"/>
        <v>3.4673756290762059</v>
      </c>
      <c r="E110" s="43">
        <f t="shared" si="10"/>
        <v>3.5343099334670107</v>
      </c>
      <c r="F110" s="43">
        <f t="shared" si="10"/>
        <v>0.92374444677382084</v>
      </c>
      <c r="G110" s="43">
        <f t="shared" si="10"/>
        <v>0.8052534999161165</v>
      </c>
      <c r="H110" s="43">
        <f t="shared" si="11"/>
        <v>8.8373700268131655E-2</v>
      </c>
      <c r="I110" s="43">
        <f t="shared" si="11"/>
        <v>8.3651928557054556E-2</v>
      </c>
      <c r="J110" s="43">
        <f t="shared" si="11"/>
        <v>8.9011777526385241E-2</v>
      </c>
      <c r="K110" s="43">
        <f t="shared" si="12"/>
        <v>1.8504240489356089E-3</v>
      </c>
      <c r="L110" s="43">
        <f t="shared" si="12"/>
        <v>0.75637678193388624</v>
      </c>
      <c r="M110"/>
    </row>
    <row r="111" spans="1:13" x14ac:dyDescent="0.2">
      <c r="A111" s="36">
        <v>1969</v>
      </c>
      <c r="B111" s="26">
        <v>459.25937555555549</v>
      </c>
      <c r="C111" s="64">
        <v>144.82663841807909</v>
      </c>
      <c r="D111" s="43">
        <f t="shared" si="14"/>
        <v>3.1826839918283532</v>
      </c>
      <c r="E111" s="43">
        <f t="shared" si="10"/>
        <v>3.2441226018544427</v>
      </c>
      <c r="F111" s="43">
        <f t="shared" si="10"/>
        <v>0.84789967335343541</v>
      </c>
      <c r="G111" s="43">
        <f t="shared" si="10"/>
        <v>0.73913752004699562</v>
      </c>
      <c r="H111" s="43">
        <f t="shared" si="11"/>
        <v>8.1117707231782021E-2</v>
      </c>
      <c r="I111" s="43">
        <f t="shared" si="11"/>
        <v>7.6783620347195811E-2</v>
      </c>
      <c r="J111" s="43">
        <f t="shared" si="11"/>
        <v>8.1703394648617922E-2</v>
      </c>
      <c r="K111" s="43">
        <f t="shared" si="12"/>
        <v>1.6984935088243168E-3</v>
      </c>
      <c r="L111" s="43">
        <f t="shared" si="12"/>
        <v>0.69427386391736012</v>
      </c>
      <c r="M111"/>
    </row>
    <row r="112" spans="1:13" x14ac:dyDescent="0.2">
      <c r="A112" s="36">
        <v>1970</v>
      </c>
      <c r="B112" s="26">
        <v>480.31992666666662</v>
      </c>
      <c r="C112" s="64">
        <v>151.46882611424985</v>
      </c>
      <c r="D112" s="43">
        <f t="shared" si="14"/>
        <v>3.3286343685611799</v>
      </c>
      <c r="E112" s="43">
        <f t="shared" si="10"/>
        <v>3.3928904082479812</v>
      </c>
      <c r="F112" s="43">
        <f t="shared" si="10"/>
        <v>0.88678235133067429</v>
      </c>
      <c r="G112" s="43">
        <f t="shared" si="10"/>
        <v>0.77303262235222148</v>
      </c>
      <c r="H112" s="43">
        <f t="shared" si="11"/>
        <v>8.4837573847688336E-2</v>
      </c>
      <c r="I112" s="43">
        <f t="shared" si="11"/>
        <v>8.0304735967017607E-2</v>
      </c>
      <c r="J112" s="43">
        <f t="shared" si="11"/>
        <v>8.5450119507238367E-2</v>
      </c>
      <c r="K112" s="43">
        <f t="shared" si="12"/>
        <v>1.7763824126952796E-3</v>
      </c>
      <c r="L112" s="43">
        <f t="shared" si="12"/>
        <v>0.72611162483068403</v>
      </c>
      <c r="M112"/>
    </row>
    <row r="113" spans="1:13" x14ac:dyDescent="0.2">
      <c r="A113" s="36">
        <v>1971</v>
      </c>
      <c r="B113" s="26">
        <v>497.1184644444445</v>
      </c>
      <c r="C113" s="64">
        <v>156.78476145637165</v>
      </c>
      <c r="D113" s="43">
        <f t="shared" si="14"/>
        <v>3.4450488395924634</v>
      </c>
      <c r="E113" s="43">
        <f t="shared" si="10"/>
        <v>3.5115521470901587</v>
      </c>
      <c r="F113" s="43">
        <f t="shared" si="10"/>
        <v>0.91779636095728934</v>
      </c>
      <c r="G113" s="43">
        <f t="shared" si="10"/>
        <v>0.80006838953381165</v>
      </c>
      <c r="H113" s="43">
        <f t="shared" si="11"/>
        <v>8.7804652892577592E-2</v>
      </c>
      <c r="I113" s="43">
        <f t="shared" si="11"/>
        <v>8.3113285156800873E-2</v>
      </c>
      <c r="J113" s="43">
        <f t="shared" si="11"/>
        <v>8.8438621505520343E-2</v>
      </c>
      <c r="K113" s="43">
        <f t="shared" si="12"/>
        <v>1.8385089775341161E-3</v>
      </c>
      <c r="L113" s="43">
        <f t="shared" si="12"/>
        <v>0.75150639378239326</v>
      </c>
      <c r="M113"/>
    </row>
    <row r="114" spans="1:13" x14ac:dyDescent="0.2">
      <c r="A114" s="36">
        <v>1972</v>
      </c>
      <c r="B114" s="26">
        <v>513.21146666666664</v>
      </c>
      <c r="C114" s="64">
        <v>161.86597614563715</v>
      </c>
      <c r="D114" s="43">
        <f t="shared" si="14"/>
        <v>3.5565739238461407</v>
      </c>
      <c r="E114" s="43">
        <f t="shared" si="10"/>
        <v>3.625230114312167</v>
      </c>
      <c r="F114" s="43">
        <f t="shared" si="10"/>
        <v>0.94750778777572264</v>
      </c>
      <c r="G114" s="43">
        <f t="shared" si="10"/>
        <v>0.82596865937208119</v>
      </c>
      <c r="H114" s="43">
        <f t="shared" si="11"/>
        <v>9.0647115152958202E-2</v>
      </c>
      <c r="I114" s="43">
        <f t="shared" si="11"/>
        <v>8.5803875787384978E-2</v>
      </c>
      <c r="J114" s="43">
        <f t="shared" si="11"/>
        <v>9.130160695911671E-2</v>
      </c>
      <c r="K114" s="43">
        <f t="shared" si="12"/>
        <v>1.8980262378597752E-3</v>
      </c>
      <c r="L114" s="43">
        <f t="shared" si="12"/>
        <v>0.77583458702033681</v>
      </c>
      <c r="M114"/>
    </row>
    <row r="115" spans="1:13" x14ac:dyDescent="0.2">
      <c r="A115" s="36">
        <v>1973</v>
      </c>
      <c r="B115" s="26">
        <v>541.94806222222212</v>
      </c>
      <c r="C115" s="64">
        <v>170.93722536095416</v>
      </c>
      <c r="D115" s="43">
        <f t="shared" si="14"/>
        <v>3.7557195646807471</v>
      </c>
      <c r="E115" s="43">
        <f t="shared" si="10"/>
        <v>3.8282200674935369</v>
      </c>
      <c r="F115" s="43">
        <f t="shared" si="10"/>
        <v>1.0005622299531318</v>
      </c>
      <c r="G115" s="43">
        <f t="shared" si="10"/>
        <v>0.87221767921589577</v>
      </c>
      <c r="H115" s="43">
        <f t="shared" si="11"/>
        <v>9.5722780167513136E-2</v>
      </c>
      <c r="I115" s="43">
        <f t="shared" si="11"/>
        <v>9.0608350035819296E-2</v>
      </c>
      <c r="J115" s="43">
        <f t="shared" si="11"/>
        <v>9.6413919374498752E-2</v>
      </c>
      <c r="K115" s="43">
        <f t="shared" si="12"/>
        <v>2.0043037002583984E-3</v>
      </c>
      <c r="L115" s="43">
        <f t="shared" si="12"/>
        <v>0.8192764159607947</v>
      </c>
      <c r="M115"/>
    </row>
    <row r="116" spans="1:13" x14ac:dyDescent="0.2">
      <c r="A116" s="36">
        <v>1974</v>
      </c>
      <c r="B116" s="26">
        <v>520.63269555555553</v>
      </c>
      <c r="C116" s="64">
        <v>164.22073132454486</v>
      </c>
      <c r="D116" s="43">
        <f t="shared" si="14"/>
        <v>3.6080033069823894</v>
      </c>
      <c r="E116" s="43">
        <f t="shared" si="10"/>
        <v>3.6776522915248937</v>
      </c>
      <c r="F116" s="43">
        <f t="shared" si="10"/>
        <v>0.96120910316674357</v>
      </c>
      <c r="G116" s="43">
        <f t="shared" si="10"/>
        <v>0.83791247371446442</v>
      </c>
      <c r="H116" s="43">
        <f t="shared" si="11"/>
        <v>9.1957906188156371E-2</v>
      </c>
      <c r="I116" s="43">
        <f t="shared" si="11"/>
        <v>8.704463177810326E-2</v>
      </c>
      <c r="J116" s="43">
        <f t="shared" si="11"/>
        <v>9.2621862189514875E-2</v>
      </c>
      <c r="K116" s="43">
        <f t="shared" si="12"/>
        <v>1.9254724039397368E-3</v>
      </c>
      <c r="L116" s="43">
        <f t="shared" si="12"/>
        <v>0.78705344401040112</v>
      </c>
      <c r="M116"/>
    </row>
    <row r="117" spans="1:13" x14ac:dyDescent="0.2">
      <c r="A117" s="36">
        <v>1975</v>
      </c>
      <c r="B117" s="26">
        <v>486.91673777777771</v>
      </c>
      <c r="C117" s="64">
        <v>153.59541745134965</v>
      </c>
      <c r="D117" s="43">
        <f t="shared" si="14"/>
        <v>3.3743505068437161</v>
      </c>
      <c r="E117" s="43">
        <f t="shared" si="10"/>
        <v>3.4394890519878758</v>
      </c>
      <c r="F117" s="43">
        <f t="shared" si="10"/>
        <v>0.8989615996683249</v>
      </c>
      <c r="G117" s="43">
        <f t="shared" si="10"/>
        <v>0.78364960888404078</v>
      </c>
      <c r="H117" s="43">
        <f t="shared" si="11"/>
        <v>8.6002750261838082E-2</v>
      </c>
      <c r="I117" s="43">
        <f t="shared" si="11"/>
        <v>8.140765746806479E-2</v>
      </c>
      <c r="J117" s="43">
        <f t="shared" si="11"/>
        <v>8.6623708747483097E-2</v>
      </c>
      <c r="K117" s="43">
        <f t="shared" si="12"/>
        <v>1.8007796083706173E-3</v>
      </c>
      <c r="L117" s="43">
        <f t="shared" si="12"/>
        <v>0.7360841888836307</v>
      </c>
      <c r="M117"/>
    </row>
    <row r="118" spans="1:13" x14ac:dyDescent="0.2">
      <c r="A118" s="36">
        <v>1976</v>
      </c>
      <c r="B118" s="26">
        <v>500.61699777777773</v>
      </c>
      <c r="C118" s="64">
        <v>157.91878531073445</v>
      </c>
      <c r="D118" s="43">
        <f t="shared" si="14"/>
        <v>3.4692938014321828</v>
      </c>
      <c r="E118" s="43">
        <f t="shared" si="10"/>
        <v>3.5362651342693052</v>
      </c>
      <c r="F118" s="43">
        <f t="shared" si="10"/>
        <v>0.92425546757206667</v>
      </c>
      <c r="G118" s="43">
        <f t="shared" si="10"/>
        <v>0.80569897083370035</v>
      </c>
      <c r="H118" s="43">
        <f t="shared" si="11"/>
        <v>8.8422589112890262E-2</v>
      </c>
      <c r="I118" s="43">
        <f t="shared" si="11"/>
        <v>8.3698205290252084E-2</v>
      </c>
      <c r="J118" s="43">
        <f t="shared" si="11"/>
        <v>8.9061019359192695E-2</v>
      </c>
      <c r="K118" s="43">
        <f t="shared" si="12"/>
        <v>1.8514477142771248E-3</v>
      </c>
      <c r="L118" s="43">
        <f t="shared" si="12"/>
        <v>0.75679521396693217</v>
      </c>
      <c r="M118"/>
    </row>
    <row r="119" spans="1:13" x14ac:dyDescent="0.2">
      <c r="A119" s="36">
        <v>1977</v>
      </c>
      <c r="B119" s="26">
        <v>495.64947999999993</v>
      </c>
      <c r="C119" s="64">
        <v>156.35326428123037</v>
      </c>
      <c r="D119" s="43">
        <f t="shared" si="14"/>
        <v>3.4348687245541525</v>
      </c>
      <c r="E119" s="43">
        <f t="shared" si="10"/>
        <v>3.5011755148608645</v>
      </c>
      <c r="F119" s="43">
        <f t="shared" si="10"/>
        <v>0.91508427385161162</v>
      </c>
      <c r="G119" s="43">
        <f t="shared" si="10"/>
        <v>0.7977041884373377</v>
      </c>
      <c r="H119" s="43">
        <f t="shared" si="11"/>
        <v>8.7545190252433666E-2</v>
      </c>
      <c r="I119" s="43">
        <f t="shared" si="11"/>
        <v>8.2867685502484134E-2</v>
      </c>
      <c r="J119" s="43">
        <f t="shared" si="11"/>
        <v>8.8177285488913307E-2</v>
      </c>
      <c r="K119" s="43">
        <f t="shared" si="12"/>
        <v>1.83307618579103E-3</v>
      </c>
      <c r="L119" s="43">
        <f t="shared" si="12"/>
        <v>0.74928569332299544</v>
      </c>
      <c r="M119"/>
    </row>
    <row r="120" spans="1:13" x14ac:dyDescent="0.2">
      <c r="A120" s="36">
        <v>1978</v>
      </c>
      <c r="B120" s="26">
        <v>498.07862888888889</v>
      </c>
      <c r="C120" s="64">
        <v>157.12107658505963</v>
      </c>
      <c r="D120" s="43">
        <f t="shared" si="14"/>
        <v>3.4517028137288857</v>
      </c>
      <c r="E120" s="43">
        <f t="shared" si="10"/>
        <v>3.5183345697069011</v>
      </c>
      <c r="F120" s="43">
        <f t="shared" si="10"/>
        <v>0.91956904794451777</v>
      </c>
      <c r="G120" s="43">
        <f t="shared" si="10"/>
        <v>0.80161368964977653</v>
      </c>
      <c r="H120" s="43">
        <f t="shared" si="11"/>
        <v>8.7974244070122068E-2</v>
      </c>
      <c r="I120" s="43">
        <f t="shared" si="11"/>
        <v>8.3273815145075827E-2</v>
      </c>
      <c r="J120" s="43">
        <f t="shared" si="11"/>
        <v>8.8609437168101268E-2</v>
      </c>
      <c r="K120" s="43">
        <f t="shared" si="12"/>
        <v>1.8420599841397405E-3</v>
      </c>
      <c r="L120" s="43">
        <f t="shared" si="12"/>
        <v>0.75295789834456828</v>
      </c>
      <c r="M120"/>
    </row>
    <row r="121" spans="1:13" x14ac:dyDescent="0.2">
      <c r="A121" s="36">
        <v>1979</v>
      </c>
      <c r="B121" s="26">
        <v>516.11826666666661</v>
      </c>
      <c r="C121" s="64">
        <v>162.81333333333333</v>
      </c>
      <c r="D121" s="43">
        <f t="shared" si="14"/>
        <v>3.5767181524016394</v>
      </c>
      <c r="E121" s="43">
        <f t="shared" si="10"/>
        <v>3.645763207550957</v>
      </c>
      <c r="F121" s="43">
        <f t="shared" si="10"/>
        <v>0.95287441696543118</v>
      </c>
      <c r="G121" s="43">
        <f t="shared" si="10"/>
        <v>0.83064689798326596</v>
      </c>
      <c r="H121" s="43">
        <f t="shared" si="11"/>
        <v>9.1160535159019285E-2</v>
      </c>
      <c r="I121" s="43">
        <f t="shared" si="11"/>
        <v>8.6289863966407421E-2</v>
      </c>
      <c r="J121" s="43">
        <f t="shared" si="11"/>
        <v>9.1818733968831681E-2</v>
      </c>
      <c r="K121" s="43">
        <f t="shared" si="12"/>
        <v>1.9087765484560001E-3</v>
      </c>
      <c r="L121" s="43">
        <f t="shared" si="12"/>
        <v>0.78022886915163514</v>
      </c>
      <c r="M121"/>
    </row>
    <row r="122" spans="1:13" x14ac:dyDescent="0.2">
      <c r="A122" s="36">
        <v>1980</v>
      </c>
      <c r="B122" s="26">
        <v>503.94898888888883</v>
      </c>
      <c r="C122" s="64">
        <v>158.97444444444443</v>
      </c>
      <c r="D122" s="43">
        <f t="shared" si="14"/>
        <v>3.4923846196814985</v>
      </c>
      <c r="E122" s="43">
        <f t="shared" si="10"/>
        <v>3.5598016982418059</v>
      </c>
      <c r="F122" s="43">
        <f t="shared" si="10"/>
        <v>0.93040709849154446</v>
      </c>
      <c r="G122" s="43">
        <f t="shared" si="10"/>
        <v>0.81106151709354779</v>
      </c>
      <c r="H122" s="43">
        <f t="shared" si="11"/>
        <v>8.9011109443309325E-2</v>
      </c>
      <c r="I122" s="43">
        <f t="shared" si="11"/>
        <v>8.4255281213125283E-2</v>
      </c>
      <c r="J122" s="43">
        <f t="shared" si="11"/>
        <v>8.9653788933874726E-2</v>
      </c>
      <c r="K122" s="43">
        <f t="shared" si="12"/>
        <v>1.8637705226396903E-3</v>
      </c>
      <c r="L122" s="43">
        <f t="shared" si="12"/>
        <v>0.76183226811623739</v>
      </c>
      <c r="M122"/>
    </row>
    <row r="123" spans="1:13" x14ac:dyDescent="0.2">
      <c r="A123" s="36">
        <v>1981</v>
      </c>
      <c r="B123" s="26">
        <v>470.0405555555555</v>
      </c>
      <c r="C123" s="64">
        <v>148.27777777777777</v>
      </c>
      <c r="D123" s="43">
        <f t="shared" si="14"/>
        <v>3.2573979570196183</v>
      </c>
      <c r="E123" s="43">
        <f t="shared" si="10"/>
        <v>3.3202788472666396</v>
      </c>
      <c r="F123" s="43">
        <f t="shared" si="10"/>
        <v>0.86780424033000836</v>
      </c>
      <c r="G123" s="43">
        <f t="shared" si="10"/>
        <v>0.75648887980691482</v>
      </c>
      <c r="H123" s="43">
        <f t="shared" si="11"/>
        <v>8.3021957094498972E-2</v>
      </c>
      <c r="I123" s="43">
        <f t="shared" si="11"/>
        <v>7.8586126895948114E-2</v>
      </c>
      <c r="J123" s="43">
        <f t="shared" si="11"/>
        <v>8.3621393607816646E-2</v>
      </c>
      <c r="K123" s="43">
        <f t="shared" si="12"/>
        <v>1.7383658886212785E-3</v>
      </c>
      <c r="L123" s="43">
        <f t="shared" si="12"/>
        <v>0.71057204288678044</v>
      </c>
      <c r="M123"/>
    </row>
    <row r="124" spans="1:13" x14ac:dyDescent="0.2">
      <c r="A124" s="36">
        <v>1982</v>
      </c>
      <c r="B124" s="26">
        <v>430.40851111111107</v>
      </c>
      <c r="C124" s="64">
        <v>135.77555555555554</v>
      </c>
      <c r="D124" s="43">
        <f t="shared" si="14"/>
        <v>2.982746463483577</v>
      </c>
      <c r="E124" s="43">
        <f t="shared" si="10"/>
        <v>3.0403254745469379</v>
      </c>
      <c r="F124" s="43">
        <f t="shared" si="10"/>
        <v>0.79463426421765726</v>
      </c>
      <c r="G124" s="43">
        <f t="shared" si="10"/>
        <v>0.69270459448966193</v>
      </c>
      <c r="H124" s="43">
        <f t="shared" si="11"/>
        <v>7.6021859220933574E-2</v>
      </c>
      <c r="I124" s="43">
        <f t="shared" si="11"/>
        <v>7.1960041471945055E-2</v>
      </c>
      <c r="J124" s="43">
        <f t="shared" si="11"/>
        <v>7.6570753511337422E-2</v>
      </c>
      <c r="K124" s="43">
        <f t="shared" si="12"/>
        <v>1.5917934421711727E-3</v>
      </c>
      <c r="L124" s="43">
        <f t="shared" si="12"/>
        <v>0.65065929184472693</v>
      </c>
      <c r="M124"/>
    </row>
    <row r="125" spans="1:13" x14ac:dyDescent="0.2">
      <c r="A125" s="36">
        <v>1983</v>
      </c>
      <c r="B125" s="26">
        <v>404.35815555555558</v>
      </c>
      <c r="C125" s="64">
        <v>127.55777777777779</v>
      </c>
      <c r="D125" s="43">
        <f t="shared" si="14"/>
        <v>2.8022165624710849</v>
      </c>
      <c r="E125" s="43">
        <f t="shared" si="10"/>
        <v>2.8563106198868855</v>
      </c>
      <c r="F125" s="43">
        <f t="shared" si="10"/>
        <v>0.74653924614736333</v>
      </c>
      <c r="G125" s="43">
        <f t="shared" si="10"/>
        <v>0.65077884136076025</v>
      </c>
      <c r="H125" s="43">
        <f t="shared" si="11"/>
        <v>7.142065731257155E-2</v>
      </c>
      <c r="I125" s="43">
        <f t="shared" si="11"/>
        <v>6.7604679954354721E-2</v>
      </c>
      <c r="J125" s="43">
        <f t="shared" si="11"/>
        <v>7.1936329928546788E-2</v>
      </c>
      <c r="K125" s="43">
        <f t="shared" si="12"/>
        <v>1.4954505863282134E-3</v>
      </c>
      <c r="L125" s="43">
        <f t="shared" si="12"/>
        <v>0.61127831897705653</v>
      </c>
      <c r="M125"/>
    </row>
    <row r="126" spans="1:13" x14ac:dyDescent="0.2">
      <c r="A126" s="36">
        <v>1984</v>
      </c>
      <c r="B126" s="26">
        <v>415.46019999999999</v>
      </c>
      <c r="C126" s="64">
        <v>131.06</v>
      </c>
      <c r="D126" s="43">
        <f t="shared" si="14"/>
        <v>2.8791541298036121</v>
      </c>
      <c r="E126" s="43">
        <f t="shared" si="10"/>
        <v>2.9347333919107479</v>
      </c>
      <c r="F126" s="43">
        <f t="shared" si="10"/>
        <v>0.76703620355103641</v>
      </c>
      <c r="G126" s="43">
        <f t="shared" si="10"/>
        <v>0.66864660418692268</v>
      </c>
      <c r="H126" s="43">
        <f t="shared" si="11"/>
        <v>7.3381580570434868E-2</v>
      </c>
      <c r="I126" s="43">
        <f t="shared" si="11"/>
        <v>6.9460831861256386E-2</v>
      </c>
      <c r="J126" s="43">
        <f t="shared" si="11"/>
        <v>7.3911411477080607E-2</v>
      </c>
      <c r="K126" s="43">
        <f t="shared" si="12"/>
        <v>1.5365096292726439E-3</v>
      </c>
      <c r="L126" s="43">
        <f t="shared" si="12"/>
        <v>0.62806155673785924</v>
      </c>
      <c r="M126"/>
    </row>
    <row r="127" spans="1:13" s="4" customFormat="1" x14ac:dyDescent="0.2">
      <c r="A127" s="36">
        <v>1985</v>
      </c>
      <c r="B127" s="27">
        <v>439.05908888888894</v>
      </c>
      <c r="C127" s="66">
        <v>138.50444444444446</v>
      </c>
      <c r="D127" s="43">
        <f t="shared" si="14"/>
        <v>3.0426952786386177</v>
      </c>
      <c r="E127" s="43">
        <f t="shared" si="10"/>
        <v>3.1014315431036032</v>
      </c>
      <c r="F127" s="43">
        <f t="shared" si="10"/>
        <v>0.81060524371747378</v>
      </c>
      <c r="G127" s="43">
        <f t="shared" si="10"/>
        <v>0.70662693760547901</v>
      </c>
      <c r="H127" s="43">
        <f t="shared" si="11"/>
        <v>7.7549786734040296E-2</v>
      </c>
      <c r="I127" s="43">
        <f t="shared" si="11"/>
        <v>7.3406332424784698E-2</v>
      </c>
      <c r="J127" s="43">
        <f t="shared" si="11"/>
        <v>7.8109712992047817E-2</v>
      </c>
      <c r="K127" s="43">
        <f t="shared" si="12"/>
        <v>1.6237861482217828E-3</v>
      </c>
      <c r="L127" s="43">
        <f t="shared" si="12"/>
        <v>0.66373658624210385</v>
      </c>
    </row>
    <row r="128" spans="1:13" x14ac:dyDescent="0.2">
      <c r="A128" s="37">
        <v>1986</v>
      </c>
      <c r="B128" s="28">
        <f t="shared" ref="B128:C148" si="15">B$149*$G154/$G$175</f>
        <v>458.57455961315037</v>
      </c>
      <c r="C128" s="28">
        <f t="shared" si="15"/>
        <v>144.88171570320594</v>
      </c>
      <c r="D128" s="43">
        <f t="shared" si="14"/>
        <v>3.1779381927151493</v>
      </c>
      <c r="E128" s="43">
        <f t="shared" si="10"/>
        <v>3.2392851897184816</v>
      </c>
      <c r="F128" s="43">
        <f t="shared" si="10"/>
        <v>0.84663534377242222</v>
      </c>
      <c r="G128" s="43">
        <f t="shared" si="10"/>
        <v>0.73803536909635747</v>
      </c>
      <c r="H128" s="43">
        <f t="shared" si="11"/>
        <v>8.0996750094964765E-2</v>
      </c>
      <c r="I128" s="43">
        <f t="shared" si="11"/>
        <v>7.6669125902165181E-2</v>
      </c>
      <c r="J128" s="43">
        <f t="shared" si="11"/>
        <v>8.1581564175072827E-2</v>
      </c>
      <c r="K128" s="43">
        <f t="shared" si="12"/>
        <v>1.6959608323133422E-3</v>
      </c>
      <c r="L128" s="43">
        <f t="shared" si="12"/>
        <v>0.69323861056008118</v>
      </c>
      <c r="M128"/>
    </row>
    <row r="129" spans="1:13" x14ac:dyDescent="0.2">
      <c r="A129" s="37">
        <v>1987</v>
      </c>
      <c r="B129" s="28">
        <f t="shared" si="15"/>
        <v>473.26906773008449</v>
      </c>
      <c r="C129" s="28">
        <f t="shared" si="15"/>
        <v>149.5242880020096</v>
      </c>
      <c r="D129" s="43">
        <f t="shared" si="14"/>
        <v>3.2797716625163567</v>
      </c>
      <c r="E129" s="43">
        <f t="shared" si="10"/>
        <v>3.3430844553243571</v>
      </c>
      <c r="F129" s="43">
        <f t="shared" si="10"/>
        <v>0.87376482505381337</v>
      </c>
      <c r="G129" s="43">
        <f t="shared" si="10"/>
        <v>0.76168488583125815</v>
      </c>
      <c r="H129" s="43">
        <f t="shared" si="11"/>
        <v>8.3592200227915442E-2</v>
      </c>
      <c r="I129" s="43">
        <f t="shared" si="11"/>
        <v>7.9125902165196466E-2</v>
      </c>
      <c r="J129" s="43">
        <f t="shared" si="11"/>
        <v>8.4195754020174762E-2</v>
      </c>
      <c r="K129" s="43">
        <f t="shared" si="12"/>
        <v>1.7503059975520203E-3</v>
      </c>
      <c r="L129" s="43">
        <f t="shared" si="12"/>
        <v>0.71545266534419472</v>
      </c>
      <c r="M129"/>
    </row>
    <row r="130" spans="1:13" x14ac:dyDescent="0.2">
      <c r="A130" s="37">
        <v>1988</v>
      </c>
      <c r="B130" s="28">
        <f t="shared" si="15"/>
        <v>506.33171099318616</v>
      </c>
      <c r="C130" s="28">
        <f t="shared" si="15"/>
        <v>159.97007567431783</v>
      </c>
      <c r="D130" s="43">
        <f t="shared" si="14"/>
        <v>3.5088969695690722</v>
      </c>
      <c r="E130" s="43">
        <f t="shared" si="10"/>
        <v>3.5766328029375756</v>
      </c>
      <c r="F130" s="43">
        <f t="shared" si="10"/>
        <v>0.93480615793694344</v>
      </c>
      <c r="G130" s="43">
        <f t="shared" si="10"/>
        <v>0.8148962984847844</v>
      </c>
      <c r="H130" s="43">
        <f t="shared" si="11"/>
        <v>8.9431963027054431E-2</v>
      </c>
      <c r="I130" s="43">
        <f t="shared" si="11"/>
        <v>8.4653648757016822E-2</v>
      </c>
      <c r="J130" s="43">
        <f t="shared" si="11"/>
        <v>9.0077681171654087E-2</v>
      </c>
      <c r="K130" s="43">
        <f t="shared" si="12"/>
        <v>1.8725826193390458E-3</v>
      </c>
      <c r="L130" s="43">
        <f t="shared" si="12"/>
        <v>0.76543428860844986</v>
      </c>
      <c r="M130"/>
    </row>
    <row r="131" spans="1:13" x14ac:dyDescent="0.2">
      <c r="A131" s="37">
        <v>1989</v>
      </c>
      <c r="B131" s="28">
        <f t="shared" si="15"/>
        <v>542.27368354947089</v>
      </c>
      <c r="C131" s="28">
        <f t="shared" si="15"/>
        <v>171.32555656733757</v>
      </c>
      <c r="D131" s="43">
        <f t="shared" si="14"/>
        <v>3.7579761321909433</v>
      </c>
      <c r="E131" s="43">
        <f t="shared" si="10"/>
        <v>3.8305201958384321</v>
      </c>
      <c r="F131" s="43">
        <f t="shared" si="10"/>
        <v>1.0011634026927785</v>
      </c>
      <c r="G131" s="43">
        <f t="shared" si="10"/>
        <v>0.87274173806609523</v>
      </c>
      <c r="H131" s="43">
        <f t="shared" si="11"/>
        <v>9.5780293757649973E-2</v>
      </c>
      <c r="I131" s="43">
        <f t="shared" si="11"/>
        <v>9.0662790697674397E-2</v>
      </c>
      <c r="J131" s="43">
        <f t="shared" si="11"/>
        <v>9.6471848225214221E-2</v>
      </c>
      <c r="K131" s="43">
        <f t="shared" si="12"/>
        <v>2.0055079559363532E-3</v>
      </c>
      <c r="L131" s="43">
        <f t="shared" si="12"/>
        <v>0.81976866585067321</v>
      </c>
      <c r="M131"/>
    </row>
    <row r="132" spans="1:13" x14ac:dyDescent="0.2">
      <c r="A132" s="37">
        <v>1990</v>
      </c>
      <c r="B132" s="28">
        <f t="shared" si="15"/>
        <v>566.63214745501932</v>
      </c>
      <c r="C132" s="28">
        <f t="shared" si="15"/>
        <v>179.02135208967877</v>
      </c>
      <c r="D132" s="43">
        <f t="shared" si="14"/>
        <v>3.9267811632127647</v>
      </c>
      <c r="E132" s="43">
        <f t="shared" si="10"/>
        <v>4.0025838433292522</v>
      </c>
      <c r="F132" s="43">
        <f t="shared" si="10"/>
        <v>1.0461347950871567</v>
      </c>
      <c r="G132" s="43">
        <f t="shared" si="10"/>
        <v>0.91194454058160623</v>
      </c>
      <c r="H132" s="43">
        <f t="shared" si="11"/>
        <v>0.10008266154560423</v>
      </c>
      <c r="I132" s="43">
        <f t="shared" si="11"/>
        <v>9.4735284683239759E-2</v>
      </c>
      <c r="J132" s="43">
        <f t="shared" si="11"/>
        <v>0.10080528004051832</v>
      </c>
      <c r="K132" s="43">
        <f t="shared" si="12"/>
        <v>2.0955936352509185E-3</v>
      </c>
      <c r="L132" s="43">
        <f t="shared" si="12"/>
        <v>0.85659196387118564</v>
      </c>
      <c r="M132"/>
    </row>
    <row r="133" spans="1:13" x14ac:dyDescent="0.2">
      <c r="A133" s="37">
        <v>1991</v>
      </c>
      <c r="B133" s="28">
        <f t="shared" si="15"/>
        <v>591.52014318460135</v>
      </c>
      <c r="C133" s="28">
        <f t="shared" si="15"/>
        <v>186.88444751467955</v>
      </c>
      <c r="D133" s="43">
        <f t="shared" si="14"/>
        <v>4.0992558688220164</v>
      </c>
      <c r="E133" s="43">
        <f t="shared" si="10"/>
        <v>4.1783880048959592</v>
      </c>
      <c r="F133" s="43">
        <f t="shared" si="10"/>
        <v>1.0920838264466299</v>
      </c>
      <c r="G133" s="43">
        <f t="shared" si="10"/>
        <v>0.95199957793441092</v>
      </c>
      <c r="H133" s="43">
        <f t="shared" si="11"/>
        <v>0.10447855906807922</v>
      </c>
      <c r="I133" s="43">
        <f t="shared" si="11"/>
        <v>9.8896311146752194E-2</v>
      </c>
      <c r="J133" s="43">
        <f t="shared" si="11"/>
        <v>0.10523291689528555</v>
      </c>
      <c r="K133" s="43">
        <f t="shared" si="12"/>
        <v>2.1876376988984089E-3</v>
      </c>
      <c r="L133" s="43">
        <f t="shared" si="12"/>
        <v>0.89421576837040473</v>
      </c>
      <c r="M133"/>
    </row>
    <row r="134" spans="1:13" x14ac:dyDescent="0.2">
      <c r="A134" s="37">
        <v>1992</v>
      </c>
      <c r="B134" s="28">
        <f t="shared" si="15"/>
        <v>603.26913053034821</v>
      </c>
      <c r="C134" s="28">
        <f t="shared" si="15"/>
        <v>190.59641410493924</v>
      </c>
      <c r="D134" s="43">
        <f t="shared" si="14"/>
        <v>4.1806767737306387</v>
      </c>
      <c r="E134" s="43">
        <f t="shared" si="10"/>
        <v>4.2613806609547105</v>
      </c>
      <c r="F134" s="43">
        <f t="shared" si="10"/>
        <v>1.1137751909846791</v>
      </c>
      <c r="G134" s="43">
        <f t="shared" si="10"/>
        <v>0.97090853838686531</v>
      </c>
      <c r="H134" s="43">
        <f t="shared" si="11"/>
        <v>0.10655375005275824</v>
      </c>
      <c r="I134" s="43">
        <f t="shared" si="11"/>
        <v>0.10086062550120288</v>
      </c>
      <c r="J134" s="43">
        <f t="shared" si="11"/>
        <v>0.1073230912083738</v>
      </c>
      <c r="K134" s="43">
        <f t="shared" si="12"/>
        <v>2.2310893512851896E-3</v>
      </c>
      <c r="L134" s="43">
        <f t="shared" si="12"/>
        <v>0.91197700586671171</v>
      </c>
      <c r="M134"/>
    </row>
    <row r="135" spans="1:13" x14ac:dyDescent="0.2">
      <c r="A135" s="37">
        <v>1993</v>
      </c>
      <c r="B135" s="28">
        <f t="shared" si="15"/>
        <v>628.62046660595979</v>
      </c>
      <c r="C135" s="28">
        <f t="shared" si="15"/>
        <v>198.60589694476718</v>
      </c>
      <c r="D135" s="43">
        <f t="shared" si="14"/>
        <v>4.3563624446038922</v>
      </c>
      <c r="E135" s="43">
        <f t="shared" si="10"/>
        <v>4.4404577723378198</v>
      </c>
      <c r="F135" s="43">
        <f t="shared" si="10"/>
        <v>1.1605796564386108</v>
      </c>
      <c r="G135" s="43">
        <f t="shared" si="10"/>
        <v>1.0117092812223021</v>
      </c>
      <c r="H135" s="43">
        <f t="shared" si="11"/>
        <v>0.11103148609293892</v>
      </c>
      <c r="I135" s="43">
        <f t="shared" si="11"/>
        <v>0.10509911788291901</v>
      </c>
      <c r="J135" s="43">
        <f t="shared" si="11"/>
        <v>0.11183315747267129</v>
      </c>
      <c r="K135" s="43">
        <f t="shared" si="12"/>
        <v>2.3248470012239902E-3</v>
      </c>
      <c r="L135" s="43">
        <f t="shared" si="12"/>
        <v>0.95030125353479944</v>
      </c>
      <c r="M135"/>
    </row>
    <row r="136" spans="1:13" x14ac:dyDescent="0.2">
      <c r="A136" s="37">
        <v>1994</v>
      </c>
      <c r="B136" s="28">
        <f t="shared" si="15"/>
        <v>648.67648444123461</v>
      </c>
      <c r="C136" s="28">
        <f t="shared" si="15"/>
        <v>204.94238075799919</v>
      </c>
      <c r="D136" s="43">
        <f t="shared" si="14"/>
        <v>4.4953513696028367</v>
      </c>
      <c r="E136" s="43">
        <f t="shared" si="10"/>
        <v>4.5821297429620547</v>
      </c>
      <c r="F136" s="43">
        <f t="shared" si="10"/>
        <v>1.1976077322415903</v>
      </c>
      <c r="G136" s="43">
        <f t="shared" si="10"/>
        <v>1.0439876756848014</v>
      </c>
      <c r="H136" s="43">
        <f t="shared" si="11"/>
        <v>0.11457392478791209</v>
      </c>
      <c r="I136" s="43">
        <f t="shared" si="11"/>
        <v>0.10845228548516438</v>
      </c>
      <c r="J136" s="43">
        <f t="shared" si="11"/>
        <v>0.11540117334233742</v>
      </c>
      <c r="K136" s="43">
        <f t="shared" si="12"/>
        <v>2.399020807833537E-3</v>
      </c>
      <c r="L136" s="43">
        <f t="shared" si="12"/>
        <v>0.98062043641581897</v>
      </c>
      <c r="M136"/>
    </row>
    <row r="137" spans="1:13" x14ac:dyDescent="0.2">
      <c r="A137" s="37">
        <v>1995</v>
      </c>
      <c r="B137" s="28">
        <f t="shared" si="15"/>
        <v>668.13677897447167</v>
      </c>
      <c r="C137" s="28">
        <f t="shared" si="15"/>
        <v>211.09065218073917</v>
      </c>
      <c r="D137" s="43">
        <f t="shared" si="14"/>
        <v>4.6302119106909219</v>
      </c>
      <c r="E137" s="43">
        <f t="shared" si="10"/>
        <v>4.7195936352509165</v>
      </c>
      <c r="F137" s="43">
        <f t="shared" si="10"/>
        <v>1.2335359642088379</v>
      </c>
      <c r="G137" s="43">
        <f t="shared" si="10"/>
        <v>1.0753073059553455</v>
      </c>
      <c r="H137" s="43">
        <f t="shared" si="11"/>
        <v>0.11801114253154944</v>
      </c>
      <c r="I137" s="43">
        <f t="shared" si="11"/>
        <v>0.11170585404971931</v>
      </c>
      <c r="J137" s="43">
        <f t="shared" si="11"/>
        <v>0.11886320854260755</v>
      </c>
      <c r="K137" s="43">
        <f t="shared" si="12"/>
        <v>2.4709914320685433E-3</v>
      </c>
      <c r="L137" s="43">
        <f t="shared" si="12"/>
        <v>1.0100390495082936</v>
      </c>
      <c r="M137"/>
    </row>
    <row r="138" spans="1:13" x14ac:dyDescent="0.2">
      <c r="A138" s="37">
        <v>1996</v>
      </c>
      <c r="B138" s="28">
        <f t="shared" si="15"/>
        <v>684.35369108550253</v>
      </c>
      <c r="C138" s="28">
        <f t="shared" si="15"/>
        <v>216.21421169968914</v>
      </c>
      <c r="D138" s="43">
        <f t="shared" si="14"/>
        <v>4.7425956949309924</v>
      </c>
      <c r="E138" s="43">
        <f t="shared" si="10"/>
        <v>4.834146878824968</v>
      </c>
      <c r="F138" s="43">
        <f t="shared" si="10"/>
        <v>1.2634761575148776</v>
      </c>
      <c r="G138" s="43">
        <f t="shared" si="10"/>
        <v>1.1014069978474654</v>
      </c>
      <c r="H138" s="43">
        <f t="shared" si="11"/>
        <v>0.12087549065124724</v>
      </c>
      <c r="I138" s="43">
        <f t="shared" si="11"/>
        <v>0.11441716118684843</v>
      </c>
      <c r="J138" s="43">
        <f t="shared" si="11"/>
        <v>0.12174823787616598</v>
      </c>
      <c r="K138" s="43">
        <f t="shared" si="12"/>
        <v>2.5309669522643819E-3</v>
      </c>
      <c r="L138" s="43">
        <f t="shared" si="12"/>
        <v>1.0345545604186892</v>
      </c>
      <c r="M138"/>
    </row>
    <row r="139" spans="1:13" x14ac:dyDescent="0.2">
      <c r="A139" s="37">
        <v>1997</v>
      </c>
      <c r="B139" s="28">
        <f t="shared" si="15"/>
        <v>722.31450372091558</v>
      </c>
      <c r="C139" s="28">
        <f t="shared" si="15"/>
        <v>228.20752347159859</v>
      </c>
      <c r="D139" s="43">
        <f t="shared" si="14"/>
        <v>5.0056654919174433</v>
      </c>
      <c r="E139" s="43">
        <f t="shared" si="10"/>
        <v>5.1022949816401457</v>
      </c>
      <c r="F139" s="43">
        <f t="shared" si="10"/>
        <v>1.3335606508251381</v>
      </c>
      <c r="G139" s="43">
        <f>G140*$B139/$B140</f>
        <v>1.1625015827459586</v>
      </c>
      <c r="H139" s="43">
        <f t="shared" si="11"/>
        <v>0.12758040349470312</v>
      </c>
      <c r="I139" s="43">
        <f t="shared" si="11"/>
        <v>0.1207638331996792</v>
      </c>
      <c r="J139" s="43">
        <f t="shared" si="11"/>
        <v>0.12850156164267929</v>
      </c>
      <c r="K139" s="43">
        <f t="shared" si="11"/>
        <v>2.6713586291309669E-3</v>
      </c>
      <c r="L139" s="43">
        <f t="shared" si="11"/>
        <v>1.0919408686109822</v>
      </c>
      <c r="M139"/>
    </row>
    <row r="140" spans="1:13" x14ac:dyDescent="0.2">
      <c r="A140" s="37">
        <v>1998</v>
      </c>
      <c r="B140" s="28">
        <f t="shared" si="15"/>
        <v>714.47081357741706</v>
      </c>
      <c r="C140" s="28">
        <f t="shared" si="15"/>
        <v>225.72939366345338</v>
      </c>
      <c r="D140" s="43">
        <f t="shared" si="14"/>
        <v>4.9513084370911242</v>
      </c>
      <c r="E140" s="43">
        <f t="shared" ref="E140:L140" si="16">E141*$B140/$B141</f>
        <v>5.0468886168910645</v>
      </c>
      <c r="F140" s="43">
        <f t="shared" si="16"/>
        <v>1.319079373654666</v>
      </c>
      <c r="G140" s="43">
        <f t="shared" si="16"/>
        <v>1.1498778542185455</v>
      </c>
      <c r="H140" s="43">
        <f t="shared" si="16"/>
        <v>0.12619499430211459</v>
      </c>
      <c r="I140" s="43">
        <f t="shared" si="16"/>
        <v>0.1194524458700882</v>
      </c>
      <c r="J140" s="43">
        <f t="shared" si="16"/>
        <v>0.12710614949563165</v>
      </c>
      <c r="K140" s="43">
        <f t="shared" si="16"/>
        <v>2.6423500611995106E-3</v>
      </c>
      <c r="L140" s="43">
        <f t="shared" si="16"/>
        <v>1.0800833663951379</v>
      </c>
      <c r="M140"/>
    </row>
    <row r="141" spans="1:13" x14ac:dyDescent="0.2">
      <c r="A141" s="37">
        <v>1999</v>
      </c>
      <c r="B141" s="28">
        <f t="shared" si="15"/>
        <v>728.07316230728168</v>
      </c>
      <c r="C141" s="28">
        <f t="shared" si="15"/>
        <v>230.02690991302163</v>
      </c>
      <c r="D141" s="43">
        <f t="shared" si="14"/>
        <v>5.0455732030557545</v>
      </c>
      <c r="E141" s="43">
        <f t="shared" ref="E141:L141" si="17">E142*$B141/$B142</f>
        <v>5.1429730722154217</v>
      </c>
      <c r="F141" s="43">
        <f t="shared" si="17"/>
        <v>1.3441924745705482</v>
      </c>
      <c r="G141" s="43">
        <f t="shared" si="17"/>
        <v>1.1717696366015278</v>
      </c>
      <c r="H141" s="43">
        <f t="shared" si="17"/>
        <v>0.1285975393576162</v>
      </c>
      <c r="I141" s="43">
        <f t="shared" si="17"/>
        <v>0.12172662389735364</v>
      </c>
      <c r="J141" s="43">
        <f t="shared" si="17"/>
        <v>0.12952604144684085</v>
      </c>
      <c r="K141" s="43">
        <f t="shared" si="17"/>
        <v>2.69265605875153E-3</v>
      </c>
      <c r="L141" s="43">
        <f t="shared" si="17"/>
        <v>1.1006463765669185</v>
      </c>
      <c r="M141"/>
    </row>
    <row r="142" spans="1:13" x14ac:dyDescent="0.2">
      <c r="A142" s="38">
        <v>2000</v>
      </c>
      <c r="B142" s="29">
        <f t="shared" si="15"/>
        <v>784.13734417684555</v>
      </c>
      <c r="C142" s="29">
        <f t="shared" si="15"/>
        <v>247.73978710710585</v>
      </c>
      <c r="D142" s="65">
        <f>I152</f>
        <v>5.4340999999999999</v>
      </c>
      <c r="E142" s="65">
        <f>I153</f>
        <v>5.5389999999999997</v>
      </c>
      <c r="F142" s="65">
        <f>I154</f>
        <v>1.4477</v>
      </c>
      <c r="G142" s="65">
        <f>I156</f>
        <v>1.262</v>
      </c>
      <c r="H142" s="65">
        <f>I157</f>
        <v>0.13850000000000001</v>
      </c>
      <c r="I142" s="65">
        <f>I158</f>
        <v>0.13109999999999999</v>
      </c>
      <c r="J142" s="65">
        <f>I159</f>
        <v>0.13950000000000001</v>
      </c>
      <c r="K142" s="65">
        <f>I160</f>
        <v>2.8999999999999998E-3</v>
      </c>
      <c r="L142" s="65">
        <f>I161</f>
        <v>1.1854</v>
      </c>
      <c r="M142"/>
    </row>
    <row r="143" spans="1:13" s="4" customFormat="1" x14ac:dyDescent="0.2">
      <c r="A143" s="37">
        <v>2001</v>
      </c>
      <c r="B143" s="28">
        <f t="shared" si="15"/>
        <v>790.69030049926209</v>
      </c>
      <c r="C143" s="28">
        <f t="shared" si="15"/>
        <v>249.81012340251829</v>
      </c>
      <c r="D143" s="43">
        <f>D142*B143/B142</f>
        <v>5.4795122230194568</v>
      </c>
      <c r="E143" s="43">
        <f t="shared" ref="E143:F149" si="18">E142*D143/D142</f>
        <v>5.5852888616891052</v>
      </c>
      <c r="F143" s="43">
        <f t="shared" si="18"/>
        <v>1.4597982821930524</v>
      </c>
      <c r="G143" s="43">
        <f t="shared" ref="G143:G149" si="19">G142*F143/F142</f>
        <v>1.2725464061115095</v>
      </c>
      <c r="H143" s="43">
        <f t="shared" ref="H143:H149" si="20">H142*G143/G142</f>
        <v>0.1396574304646942</v>
      </c>
      <c r="I143" s="43">
        <f t="shared" ref="I143:I149" si="21">I142*H143/H142</f>
        <v>0.132195589414595</v>
      </c>
      <c r="J143" s="43">
        <f t="shared" ref="J143:J149" si="22">J142*I143/I142</f>
        <v>0.14066578736335625</v>
      </c>
      <c r="K143" s="43">
        <f t="shared" ref="K143:K149" si="23">K142*J143/J142</f>
        <v>2.9242350061199503E-3</v>
      </c>
      <c r="L143" s="43">
        <f t="shared" ref="L143:L149" si="24">L142*K143/K142</f>
        <v>1.1953062676739963</v>
      </c>
    </row>
    <row r="144" spans="1:13" x14ac:dyDescent="0.2">
      <c r="A144" s="37">
        <v>2002</v>
      </c>
      <c r="B144" s="28">
        <f t="shared" si="15"/>
        <v>799.99020315885332</v>
      </c>
      <c r="C144" s="28">
        <f t="shared" si="15"/>
        <v>252.74832794297737</v>
      </c>
      <c r="D144" s="43">
        <f t="shared" ref="D144:D149" si="25">D143*B144/B143</f>
        <v>5.5439608829612119</v>
      </c>
      <c r="E144" s="43">
        <f t="shared" si="18"/>
        <v>5.6509816401468775</v>
      </c>
      <c r="F144" s="43">
        <f t="shared" si="18"/>
        <v>1.4769680665175364</v>
      </c>
      <c r="G144" s="43">
        <f t="shared" si="19"/>
        <v>1.2875137804414805</v>
      </c>
      <c r="H144" s="43">
        <f t="shared" si="20"/>
        <v>0.1413000464272148</v>
      </c>
      <c r="I144" s="43">
        <f t="shared" si="21"/>
        <v>0.1337504410585405</v>
      </c>
      <c r="J144" s="43">
        <f t="shared" si="22"/>
        <v>0.14232026336892756</v>
      </c>
      <c r="K144" s="43">
        <f t="shared" si="23"/>
        <v>2.9586291309669525E-3</v>
      </c>
      <c r="L144" s="43">
        <f t="shared" si="24"/>
        <v>1.2093651627062847</v>
      </c>
      <c r="M144"/>
    </row>
    <row r="145" spans="1:31" x14ac:dyDescent="0.2">
      <c r="A145" s="37">
        <v>2003</v>
      </c>
      <c r="B145" s="28">
        <f t="shared" si="15"/>
        <v>855.32627877037089</v>
      </c>
      <c r="C145" s="28">
        <f t="shared" si="15"/>
        <v>270.23116777090462</v>
      </c>
      <c r="D145" s="43">
        <f t="shared" si="25"/>
        <v>5.9274418773477393</v>
      </c>
      <c r="E145" s="43">
        <f t="shared" si="18"/>
        <v>6.0418653610771091</v>
      </c>
      <c r="F145" s="43">
        <f t="shared" si="18"/>
        <v>1.5791313383699819</v>
      </c>
      <c r="G145" s="43">
        <f t="shared" si="19"/>
        <v>1.3765723209386735</v>
      </c>
      <c r="H145" s="43">
        <f t="shared" si="20"/>
        <v>0.15107390368463258</v>
      </c>
      <c r="I145" s="43">
        <f t="shared" si="21"/>
        <v>0.1430020850040096</v>
      </c>
      <c r="J145" s="43">
        <f t="shared" si="22"/>
        <v>0.15216468999282487</v>
      </c>
      <c r="K145" s="43">
        <f t="shared" si="23"/>
        <v>3.1632802937576494E-3</v>
      </c>
      <c r="L145" s="43">
        <f t="shared" si="24"/>
        <v>1.2930180897311438</v>
      </c>
      <c r="M145"/>
    </row>
    <row r="146" spans="1:31" x14ac:dyDescent="0.2">
      <c r="A146" s="37">
        <v>2004</v>
      </c>
      <c r="B146" s="28">
        <f t="shared" si="15"/>
        <v>914.60074732313876</v>
      </c>
      <c r="C146" s="28">
        <f t="shared" si="15"/>
        <v>288.9583006248626</v>
      </c>
      <c r="D146" s="43">
        <f t="shared" si="25"/>
        <v>6.3382160764782833</v>
      </c>
      <c r="E146" s="43">
        <f t="shared" si="18"/>
        <v>6.4605691554467528</v>
      </c>
      <c r="F146" s="43">
        <f t="shared" si="18"/>
        <v>1.6885658000253227</v>
      </c>
      <c r="G146" s="43">
        <f t="shared" si="19"/>
        <v>1.4719693580382385</v>
      </c>
      <c r="H146" s="43">
        <f t="shared" si="20"/>
        <v>0.16154338834254839</v>
      </c>
      <c r="I146" s="43">
        <f t="shared" si="21"/>
        <v>0.15291218925421005</v>
      </c>
      <c r="J146" s="43">
        <f t="shared" si="22"/>
        <v>0.16270976659772923</v>
      </c>
      <c r="K146" s="43">
        <f t="shared" si="23"/>
        <v>3.3824969400244784E-3</v>
      </c>
      <c r="L146" s="43">
        <f t="shared" si="24"/>
        <v>1.382624783691385</v>
      </c>
      <c r="M146"/>
    </row>
    <row r="147" spans="1:31" x14ac:dyDescent="0.2">
      <c r="A147" s="37">
        <v>2005</v>
      </c>
      <c r="B147" s="28">
        <f t="shared" si="15"/>
        <v>962.88743052720827</v>
      </c>
      <c r="C147" s="28">
        <f t="shared" si="15"/>
        <v>304.21396049863409</v>
      </c>
      <c r="D147" s="43">
        <f t="shared" si="25"/>
        <v>6.6728445279196382</v>
      </c>
      <c r="E147" s="43">
        <f t="shared" si="18"/>
        <v>6.8016572827417354</v>
      </c>
      <c r="F147" s="43">
        <f t="shared" si="18"/>
        <v>1.7777142531549393</v>
      </c>
      <c r="G147" s="43">
        <f t="shared" si="19"/>
        <v>1.5496825222639594</v>
      </c>
      <c r="H147" s="43">
        <f t="shared" si="20"/>
        <v>0.1700721310091588</v>
      </c>
      <c r="I147" s="43">
        <f t="shared" si="21"/>
        <v>0.16098524458700877</v>
      </c>
      <c r="J147" s="43">
        <f t="shared" si="22"/>
        <v>0.17130008863377366</v>
      </c>
      <c r="K147" s="43">
        <f t="shared" si="23"/>
        <v>3.5610771113831082E-3</v>
      </c>
      <c r="L147" s="43">
        <f t="shared" si="24"/>
        <v>1.4556209682184609</v>
      </c>
      <c r="M147"/>
    </row>
    <row r="148" spans="1:31" x14ac:dyDescent="0.2">
      <c r="A148" s="37">
        <v>2006</v>
      </c>
      <c r="B148" s="28">
        <f t="shared" si="15"/>
        <v>1015.5758470185575</v>
      </c>
      <c r="C148" s="28">
        <f t="shared" si="15"/>
        <v>320.86030081326339</v>
      </c>
      <c r="D148" s="43">
        <f t="shared" si="25"/>
        <v>7.0379771493690111</v>
      </c>
      <c r="E148" s="43">
        <f t="shared" si="18"/>
        <v>7.1738384332925298</v>
      </c>
      <c r="F148" s="43">
        <f t="shared" si="18"/>
        <v>1.8749893301819089</v>
      </c>
      <c r="G148" s="43">
        <f t="shared" si="19"/>
        <v>1.6344798885746838</v>
      </c>
      <c r="H148" s="43">
        <f t="shared" si="20"/>
        <v>0.17937833959397284</v>
      </c>
      <c r="I148" s="43">
        <f t="shared" si="21"/>
        <v>0.1697942261427425</v>
      </c>
      <c r="J148" s="43">
        <f t="shared" si="22"/>
        <v>0.18067349006035532</v>
      </c>
      <c r="K148" s="43">
        <f t="shared" si="23"/>
        <v>3.7559363525091786E-3</v>
      </c>
      <c r="L148" s="43">
        <f t="shared" si="24"/>
        <v>1.5352713628497865</v>
      </c>
      <c r="M148"/>
    </row>
    <row r="149" spans="1:31" ht="13.5" thickBot="1" x14ac:dyDescent="0.25">
      <c r="A149" s="58">
        <v>2007</v>
      </c>
      <c r="B149" s="57">
        <v>1054</v>
      </c>
      <c r="C149" s="57">
        <v>333</v>
      </c>
      <c r="D149" s="54">
        <f t="shared" si="25"/>
        <v>7.3042579116194641</v>
      </c>
      <c r="E149" s="54">
        <f t="shared" si="18"/>
        <v>7.4452594859241081</v>
      </c>
      <c r="F149" s="54">
        <f t="shared" si="18"/>
        <v>1.9459292575866274</v>
      </c>
      <c r="G149" s="54">
        <f t="shared" si="19"/>
        <v>1.6963201789558089</v>
      </c>
      <c r="H149" s="54">
        <f t="shared" si="20"/>
        <v>0.18616509095513437</v>
      </c>
      <c r="I149" s="54">
        <f t="shared" si="21"/>
        <v>0.176218364073777</v>
      </c>
      <c r="J149" s="54">
        <f t="shared" si="22"/>
        <v>0.18750924323639892</v>
      </c>
      <c r="K149" s="54">
        <f t="shared" si="23"/>
        <v>3.8980416156670743E-3</v>
      </c>
      <c r="L149" s="54">
        <f t="shared" si="24"/>
        <v>1.5933581142109485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31" x14ac:dyDescent="0.2">
      <c r="A150"/>
      <c r="B150" s="10"/>
      <c r="C150" s="44"/>
      <c r="D150" s="44"/>
      <c r="E150" s="44"/>
      <c r="F150" s="44"/>
      <c r="G150" s="44"/>
      <c r="H150" s="44"/>
      <c r="I150" s="45"/>
      <c r="J150" s="46"/>
      <c r="K150" s="46"/>
      <c r="L150" s="6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1" ht="25.5" x14ac:dyDescent="0.2">
      <c r="A151"/>
      <c r="B151" s="11" t="s">
        <v>52</v>
      </c>
      <c r="C151" s="44"/>
      <c r="D151" s="44"/>
      <c r="E151" s="44"/>
      <c r="F151" s="44"/>
      <c r="G151" s="44"/>
      <c r="H151" s="44"/>
      <c r="I151" s="67" t="s">
        <v>62</v>
      </c>
      <c r="K151" s="46"/>
      <c r="L151" s="46"/>
      <c r="M151" s="60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x14ac:dyDescent="0.2">
      <c r="A152"/>
      <c r="B152" s="31" t="s">
        <v>41</v>
      </c>
      <c r="D152" s="44"/>
      <c r="F152" s="48" t="s">
        <v>42</v>
      </c>
      <c r="G152" s="44"/>
      <c r="H152" s="44"/>
      <c r="I152" s="33">
        <v>5.4340999999999999</v>
      </c>
      <c r="J152" s="56" t="s">
        <v>53</v>
      </c>
      <c r="K152" s="46"/>
      <c r="L152" s="46"/>
      <c r="M152" s="60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x14ac:dyDescent="0.2">
      <c r="A153"/>
      <c r="B153" s="32" t="s">
        <v>51</v>
      </c>
      <c r="D153" s="44"/>
      <c r="G153" s="49">
        <v>13065</v>
      </c>
      <c r="H153" s="44"/>
      <c r="I153" s="33">
        <v>5.5389999999999997</v>
      </c>
      <c r="J153" s="56" t="s">
        <v>54</v>
      </c>
      <c r="K153" s="46"/>
      <c r="L153" s="46"/>
      <c r="M153" s="60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x14ac:dyDescent="0.2">
      <c r="A154"/>
      <c r="B154" s="10"/>
      <c r="D154" s="44"/>
      <c r="G154" s="50">
        <v>13856</v>
      </c>
      <c r="H154" s="44"/>
      <c r="I154" s="33">
        <v>1.4477</v>
      </c>
      <c r="J154" s="56" t="s">
        <v>55</v>
      </c>
      <c r="K154" s="46"/>
      <c r="L154" s="46"/>
      <c r="M154" s="60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x14ac:dyDescent="0.2">
      <c r="A155"/>
      <c r="B155" s="10"/>
      <c r="D155" s="44"/>
      <c r="G155" s="50">
        <v>14300</v>
      </c>
      <c r="H155" s="44"/>
      <c r="I155" s="33">
        <v>1.0311999999999999</v>
      </c>
      <c r="J155" s="56" t="s">
        <v>56</v>
      </c>
      <c r="K155" s="46"/>
      <c r="L155" s="46"/>
      <c r="M155" s="60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x14ac:dyDescent="0.2">
      <c r="A156"/>
      <c r="B156" s="10"/>
      <c r="D156" s="44"/>
      <c r="G156" s="50">
        <v>15299</v>
      </c>
      <c r="H156" s="44"/>
      <c r="I156" s="68">
        <v>1.262</v>
      </c>
      <c r="J156" s="56" t="s">
        <v>57</v>
      </c>
      <c r="K156" s="46"/>
      <c r="L156" s="46"/>
      <c r="M156" s="60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x14ac:dyDescent="0.2">
      <c r="A157"/>
      <c r="B157" s="10"/>
      <c r="D157" s="44"/>
      <c r="G157" s="50">
        <v>16385</v>
      </c>
      <c r="H157" s="44"/>
      <c r="I157" s="68">
        <v>0.13850000000000001</v>
      </c>
      <c r="J157" s="56" t="s">
        <v>64</v>
      </c>
      <c r="K157" s="46"/>
      <c r="L157" s="46"/>
      <c r="M157" s="60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x14ac:dyDescent="0.2">
      <c r="A158"/>
      <c r="B158" s="10"/>
      <c r="D158" s="44"/>
      <c r="G158" s="49">
        <v>17121</v>
      </c>
      <c r="H158" s="44"/>
      <c r="I158" s="33">
        <v>0.13109999999999999</v>
      </c>
      <c r="J158" s="56" t="s">
        <v>58</v>
      </c>
      <c r="K158" s="46"/>
      <c r="L158" s="46"/>
      <c r="M158" s="60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x14ac:dyDescent="0.2">
      <c r="A159"/>
      <c r="B159" s="10"/>
      <c r="D159" s="44"/>
      <c r="G159" s="49">
        <v>17873</v>
      </c>
      <c r="H159" s="44"/>
      <c r="I159" s="33">
        <v>0.13950000000000001</v>
      </c>
      <c r="J159" s="56" t="s">
        <v>59</v>
      </c>
      <c r="K159" s="46"/>
      <c r="L159" s="46"/>
      <c r="M159" s="60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x14ac:dyDescent="0.2">
      <c r="A160"/>
      <c r="B160" s="10"/>
      <c r="D160" s="44"/>
      <c r="G160" s="49">
        <v>18228</v>
      </c>
      <c r="H160" s="44"/>
      <c r="I160" s="33">
        <v>2.8999999999999998E-3</v>
      </c>
      <c r="J160" s="56" t="s">
        <v>60</v>
      </c>
      <c r="K160" s="46"/>
      <c r="L160" s="46"/>
      <c r="M160" s="60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x14ac:dyDescent="0.2">
      <c r="A161"/>
      <c r="B161" s="10"/>
      <c r="D161" s="44"/>
      <c r="G161" s="49">
        <v>18994</v>
      </c>
      <c r="H161" s="44"/>
      <c r="I161" s="33">
        <v>1.1854</v>
      </c>
      <c r="J161" s="56" t="s">
        <v>61</v>
      </c>
      <c r="K161" s="46"/>
      <c r="L161" s="46"/>
      <c r="M161" s="60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x14ac:dyDescent="0.2">
      <c r="A162"/>
      <c r="B162" s="10"/>
      <c r="D162" s="44"/>
      <c r="G162" s="49">
        <v>19600</v>
      </c>
      <c r="H162" s="44"/>
      <c r="I162" s="44"/>
      <c r="K162" s="46"/>
      <c r="L162" s="46"/>
      <c r="M162" s="60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x14ac:dyDescent="0.2">
      <c r="A163"/>
      <c r="B163" s="10"/>
      <c r="D163" s="44"/>
      <c r="G163" s="49">
        <v>20188</v>
      </c>
      <c r="H163" s="44"/>
      <c r="I163" s="44"/>
      <c r="K163" s="46"/>
      <c r="L163" s="46"/>
      <c r="M163" s="60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x14ac:dyDescent="0.2">
      <c r="A164"/>
      <c r="B164" s="10"/>
      <c r="D164" s="44"/>
      <c r="G164" s="49">
        <v>20678</v>
      </c>
      <c r="H164" s="44"/>
      <c r="I164" s="44" t="s">
        <v>47</v>
      </c>
      <c r="J164" s="45" t="s">
        <v>48</v>
      </c>
      <c r="K164" s="46"/>
      <c r="L164" s="46"/>
      <c r="M164" s="60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x14ac:dyDescent="0.2">
      <c r="A165"/>
      <c r="B165" s="10"/>
      <c r="C165" s="44"/>
      <c r="D165" s="44"/>
      <c r="G165" s="49">
        <v>21825</v>
      </c>
      <c r="H165" s="44"/>
      <c r="I165" s="44" t="s">
        <v>46</v>
      </c>
      <c r="J165" s="45">
        <v>0.29399999999999998</v>
      </c>
      <c r="K165" s="46"/>
      <c r="L165" s="46"/>
      <c r="M165" s="60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x14ac:dyDescent="0.2">
      <c r="A166"/>
      <c r="B166" s="10"/>
      <c r="C166" s="44"/>
      <c r="D166" s="44"/>
      <c r="G166" s="49">
        <v>21588</v>
      </c>
      <c r="H166" s="44"/>
      <c r="I166" s="44" t="s">
        <v>49</v>
      </c>
      <c r="J166" s="45">
        <v>1.665</v>
      </c>
      <c r="K166" s="46"/>
      <c r="L166" s="46"/>
      <c r="M166" s="60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x14ac:dyDescent="0.2">
      <c r="A167"/>
      <c r="B167" s="10"/>
      <c r="C167" s="44"/>
      <c r="D167" s="44"/>
      <c r="G167" s="49">
        <v>21999</v>
      </c>
      <c r="H167" s="44"/>
      <c r="I167" s="44"/>
      <c r="K167" s="46"/>
      <c r="L167" s="46"/>
      <c r="M167" s="60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x14ac:dyDescent="0.2">
      <c r="A168"/>
      <c r="B168" s="10"/>
      <c r="C168" s="44"/>
      <c r="D168" s="44"/>
      <c r="G168" s="51">
        <v>23693</v>
      </c>
      <c r="H168" s="44"/>
      <c r="I168" s="44"/>
      <c r="K168" s="46"/>
      <c r="L168" s="46"/>
      <c r="M168" s="60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x14ac:dyDescent="0.2">
      <c r="A169"/>
      <c r="B169" s="10"/>
      <c r="C169" s="44"/>
      <c r="D169" s="44"/>
      <c r="G169" s="49">
        <v>23891</v>
      </c>
      <c r="H169" s="44"/>
      <c r="I169" s="44"/>
      <c r="K169" s="46"/>
      <c r="L169" s="46"/>
      <c r="M169" s="60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x14ac:dyDescent="0.2">
      <c r="A170"/>
      <c r="B170" s="10"/>
      <c r="C170" s="44"/>
      <c r="D170" s="44"/>
      <c r="G170" s="49">
        <v>24172</v>
      </c>
      <c r="H170" s="44"/>
      <c r="I170" s="44"/>
      <c r="K170" s="46"/>
      <c r="L170" s="46"/>
      <c r="M170" s="60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x14ac:dyDescent="0.2">
      <c r="A171"/>
      <c r="B171" s="10"/>
      <c r="C171" s="44"/>
      <c r="D171" s="44"/>
      <c r="G171" s="49">
        <v>25844</v>
      </c>
      <c r="H171" s="44"/>
      <c r="I171" s="44"/>
      <c r="K171" s="46"/>
      <c r="L171" s="46"/>
      <c r="M171" s="60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x14ac:dyDescent="0.2">
      <c r="A172"/>
      <c r="B172" s="10"/>
      <c r="C172" s="44"/>
      <c r="D172" s="44"/>
      <c r="G172" s="49">
        <v>27635</v>
      </c>
      <c r="H172" s="44"/>
      <c r="I172" s="44"/>
      <c r="K172" s="46"/>
      <c r="L172" s="46"/>
      <c r="M172" s="60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x14ac:dyDescent="0.2">
      <c r="A173"/>
      <c r="B173" s="10"/>
      <c r="C173" s="44"/>
      <c r="D173" s="44"/>
      <c r="G173" s="52">
        <v>29094</v>
      </c>
      <c r="H173" s="44"/>
      <c r="I173" s="44"/>
      <c r="K173" s="46"/>
      <c r="L173" s="46"/>
      <c r="M173" s="60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x14ac:dyDescent="0.2">
      <c r="A174"/>
      <c r="B174" s="10"/>
      <c r="C174" s="44"/>
      <c r="D174" s="44"/>
      <c r="G174" s="52">
        <v>30686</v>
      </c>
      <c r="H174" s="44"/>
      <c r="I174" s="44"/>
      <c r="K174" s="46"/>
      <c r="L174" s="46"/>
      <c r="M174" s="60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x14ac:dyDescent="0.2">
      <c r="A175"/>
      <c r="B175" s="10"/>
      <c r="C175" s="44"/>
      <c r="D175" s="44"/>
      <c r="G175" s="53">
        <v>31847</v>
      </c>
      <c r="H175" s="44"/>
      <c r="I175" s="44"/>
      <c r="K175" s="46"/>
      <c r="L175" s="46"/>
      <c r="M175" s="60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x14ac:dyDescent="0.2">
      <c r="A176"/>
      <c r="B176" s="10"/>
      <c r="C176" s="44"/>
      <c r="D176" s="44"/>
      <c r="E176" s="44"/>
      <c r="F176" s="44"/>
      <c r="G176" s="44"/>
      <c r="H176" s="44"/>
      <c r="I176" s="44"/>
      <c r="K176" s="46"/>
      <c r="L176" s="46"/>
      <c r="M176" s="60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x14ac:dyDescent="0.2">
      <c r="A177"/>
      <c r="B177" s="10"/>
      <c r="C177" s="44"/>
      <c r="D177" s="44"/>
      <c r="E177" s="44"/>
      <c r="F177" s="44"/>
      <c r="G177" s="44"/>
      <c r="H177" s="44"/>
      <c r="I177" s="44"/>
      <c r="K177" s="46"/>
      <c r="L177" s="46"/>
      <c r="M177" s="60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x14ac:dyDescent="0.2">
      <c r="A178"/>
      <c r="C178" s="44"/>
      <c r="D178" s="44"/>
      <c r="E178" s="44"/>
      <c r="F178" s="44"/>
      <c r="G178" s="44"/>
      <c r="H178" s="44"/>
      <c r="I178" s="44"/>
      <c r="K178" s="46"/>
      <c r="L178" s="46"/>
      <c r="M178" s="60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x14ac:dyDescent="0.2">
      <c r="A179"/>
      <c r="B179" s="10"/>
      <c r="C179" s="44"/>
      <c r="D179" s="44"/>
      <c r="E179" s="44"/>
      <c r="F179" s="44"/>
      <c r="G179" s="44"/>
      <c r="H179" s="44"/>
      <c r="I179" s="44"/>
      <c r="K179" s="46"/>
      <c r="L179" s="46"/>
      <c r="M179" s="60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x14ac:dyDescent="0.2">
      <c r="A180"/>
      <c r="B180" s="10"/>
      <c r="C180" s="44"/>
      <c r="D180" s="44"/>
      <c r="E180" s="44"/>
      <c r="F180" s="44"/>
      <c r="G180" s="44"/>
      <c r="H180" s="44"/>
      <c r="I180" s="44"/>
      <c r="K180" s="46"/>
      <c r="L180" s="46"/>
      <c r="M180" s="60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x14ac:dyDescent="0.2">
      <c r="A181"/>
      <c r="B181" s="10"/>
      <c r="C181" s="44"/>
      <c r="D181" s="44"/>
      <c r="E181" s="44"/>
      <c r="F181" s="44"/>
      <c r="G181" s="44"/>
      <c r="H181" s="44"/>
      <c r="I181" s="44"/>
      <c r="K181" s="46"/>
      <c r="L181" s="46"/>
      <c r="M181" s="60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x14ac:dyDescent="0.2">
      <c r="A182"/>
      <c r="B182" s="10"/>
      <c r="C182" s="44"/>
      <c r="D182" s="44"/>
      <c r="E182" s="44"/>
      <c r="F182" s="44"/>
      <c r="G182" s="44"/>
      <c r="H182" s="44"/>
      <c r="I182" s="44"/>
      <c r="K182" s="46"/>
      <c r="L182" s="46"/>
      <c r="M182" s="60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x14ac:dyDescent="0.2">
      <c r="A183"/>
      <c r="B183" s="10"/>
      <c r="C183" s="44"/>
      <c r="D183" s="44"/>
      <c r="E183" s="44"/>
      <c r="F183" s="44"/>
      <c r="G183" s="44"/>
      <c r="H183" s="44"/>
      <c r="I183" s="44"/>
      <c r="K183" s="46"/>
      <c r="L183" s="46"/>
      <c r="M183" s="60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x14ac:dyDescent="0.2">
      <c r="A184"/>
      <c r="B184" s="10"/>
      <c r="C184" s="44"/>
      <c r="D184" s="44"/>
      <c r="E184" s="44"/>
      <c r="F184" s="44"/>
      <c r="G184" s="44"/>
      <c r="H184" s="44"/>
      <c r="I184" s="44"/>
      <c r="K184" s="46"/>
      <c r="L184" s="46"/>
      <c r="M184" s="60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x14ac:dyDescent="0.2">
      <c r="A185"/>
      <c r="B185" s="10"/>
      <c r="C185" s="44"/>
      <c r="D185" s="44"/>
      <c r="E185" s="44"/>
      <c r="F185" s="44"/>
      <c r="G185" s="44"/>
      <c r="H185" s="44"/>
      <c r="I185" s="44"/>
      <c r="K185" s="46"/>
      <c r="L185" s="46"/>
      <c r="M185" s="60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x14ac:dyDescent="0.2">
      <c r="A186"/>
      <c r="B186" s="10"/>
      <c r="C186" s="44"/>
      <c r="D186" s="44"/>
      <c r="E186" s="44"/>
      <c r="F186" s="44"/>
      <c r="G186" s="44"/>
      <c r="H186" s="44"/>
      <c r="I186" s="44"/>
      <c r="K186" s="46"/>
      <c r="L186" s="46"/>
      <c r="M186" s="60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x14ac:dyDescent="0.2">
      <c r="A187"/>
      <c r="B187" s="10"/>
      <c r="C187" s="44"/>
      <c r="D187" s="44"/>
      <c r="E187" s="44"/>
      <c r="F187" s="44"/>
      <c r="G187" s="44"/>
      <c r="H187" s="44"/>
      <c r="I187" s="44"/>
      <c r="K187" s="46"/>
      <c r="L187" s="46"/>
      <c r="M187" s="60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x14ac:dyDescent="0.2">
      <c r="A188"/>
      <c r="B188" s="10"/>
      <c r="C188" s="44"/>
      <c r="D188" s="44"/>
      <c r="E188" s="44"/>
      <c r="F188" s="44"/>
      <c r="G188" s="44"/>
      <c r="H188" s="44"/>
      <c r="I188" s="44"/>
      <c r="K188" s="46"/>
      <c r="L188" s="46"/>
      <c r="M188" s="60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x14ac:dyDescent="0.2">
      <c r="A189"/>
      <c r="B189" s="10"/>
      <c r="C189" s="44"/>
      <c r="D189" s="44"/>
      <c r="E189" s="44"/>
      <c r="F189" s="44"/>
      <c r="G189" s="44"/>
      <c r="H189" s="44"/>
      <c r="K189" s="46"/>
      <c r="L189" s="46"/>
      <c r="M189" s="60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x14ac:dyDescent="0.2">
      <c r="A190"/>
      <c r="B190" s="10"/>
      <c r="C190" s="44"/>
      <c r="D190" s="44"/>
      <c r="E190" s="44"/>
      <c r="F190" s="44"/>
      <c r="G190" s="44"/>
      <c r="H190" s="44"/>
      <c r="K190" s="46"/>
      <c r="L190" s="46"/>
      <c r="M190" s="60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x14ac:dyDescent="0.2">
      <c r="A191"/>
      <c r="B191" s="10"/>
      <c r="C191" s="44"/>
      <c r="D191" s="44"/>
      <c r="E191" s="44"/>
      <c r="F191" s="44"/>
      <c r="G191" s="44"/>
      <c r="H191" s="44"/>
      <c r="K191" s="46"/>
      <c r="L191" s="46"/>
      <c r="M191" s="60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x14ac:dyDescent="0.2">
      <c r="A192"/>
      <c r="B192" s="10"/>
      <c r="C192" s="44"/>
      <c r="D192" s="44"/>
      <c r="E192" s="44"/>
      <c r="F192" s="44"/>
      <c r="G192" s="44"/>
      <c r="H192" s="44"/>
      <c r="K192" s="46"/>
      <c r="L192" s="46"/>
      <c r="M192" s="60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</sheetData>
  <mergeCells count="2">
    <mergeCell ref="A3:P3"/>
    <mergeCell ref="A8:P8"/>
  </mergeCells>
  <phoneticPr fontId="1" type="noConversion"/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CO2Emis_TgC</vt:lpstr>
    </vt:vector>
  </TitlesOfParts>
  <Company>DLR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ATTICA non-CO2 Emission and IMO CO2 Emission Time Series</dc:title>
  <dc:creator>Veronika Eyring</dc:creator>
  <cp:lastModifiedBy>test</cp:lastModifiedBy>
  <dcterms:created xsi:type="dcterms:W3CDTF">2006-09-06T08:54:06Z</dcterms:created>
  <dcterms:modified xsi:type="dcterms:W3CDTF">2016-10-28T20:50:17Z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1315936053</vt:i4>
  </property>
  <property fmtid="{D5CDD505-2E9C-101B-9397-08002B2CF9AE}" pid="3" name="_NewReviewCycle">
    <vt:lpwstr/>
  </property>
  <property fmtid="{D5CDD505-2E9C-101B-9397-08002B2CF9AE}" pid="4" name="_EmailSubject">
    <vt:lpwstr>please revise</vt:lpwstr>
  </property>
  <property fmtid="{D5CDD505-2E9C-101B-9397-08002B2CF9AE}" pid="5" name="_AuthorEmail">
    <vt:lpwstr>Oyvind.Buhaug@marintek.sintef.no</vt:lpwstr>
  </property>
  <property fmtid="{D5CDD505-2E9C-101B-9397-08002B2CF9AE}" pid="6" name="_AuthorEmailDisplayName">
    <vt:lpwstr>Buhaug Øyvind</vt:lpwstr>
  </property>
  <property fmtid="{D5CDD505-2E9C-101B-9397-08002B2CF9AE}" pid="7" name="_ReviewingToolsShownOnce">
    <vt:lpwstr/>
  </property>
</Properties>
</file>