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orourkepr/Desktop/UNFCCC &amp; NPI Comparison/"/>
    </mc:Choice>
  </mc:AlternateContent>
  <bookViews>
    <workbookView xWindow="0" yWindow="460" windowWidth="25600" windowHeight="14280" tabRatio="500" activeTab="6"/>
  </bookViews>
  <sheets>
    <sheet name="Notes" sheetId="1" r:id="rId1"/>
    <sheet name="1999-2000" sheetId="2" r:id="rId2"/>
    <sheet name="1999-2000 Differnces" sheetId="6" r:id="rId3"/>
    <sheet name="2005-2006" sheetId="3" r:id="rId4"/>
    <sheet name="2005-2006 Differences" sheetId="7" r:id="rId5"/>
    <sheet name="2011-2012" sheetId="4" r:id="rId6"/>
    <sheet name="2011-2012 Differences" sheetId="8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F18" i="8"/>
  <c r="F12" i="8"/>
  <c r="F13" i="8"/>
  <c r="F11" i="8"/>
  <c r="B5" i="8"/>
  <c r="F3" i="8"/>
  <c r="F4" i="8"/>
  <c r="F5" i="8"/>
  <c r="F2" i="8"/>
  <c r="C3" i="2"/>
  <c r="E18" i="8"/>
  <c r="E13" i="8"/>
  <c r="D13" i="8"/>
  <c r="E12" i="8"/>
  <c r="E11" i="8"/>
  <c r="E3" i="8"/>
  <c r="E4" i="8"/>
  <c r="E5" i="8"/>
  <c r="E2" i="8"/>
  <c r="F18" i="7"/>
  <c r="F13" i="7"/>
  <c r="F12" i="7"/>
  <c r="F11" i="7"/>
  <c r="F5" i="7"/>
  <c r="F4" i="7"/>
  <c r="F3" i="7"/>
  <c r="F2" i="7"/>
  <c r="E18" i="7"/>
  <c r="E13" i="7"/>
  <c r="D13" i="7"/>
  <c r="F13" i="6"/>
  <c r="E13" i="6"/>
  <c r="D13" i="6"/>
  <c r="E12" i="7"/>
  <c r="E11" i="7"/>
  <c r="B5" i="7"/>
  <c r="E5" i="7"/>
  <c r="E3" i="7"/>
  <c r="E4" i="7"/>
  <c r="E2" i="7"/>
  <c r="F18" i="6"/>
  <c r="F12" i="6"/>
  <c r="F11" i="6"/>
  <c r="F2" i="6"/>
  <c r="F3" i="6"/>
  <c r="F4" i="6"/>
  <c r="B5" i="6"/>
  <c r="F5" i="6"/>
  <c r="G46" i="2"/>
  <c r="E18" i="6"/>
  <c r="E12" i="6"/>
  <c r="E11" i="6"/>
  <c r="E5" i="6"/>
  <c r="E4" i="6"/>
  <c r="E3" i="6"/>
  <c r="E2" i="6"/>
  <c r="G46" i="4"/>
  <c r="G46" i="3"/>
  <c r="B112" i="4"/>
  <c r="C112" i="4"/>
  <c r="C108" i="4"/>
  <c r="C109" i="4"/>
  <c r="C110" i="4"/>
  <c r="C111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2" i="3"/>
  <c r="B107" i="3"/>
  <c r="C107" i="3"/>
  <c r="C104" i="3"/>
  <c r="C105" i="3"/>
  <c r="C10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B98" i="2"/>
  <c r="C98" i="2"/>
  <c r="C92" i="2"/>
  <c r="C93" i="2"/>
  <c r="C94" i="2"/>
  <c r="C95" i="2"/>
  <c r="C96" i="2"/>
  <c r="C97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</calcChain>
</file>

<file path=xl/sharedStrings.xml><?xml version="1.0" encoding="utf-8"?>
<sst xmlns="http://schemas.openxmlformats.org/spreadsheetml/2006/main" count="703" uniqueCount="236">
  <si>
    <t>Burning(fuel red., regen., agric.)/ Wildfires [*]</t>
  </si>
  <si>
    <t>Motor Vehicles [*]</t>
  </si>
  <si>
    <t>Basic Ferrous Metal Manufacturing [211]</t>
  </si>
  <si>
    <t>Solid fuel burning (domestic) [*]</t>
  </si>
  <si>
    <t>Basic Non-Ferrous Metal Manufacturing [213]</t>
  </si>
  <si>
    <t>Lawn Mowing [*]</t>
  </si>
  <si>
    <t>Fuel Combustion - sub reporting threshold facilities [*]</t>
  </si>
  <si>
    <t>Recreational Boating [*]</t>
  </si>
  <si>
    <t>Sugar and Confectionery Manufacturing [118]</t>
  </si>
  <si>
    <t>Electricity Generation [261]</t>
  </si>
  <si>
    <t>Petroleum and Coal Product Manufacturing [170]</t>
  </si>
  <si>
    <t>Metal Ore Mining [080]</t>
  </si>
  <si>
    <t>Oil and Gas Extraction [070]</t>
  </si>
  <si>
    <t>Commercial Shipping/Boating [*]</t>
  </si>
  <si>
    <t>Lawn Mowing (public open spaces) [*]</t>
  </si>
  <si>
    <t>Aeroplanes [*]</t>
  </si>
  <si>
    <t>Coal Mining [060]</t>
  </si>
  <si>
    <t>Cement, Lime, Plaster and Concrete Product Manufacturing [203]</t>
  </si>
  <si>
    <t>Basic Ferrous Metal Product Manufacturing [212]</t>
  </si>
  <si>
    <t>Barbeques [*]</t>
  </si>
  <si>
    <t>Log Sawmilling and Timber Dressing [141]</t>
  </si>
  <si>
    <t>Ceramic Product Manufacturing [202]</t>
  </si>
  <si>
    <t>Fertiliser and Pesticide Manufacturing [183]</t>
  </si>
  <si>
    <t>Basic Chemical Manufacturing [181]</t>
  </si>
  <si>
    <t>Pulp, Paper and Paperboard Manufacturing [151]</t>
  </si>
  <si>
    <t>Gaseous fuel burning (domestic) [*]</t>
  </si>
  <si>
    <t>Commercial Shipping/Boating and Recreational Boating [*]</t>
  </si>
  <si>
    <t>Railways [*]</t>
  </si>
  <si>
    <t>Other Wood Product Manufacturing [149]</t>
  </si>
  <si>
    <t>Other Non-Metallic Mineral Mining and Quarrying [099]</t>
  </si>
  <si>
    <t>Other Non-Metallic Mineral Product Manufacturing [209]</t>
  </si>
  <si>
    <t>Motor Vehicle and Motor Vehicle Part Manufacturing [231]</t>
  </si>
  <si>
    <t>Waste Treatment, Disposal and Remediation Services [292]</t>
  </si>
  <si>
    <t>Other Fabricated Metal Product Manufacturing [229]</t>
  </si>
  <si>
    <t>Water Transport Support Services [521]</t>
  </si>
  <si>
    <t>Agriculture (Machinery) [*]</t>
  </si>
  <si>
    <t>Backyard Incinerators [*]</t>
  </si>
  <si>
    <t>Mineral, Metal and Chemical Wholesaling [332]</t>
  </si>
  <si>
    <t>Converted Paper Product Manufacturing [152]</t>
  </si>
  <si>
    <t>Glass and Glass Product Manufacturing [201]</t>
  </si>
  <si>
    <t>Fruit and Vegetable Processing [114]</t>
  </si>
  <si>
    <t>Dairy Product Manufacturing [113]</t>
  </si>
  <si>
    <t>Other Food Product Manufacturing [119]</t>
  </si>
  <si>
    <t>Basic Polymer Manufacturing [182]</t>
  </si>
  <si>
    <t>Meat and Meat Product Manufacturing [111]</t>
  </si>
  <si>
    <t>Construction Material Mining [091]</t>
  </si>
  <si>
    <t>Services to Air Transport [*]</t>
  </si>
  <si>
    <t>Cigarettes [*]</t>
  </si>
  <si>
    <t>Defence [760]</t>
  </si>
  <si>
    <t>Polymer Product Manufacturing [191]</t>
  </si>
  <si>
    <t>Water Supply, Sewerage and Drainage Services [281]</t>
  </si>
  <si>
    <t>Hospitals [840]</t>
  </si>
  <si>
    <t>Beverage Manufacturing [121]</t>
  </si>
  <si>
    <t>Oil and Fat Manufacturing [115]</t>
  </si>
  <si>
    <t>Basic Non-Ferrous Metal Product Manufacturing [214]</t>
  </si>
  <si>
    <t>Grain Mill and Cereal Product Manufacturing [116]</t>
  </si>
  <si>
    <t>Bakery Product Manufacturing [117]</t>
  </si>
  <si>
    <t>Textile Product Manufacturing [133]</t>
  </si>
  <si>
    <t>Other Basic Chemical Product Manufacturing [189]</t>
  </si>
  <si>
    <t>Textile Manufacturing [131]</t>
  </si>
  <si>
    <t>Structural Metal Product Manufacturing [222]</t>
  </si>
  <si>
    <t>Liquid fuel burning (domestic) [*]</t>
  </si>
  <si>
    <t>Printing and Printing Support Services [161]</t>
  </si>
  <si>
    <t>Other Transport Equipment Manufacturing [239]</t>
  </si>
  <si>
    <t>Electrical Equipment Manufacturing [243]</t>
  </si>
  <si>
    <t>Sheep, Beef Cattle and Grain Farming [014]</t>
  </si>
  <si>
    <t>Cigarette and Tobacco Product Manufacturing [122]</t>
  </si>
  <si>
    <t>Landfill [*]</t>
  </si>
  <si>
    <t>Accommodation [440]</t>
  </si>
  <si>
    <t>Metal Container Manufacturing [223]</t>
  </si>
  <si>
    <t>Pharmaceutical and Medicinal Product Manufacturing [184]</t>
  </si>
  <si>
    <t>Other Personal Services [953]</t>
  </si>
  <si>
    <t>Port Operators [*]</t>
  </si>
  <si>
    <t>Gas Supply [270]</t>
  </si>
  <si>
    <t>Domestic Appliance Manufacturing [244]</t>
  </si>
  <si>
    <t>Funeral Directors, Crematoria and Cemeteries [*]</t>
  </si>
  <si>
    <t>Cleaning Compound and Toiletry Preparation Manufacturing [185]</t>
  </si>
  <si>
    <t>Print Shops / Graphic Arts [*]</t>
  </si>
  <si>
    <t>Leather Tanning, Fur Dressing and Leather Product Manufacturing [132]</t>
  </si>
  <si>
    <t>Heavy and Civil Engineering Construction [310]</t>
  </si>
  <si>
    <t>Rail Transport [*]</t>
  </si>
  <si>
    <t>Natural Rubber Product Manufacturing [192]</t>
  </si>
  <si>
    <t>Poultry Farming [017]</t>
  </si>
  <si>
    <t>Airport Operations and Other Air Transport Support Services [522]</t>
  </si>
  <si>
    <t>Motor Vehicle Refinishing [*]</t>
  </si>
  <si>
    <t>Cafes and Restaurants [*]</t>
  </si>
  <si>
    <t>Bakeries [*]</t>
  </si>
  <si>
    <t>Petroleum and Coal Product Manufacturing n.e.c. [*]</t>
  </si>
  <si>
    <t>Dry Cleaning [*]</t>
  </si>
  <si>
    <t>Accommodation [*]</t>
  </si>
  <si>
    <t>Milk and Cream Processing [*]</t>
  </si>
  <si>
    <t>Pubs, Taverns and Bars [*]</t>
  </si>
  <si>
    <t>Sports Grounds and Facilities n.e.c. [*]</t>
  </si>
  <si>
    <t>Technical and Further Education [*]</t>
  </si>
  <si>
    <t>Food Manufacturing n.e.c. [*]</t>
  </si>
  <si>
    <t>Concrete Product Manufacturing n.e.c. [*]</t>
  </si>
  <si>
    <t>Other Livestock Farming [019]</t>
  </si>
  <si>
    <t>Rail Freight Transport [471]</t>
  </si>
  <si>
    <t>Tertiary Education [810]</t>
  </si>
  <si>
    <t>Motor Vehicle and Motor Vehicle Parts Wholesaling [350]</t>
  </si>
  <si>
    <t>Scientific Research Services [691]</t>
  </si>
  <si>
    <t>Timber and Hardware Goods Wholesaling [333]</t>
  </si>
  <si>
    <t>Other Mining Support Services [109]</t>
  </si>
  <si>
    <t>Central Government Administration [751]</t>
  </si>
  <si>
    <t>Clothing and Footwear Manufacturing [135]</t>
  </si>
  <si>
    <t>Other Transport Support Services [529]</t>
  </si>
  <si>
    <t>Warehousing and Storage Services [530]</t>
  </si>
  <si>
    <t>Data Processing, Web Hosting and Electronic Information Storage Services [592]</t>
  </si>
  <si>
    <t>Road Freight Transport [461]</t>
  </si>
  <si>
    <t>Water Passenger Transport [482]</t>
  </si>
  <si>
    <t>Exploration [101]</t>
  </si>
  <si>
    <t>Seafood Processing [112]</t>
  </si>
  <si>
    <t>Funeral, Crematorium and Cemetery Services [952]</t>
  </si>
  <si>
    <t>Professional and Scientific Equipment Manufacturing [241]</t>
  </si>
  <si>
    <t>Waste Collection Services [291]</t>
  </si>
  <si>
    <t>1999-2000</t>
  </si>
  <si>
    <t>NPI Year</t>
  </si>
  <si>
    <t>UNFCCC Year</t>
  </si>
  <si>
    <t>2005-2006</t>
  </si>
  <si>
    <t>2011-2012</t>
  </si>
  <si>
    <t>1.A</t>
  </si>
  <si>
    <t>1.A.1</t>
  </si>
  <si>
    <t>1.A.2</t>
  </si>
  <si>
    <t>1.A.3</t>
  </si>
  <si>
    <t>1.A.4</t>
  </si>
  <si>
    <t>1.A.5</t>
  </si>
  <si>
    <t>1.AA.1.A</t>
  </si>
  <si>
    <t>1.AA.1.B</t>
  </si>
  <si>
    <t>1.AA.1.C</t>
  </si>
  <si>
    <t>1.AA.2.A</t>
  </si>
  <si>
    <t>1.AA.2.B</t>
  </si>
  <si>
    <t>1.AA.2.C</t>
  </si>
  <si>
    <t>1.AA.2.D</t>
  </si>
  <si>
    <t>1.AA.2.E</t>
  </si>
  <si>
    <t>1.AA.2.F</t>
  </si>
  <si>
    <t>1.AA.3.A</t>
  </si>
  <si>
    <t>1.AA.3.B</t>
  </si>
  <si>
    <t>1.AA.3.D</t>
  </si>
  <si>
    <t>1.AA.3.E</t>
  </si>
  <si>
    <t>1.AA.4.A</t>
  </si>
  <si>
    <t>1.AA.4.B</t>
  </si>
  <si>
    <t>1.AA.4.C</t>
  </si>
  <si>
    <t>1.AA.5.B</t>
  </si>
  <si>
    <t>1.B</t>
  </si>
  <si>
    <t>1.B.2</t>
  </si>
  <si>
    <t>1.B.2.A</t>
  </si>
  <si>
    <t>1.B.2.C</t>
  </si>
  <si>
    <t>1.B.2.C.2</t>
  </si>
  <si>
    <t>1.B.2.D</t>
  </si>
  <si>
    <t>2.C</t>
  </si>
  <si>
    <t>2.C.1</t>
  </si>
  <si>
    <t>2.C.5</t>
  </si>
  <si>
    <t>4.C.4</t>
  </si>
  <si>
    <t>4.E</t>
  </si>
  <si>
    <t>4.F.1</t>
  </si>
  <si>
    <t>4.F.2</t>
  </si>
  <si>
    <t>4.F.4</t>
  </si>
  <si>
    <t>4.F.5</t>
  </si>
  <si>
    <t>Aviation</t>
  </si>
  <si>
    <t>International Bunkers</t>
  </si>
  <si>
    <t>Marine</t>
  </si>
  <si>
    <t>NA</t>
  </si>
  <si>
    <t>1) NPI Emissions intially in kg - converted to kt</t>
  </si>
  <si>
    <t>2) Only NPI Air Emissions converted to kt (omit water and land)</t>
  </si>
  <si>
    <t>Total</t>
  </si>
  <si>
    <t>NPI Sector</t>
  </si>
  <si>
    <t>NPI - Air (kg)</t>
  </si>
  <si>
    <t>NPI - Total (kt)</t>
  </si>
  <si>
    <t>UNFCCC Sector</t>
  </si>
  <si>
    <t>UNFCCC - Total (kt)</t>
  </si>
  <si>
    <t>3) NPI has different sectors reported in a different years</t>
  </si>
  <si>
    <t xml:space="preserve">Total </t>
  </si>
  <si>
    <t>UNFCCC sector</t>
  </si>
  <si>
    <t>UNFCCC Short Name</t>
  </si>
  <si>
    <t xml:space="preserve"> Energy    </t>
  </si>
  <si>
    <t>Fuel Combustion</t>
  </si>
  <si>
    <t>Energy Industries</t>
  </si>
  <si>
    <t>Transport</t>
  </si>
  <si>
    <t>Other Sectors (Fuel Combustion)</t>
  </si>
  <si>
    <t>Other (Not elsewhere specified in Fuel Combustion)</t>
  </si>
  <si>
    <t>Public Electricity &amp; Heat Production</t>
  </si>
  <si>
    <t>Petroleum Refining</t>
  </si>
  <si>
    <t>Manufacture of Solid Fuels &amp; Other Energy Industries</t>
  </si>
  <si>
    <t>Iron &amp; Steel</t>
  </si>
  <si>
    <t>Non-Ferrous Metals</t>
  </si>
  <si>
    <t>Pulp, Paper &amp; Print</t>
  </si>
  <si>
    <t xml:space="preserve"> Food Processing, Beverages &amp; Tobacco</t>
  </si>
  <si>
    <t>Other (Manufacturing Industries &amp; Construction)</t>
  </si>
  <si>
    <t>Civil Aviation</t>
  </si>
  <si>
    <t xml:space="preserve">Road Transportation </t>
  </si>
  <si>
    <t>Navigation</t>
  </si>
  <si>
    <t>Other Transportation</t>
  </si>
  <si>
    <t>Commercial/Institutional</t>
  </si>
  <si>
    <t>Residential</t>
  </si>
  <si>
    <t>Agriculture/Forestry/Fisheries</t>
  </si>
  <si>
    <t>Mobile</t>
  </si>
  <si>
    <t>Industrial Processes</t>
  </si>
  <si>
    <t>Metal Production</t>
  </si>
  <si>
    <t>Iron &amp; Steel Production</t>
  </si>
  <si>
    <t>Other (Metal Production)</t>
  </si>
  <si>
    <t>Manufactoring Industries &amp; Construction</t>
  </si>
  <si>
    <t>Chemicals</t>
  </si>
  <si>
    <t>Fugitive Emissions from Fuels</t>
  </si>
  <si>
    <t>Oil and Natural Gas</t>
  </si>
  <si>
    <t>Oil</t>
  </si>
  <si>
    <t>Venting and Flairing</t>
  </si>
  <si>
    <t>Flaring</t>
  </si>
  <si>
    <t>Other</t>
  </si>
  <si>
    <t>Agriculture</t>
  </si>
  <si>
    <t>Rice Cultivation - Other</t>
  </si>
  <si>
    <t>Prescribed Burning of Savannas</t>
  </si>
  <si>
    <t>Field Burning of Agricultural Residues - Cereals</t>
  </si>
  <si>
    <t>Field Burning of Agricultural Residues - Pulse</t>
  </si>
  <si>
    <t>Field Burning of Agricultural Residues - Sugar Cane</t>
  </si>
  <si>
    <t>Field Burning of Agricultural Residues - Other</t>
  </si>
  <si>
    <r>
      <t xml:space="preserve">4) </t>
    </r>
    <r>
      <rPr>
        <b/>
        <sz val="12"/>
        <color theme="1"/>
        <rFont val="Calibri"/>
        <family val="2"/>
        <scheme val="minor"/>
      </rPr>
      <t xml:space="preserve">UNFCCC Total </t>
    </r>
    <r>
      <rPr>
        <sz val="12"/>
        <color theme="1"/>
        <rFont val="Calibri"/>
        <family val="2"/>
        <scheme val="minor"/>
      </rPr>
      <t>=  Sector 1 + Sector 2  + Sector 4 (omit aviation, int. bunkers, marine)</t>
    </r>
  </si>
  <si>
    <t>NPI - Emission</t>
  </si>
  <si>
    <t>Difference (NPI - UNFCCC)</t>
  </si>
  <si>
    <t>Ratio (UNFCCC/NPI)</t>
  </si>
  <si>
    <t>1.AA.1.A (Public Electricity &amp; Heat Production)</t>
  </si>
  <si>
    <t>1.AA.2.B (Non-Ferrous Metals)</t>
  </si>
  <si>
    <t>1.AA.2.D (Pulp, Paper &amp; Print)</t>
  </si>
  <si>
    <t>1.AA.3.A (Civil Aviation)</t>
  </si>
  <si>
    <t>1.AA.3.B (Road Transportation )</t>
  </si>
  <si>
    <t>1.AA.3.D (Navigation)</t>
  </si>
  <si>
    <t xml:space="preserve">Energy    </t>
  </si>
  <si>
    <t>UNFCCC Emission (kt)</t>
  </si>
  <si>
    <t>Burning</t>
  </si>
  <si>
    <t>Total Boating</t>
  </si>
  <si>
    <t>Summary of Differences (NPI- UNFCCC)</t>
  </si>
  <si>
    <t>UNFCC Sector</t>
  </si>
  <si>
    <t>Difference 1999-2000</t>
  </si>
  <si>
    <t>Difference 2005-2006</t>
  </si>
  <si>
    <t>Difference 2011-2012</t>
  </si>
  <si>
    <t>Burning ( 4.E, 4.F.1, 4.F.2, 4.F.4, 4.F.5)</t>
  </si>
  <si>
    <t>Total Boating/Water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</si>
</sst>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Wingdings"/>
      <charset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/>
    <xf numFmtId="3" fontId="0" fillId="0" borderId="0" xfId="0" applyNumberFormat="1"/>
    <xf numFmtId="0" fontId="2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 indent="4"/>
    </xf>
    <xf numFmtId="0" fontId="4" fillId="0" borderId="0" xfId="0" applyFont="1"/>
    <xf numFmtId="0" fontId="1" fillId="0" borderId="0" xfId="0" applyFont="1" applyFill="1"/>
    <xf numFmtId="3" fontId="1" fillId="0" borderId="0" xfId="0" applyNumberFormat="1" applyFo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B1" workbookViewId="0">
      <selection activeCell="J13" sqref="J13"/>
    </sheetView>
  </sheetViews>
  <sheetFormatPr baseColWidth="10" defaultRowHeight="16" x14ac:dyDescent="0.2"/>
  <cols>
    <col min="2" max="2" width="11.83203125" bestFit="1" customWidth="1"/>
    <col min="8" max="8" width="38.6640625" bestFit="1" customWidth="1"/>
    <col min="9" max="9" width="38.33203125" bestFit="1" customWidth="1"/>
    <col min="10" max="13" width="18.83203125" bestFit="1" customWidth="1"/>
  </cols>
  <sheetData>
    <row r="1" spans="1:14" x14ac:dyDescent="0.2">
      <c r="A1" s="2" t="s">
        <v>116</v>
      </c>
      <c r="B1" s="2" t="s">
        <v>117</v>
      </c>
      <c r="H1" s="15" t="s">
        <v>229</v>
      </c>
    </row>
    <row r="2" spans="1:14" x14ac:dyDescent="0.2">
      <c r="A2" t="s">
        <v>115</v>
      </c>
      <c r="B2">
        <v>2000</v>
      </c>
      <c r="H2" s="2" t="s">
        <v>230</v>
      </c>
      <c r="I2" s="16" t="s">
        <v>165</v>
      </c>
      <c r="J2" s="2" t="s">
        <v>231</v>
      </c>
      <c r="K2" s="2" t="s">
        <v>232</v>
      </c>
      <c r="L2" s="2" t="s">
        <v>233</v>
      </c>
    </row>
    <row r="3" spans="1:14" x14ac:dyDescent="0.2">
      <c r="A3" t="s">
        <v>118</v>
      </c>
      <c r="B3">
        <v>2006</v>
      </c>
      <c r="H3" s="4" t="s">
        <v>219</v>
      </c>
      <c r="I3" s="4" t="s">
        <v>9</v>
      </c>
      <c r="J3">
        <v>-130.1247514346102</v>
      </c>
      <c r="K3">
        <v>-112.0819775014063</v>
      </c>
      <c r="L3">
        <v>-98.923296946051693</v>
      </c>
    </row>
    <row r="4" spans="1:14" x14ac:dyDescent="0.2">
      <c r="A4" t="s">
        <v>119</v>
      </c>
      <c r="B4">
        <v>2012</v>
      </c>
      <c r="H4" s="4" t="s">
        <v>220</v>
      </c>
      <c r="I4" s="8" t="s">
        <v>4</v>
      </c>
      <c r="J4">
        <v>222.91923999425001</v>
      </c>
      <c r="K4">
        <v>230.73867724000002</v>
      </c>
      <c r="L4">
        <v>175.9975147442</v>
      </c>
    </row>
    <row r="5" spans="1:14" x14ac:dyDescent="0.2">
      <c r="H5" s="10" t="s">
        <v>234</v>
      </c>
      <c r="I5" s="4" t="s">
        <v>0</v>
      </c>
      <c r="J5">
        <v>-15655.98718126837</v>
      </c>
      <c r="K5">
        <v>-14182.36718126837</v>
      </c>
      <c r="L5">
        <v>-17733.80718126837</v>
      </c>
    </row>
    <row r="6" spans="1:14" x14ac:dyDescent="0.2">
      <c r="H6" s="4" t="s">
        <v>224</v>
      </c>
      <c r="I6" s="4" t="s">
        <v>235</v>
      </c>
      <c r="J6">
        <v>-243.40970210179037</v>
      </c>
      <c r="K6">
        <v>-262.50456932385913</v>
      </c>
      <c r="L6">
        <v>4852.7340564562146</v>
      </c>
    </row>
    <row r="7" spans="1:14" x14ac:dyDescent="0.2">
      <c r="A7" t="s">
        <v>162</v>
      </c>
      <c r="H7" s="4" t="s">
        <v>223</v>
      </c>
      <c r="I7" s="4" t="s">
        <v>1</v>
      </c>
      <c r="J7">
        <v>44.607476964649777</v>
      </c>
      <c r="K7">
        <v>44.607476964649777</v>
      </c>
      <c r="L7">
        <v>886.79747696464983</v>
      </c>
    </row>
    <row r="8" spans="1:14" x14ac:dyDescent="0.2">
      <c r="A8" t="s">
        <v>163</v>
      </c>
      <c r="H8" s="3" t="s">
        <v>164</v>
      </c>
      <c r="I8" s="3" t="s">
        <v>164</v>
      </c>
      <c r="J8" s="2">
        <v>-17573.649220203548</v>
      </c>
      <c r="K8" s="2">
        <v>-13948.280534517213</v>
      </c>
      <c r="L8" s="2">
        <v>-17043.245135418139</v>
      </c>
    </row>
    <row r="9" spans="1:14" x14ac:dyDescent="0.2">
      <c r="A9" t="s">
        <v>170</v>
      </c>
    </row>
    <row r="10" spans="1:14" x14ac:dyDescent="0.2">
      <c r="A10" t="s">
        <v>215</v>
      </c>
      <c r="I10" s="7"/>
      <c r="J10" s="7"/>
      <c r="K10" s="2"/>
      <c r="L10" s="2"/>
      <c r="M10" s="2"/>
      <c r="N10" s="2"/>
    </row>
    <row r="11" spans="1:14" x14ac:dyDescent="0.2">
      <c r="I11" s="3"/>
      <c r="J11" s="9"/>
      <c r="K11" s="7"/>
      <c r="M11" s="12"/>
    </row>
    <row r="12" spans="1:14" x14ac:dyDescent="0.2">
      <c r="I12" s="4"/>
      <c r="J12" s="8"/>
      <c r="K12" s="8"/>
    </row>
    <row r="13" spans="1:14" x14ac:dyDescent="0.2">
      <c r="K13" s="4"/>
    </row>
    <row r="14" spans="1:14" x14ac:dyDescent="0.2">
      <c r="I14" s="9"/>
      <c r="J14" s="9"/>
      <c r="K14" s="4"/>
    </row>
    <row r="15" spans="1:14" x14ac:dyDescent="0.2">
      <c r="H15" s="16"/>
      <c r="I15" s="9"/>
      <c r="J15" s="9"/>
      <c r="K15" s="4"/>
    </row>
    <row r="16" spans="1:14" x14ac:dyDescent="0.2">
      <c r="H16" s="9"/>
      <c r="I16" s="9"/>
      <c r="K16" s="4"/>
    </row>
    <row r="17" spans="8:13" x14ac:dyDescent="0.2">
      <c r="H17" s="2"/>
    </row>
    <row r="18" spans="8:13" x14ac:dyDescent="0.2">
      <c r="H18" s="2"/>
      <c r="I18" s="8"/>
      <c r="J18" s="8"/>
      <c r="K18" s="8"/>
    </row>
    <row r="19" spans="8:13" x14ac:dyDescent="0.2">
      <c r="H19" s="2"/>
      <c r="J19" s="8"/>
      <c r="K19" s="8"/>
    </row>
    <row r="27" spans="8:13" x14ac:dyDescent="0.2">
      <c r="I27" s="3"/>
      <c r="J27" s="8"/>
      <c r="K27" s="7"/>
      <c r="M27" s="12"/>
    </row>
    <row r="28" spans="8:13" x14ac:dyDescent="0.2">
      <c r="I28" s="8"/>
      <c r="J28" s="4"/>
      <c r="K28" s="8"/>
    </row>
    <row r="29" spans="8:13" x14ac:dyDescent="0.2">
      <c r="I29" s="8"/>
      <c r="J29" s="4"/>
      <c r="K29" s="8"/>
    </row>
    <row r="30" spans="8:13" x14ac:dyDescent="0.2">
      <c r="I30" s="8"/>
      <c r="J30" s="4"/>
      <c r="K30" s="8"/>
    </row>
    <row r="31" spans="8:13" x14ac:dyDescent="0.2">
      <c r="I31" s="8"/>
      <c r="J31" s="4"/>
      <c r="K31" s="8"/>
    </row>
    <row r="32" spans="8:13" x14ac:dyDescent="0.2">
      <c r="K32" s="8"/>
    </row>
    <row r="33" spans="9:11" x14ac:dyDescent="0.2">
      <c r="I33" s="4"/>
      <c r="J33" s="8"/>
      <c r="K33" s="8"/>
    </row>
    <row r="35" spans="9:11" x14ac:dyDescent="0.2">
      <c r="K35" s="4"/>
    </row>
    <row r="36" spans="9:11" x14ac:dyDescent="0.2">
      <c r="I36" s="9"/>
      <c r="J36" s="9"/>
      <c r="K36" s="4"/>
    </row>
    <row r="37" spans="9:11" x14ac:dyDescent="0.2">
      <c r="I37" s="9"/>
      <c r="J37" s="9"/>
      <c r="K37" s="4"/>
    </row>
    <row r="38" spans="9:11" x14ac:dyDescent="0.2">
      <c r="I38" s="9"/>
      <c r="J38" s="9"/>
      <c r="K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80" workbookViewId="0">
      <selection activeCell="D4" sqref="D4"/>
    </sheetView>
  </sheetViews>
  <sheetFormatPr baseColWidth="10" defaultRowHeight="16" x14ac:dyDescent="0.2"/>
  <cols>
    <col min="1" max="1" width="59.5" bestFit="1" customWidth="1"/>
    <col min="2" max="2" width="12.1640625" bestFit="1" customWidth="1"/>
    <col min="3" max="3" width="13.1640625" bestFit="1" customWidth="1"/>
    <col min="4" max="4" width="9.6640625" bestFit="1" customWidth="1"/>
    <col min="5" max="5" width="18.6640625" style="4" bestFit="1" customWidth="1"/>
    <col min="6" max="6" width="44.33203125" style="11" bestFit="1" customWidth="1"/>
    <col min="7" max="7" width="16.83203125" bestFit="1" customWidth="1"/>
  </cols>
  <sheetData>
    <row r="1" spans="1:10" x14ac:dyDescent="0.2">
      <c r="A1" s="2" t="s">
        <v>165</v>
      </c>
      <c r="B1" s="2" t="s">
        <v>166</v>
      </c>
      <c r="C1" s="2" t="s">
        <v>167</v>
      </c>
      <c r="D1" s="2"/>
      <c r="E1" s="3" t="s">
        <v>168</v>
      </c>
      <c r="F1" s="5" t="s">
        <v>173</v>
      </c>
      <c r="G1" s="2" t="s">
        <v>169</v>
      </c>
      <c r="J1" s="2"/>
    </row>
    <row r="2" spans="1:10" x14ac:dyDescent="0.2">
      <c r="A2" t="s">
        <v>0</v>
      </c>
      <c r="B2" s="1">
        <v>2069872818.7316301</v>
      </c>
      <c r="C2">
        <f>(B2/1000000)</f>
        <v>2069.8728187316301</v>
      </c>
      <c r="E2" s="4">
        <v>1</v>
      </c>
      <c r="F2" s="6" t="s">
        <v>225</v>
      </c>
      <c r="G2">
        <v>4933.03</v>
      </c>
    </row>
    <row r="3" spans="1:10" x14ac:dyDescent="0.2">
      <c r="A3" t="s">
        <v>1</v>
      </c>
      <c r="B3" s="1">
        <v>1967777476.9646499</v>
      </c>
      <c r="C3">
        <f>(B3/1000000)</f>
        <v>1967.7774769646498</v>
      </c>
      <c r="E3" s="4" t="s">
        <v>120</v>
      </c>
      <c r="F3" s="6" t="s">
        <v>175</v>
      </c>
      <c r="G3">
        <v>4923.04</v>
      </c>
    </row>
    <row r="4" spans="1:10" x14ac:dyDescent="0.2">
      <c r="A4" t="s">
        <v>2</v>
      </c>
      <c r="B4" s="1">
        <v>234403202.50999999</v>
      </c>
      <c r="C4">
        <f t="shared" ref="C4:C28" si="0">(B4/1000000)</f>
        <v>234.40320251</v>
      </c>
      <c r="E4" s="4" t="s">
        <v>121</v>
      </c>
      <c r="F4" s="6" t="s">
        <v>176</v>
      </c>
      <c r="G4">
        <v>177.36</v>
      </c>
    </row>
    <row r="5" spans="1:10" x14ac:dyDescent="0.2">
      <c r="A5" t="s">
        <v>3</v>
      </c>
      <c r="B5" s="1">
        <v>230003861.403126</v>
      </c>
      <c r="C5">
        <f t="shared" si="0"/>
        <v>230.003861403126</v>
      </c>
      <c r="E5" s="4" t="s">
        <v>122</v>
      </c>
      <c r="F5" s="11" t="s">
        <v>200</v>
      </c>
      <c r="G5">
        <v>168.2</v>
      </c>
    </row>
    <row r="6" spans="1:10" x14ac:dyDescent="0.2">
      <c r="A6" t="s">
        <v>4</v>
      </c>
      <c r="B6" s="1">
        <v>222919239.99425</v>
      </c>
      <c r="C6">
        <f t="shared" si="0"/>
        <v>222.91923999425001</v>
      </c>
      <c r="E6" s="4" t="s">
        <v>123</v>
      </c>
      <c r="F6" s="6" t="s">
        <v>177</v>
      </c>
      <c r="G6">
        <v>3719.6</v>
      </c>
    </row>
    <row r="7" spans="1:10" x14ac:dyDescent="0.2">
      <c r="A7" t="s">
        <v>5</v>
      </c>
      <c r="B7" s="1">
        <v>86302261.958438501</v>
      </c>
      <c r="C7">
        <f t="shared" si="0"/>
        <v>86.302261958438507</v>
      </c>
      <c r="E7" s="4" t="s">
        <v>124</v>
      </c>
      <c r="F7" s="6" t="s">
        <v>178</v>
      </c>
      <c r="G7">
        <v>852.41</v>
      </c>
    </row>
    <row r="8" spans="1:10" x14ac:dyDescent="0.2">
      <c r="A8" t="s">
        <v>6</v>
      </c>
      <c r="B8" s="1">
        <v>39563842.246729799</v>
      </c>
      <c r="C8">
        <f t="shared" si="0"/>
        <v>39.563842246729799</v>
      </c>
      <c r="E8" s="4" t="s">
        <v>125</v>
      </c>
      <c r="F8" s="6" t="s">
        <v>179</v>
      </c>
      <c r="G8">
        <v>5.48</v>
      </c>
    </row>
    <row r="9" spans="1:10" x14ac:dyDescent="0.2">
      <c r="A9" t="s">
        <v>7</v>
      </c>
      <c r="B9" s="1">
        <v>36948954.547572598</v>
      </c>
      <c r="C9">
        <f t="shared" si="0"/>
        <v>36.948954547572598</v>
      </c>
      <c r="E9" s="4" t="s">
        <v>126</v>
      </c>
      <c r="F9" s="6" t="s">
        <v>180</v>
      </c>
      <c r="G9">
        <v>157.85</v>
      </c>
    </row>
    <row r="10" spans="1:10" x14ac:dyDescent="0.2">
      <c r="A10" t="s">
        <v>8</v>
      </c>
      <c r="B10" s="1">
        <v>29854584</v>
      </c>
      <c r="C10">
        <f t="shared" si="0"/>
        <v>29.854583999999999</v>
      </c>
      <c r="E10" s="4" t="s">
        <v>127</v>
      </c>
      <c r="F10" s="6" t="s">
        <v>181</v>
      </c>
      <c r="G10">
        <v>5.37</v>
      </c>
    </row>
    <row r="11" spans="1:10" x14ac:dyDescent="0.2">
      <c r="A11" t="s">
        <v>9</v>
      </c>
      <c r="B11" s="1">
        <v>27725248.565389801</v>
      </c>
      <c r="C11">
        <f t="shared" si="0"/>
        <v>27.725248565389801</v>
      </c>
      <c r="E11" s="4" t="s">
        <v>128</v>
      </c>
      <c r="F11" s="6" t="s">
        <v>182</v>
      </c>
      <c r="G11">
        <v>14.13</v>
      </c>
    </row>
    <row r="12" spans="1:10" x14ac:dyDescent="0.2">
      <c r="A12" t="s">
        <v>10</v>
      </c>
      <c r="B12" s="1">
        <v>16881816.157850001</v>
      </c>
      <c r="C12">
        <f t="shared" si="0"/>
        <v>16.88181615785</v>
      </c>
      <c r="E12" s="4" t="s">
        <v>129</v>
      </c>
      <c r="F12" s="6" t="s">
        <v>183</v>
      </c>
      <c r="G12">
        <v>8.81</v>
      </c>
    </row>
    <row r="13" spans="1:10" x14ac:dyDescent="0.2">
      <c r="A13" t="s">
        <v>11</v>
      </c>
      <c r="B13" s="1">
        <v>16711013.358999999</v>
      </c>
      <c r="C13">
        <f t="shared" si="0"/>
        <v>16.711013358999999</v>
      </c>
      <c r="E13" s="4" t="s">
        <v>130</v>
      </c>
      <c r="F13" s="6" t="s">
        <v>184</v>
      </c>
      <c r="G13">
        <v>14.41</v>
      </c>
    </row>
    <row r="14" spans="1:10" x14ac:dyDescent="0.2">
      <c r="A14" t="s">
        <v>12</v>
      </c>
      <c r="B14" s="1">
        <v>14781951.82</v>
      </c>
      <c r="C14">
        <f t="shared" si="0"/>
        <v>14.78195182</v>
      </c>
      <c r="E14" s="4" t="s">
        <v>131</v>
      </c>
      <c r="F14" s="11" t="s">
        <v>201</v>
      </c>
      <c r="G14">
        <v>23.95</v>
      </c>
    </row>
    <row r="15" spans="1:10" x14ac:dyDescent="0.2">
      <c r="A15" t="s">
        <v>13</v>
      </c>
      <c r="B15" s="1">
        <v>12717572.960286999</v>
      </c>
      <c r="C15">
        <f t="shared" si="0"/>
        <v>12.717572960286999</v>
      </c>
      <c r="E15" s="4" t="s">
        <v>132</v>
      </c>
      <c r="F15" s="6" t="s">
        <v>185</v>
      </c>
      <c r="G15">
        <v>14.16</v>
      </c>
    </row>
    <row r="16" spans="1:10" x14ac:dyDescent="0.2">
      <c r="A16" t="s">
        <v>14</v>
      </c>
      <c r="B16" s="1">
        <v>12086635.583016001</v>
      </c>
      <c r="C16">
        <f t="shared" si="0"/>
        <v>12.086635583016001</v>
      </c>
      <c r="E16" s="4" t="s">
        <v>133</v>
      </c>
      <c r="F16" s="6" t="s">
        <v>186</v>
      </c>
      <c r="G16">
        <v>62.43</v>
      </c>
    </row>
    <row r="17" spans="1:7" x14ac:dyDescent="0.2">
      <c r="A17" t="s">
        <v>15</v>
      </c>
      <c r="B17" s="1">
        <v>10834239.659690199</v>
      </c>
      <c r="C17">
        <f t="shared" si="0"/>
        <v>10.8342396596902</v>
      </c>
      <c r="E17" s="4" t="s">
        <v>134</v>
      </c>
      <c r="F17" s="6" t="s">
        <v>187</v>
      </c>
      <c r="G17">
        <v>44.44</v>
      </c>
    </row>
    <row r="18" spans="1:7" x14ac:dyDescent="0.2">
      <c r="A18" t="s">
        <v>16</v>
      </c>
      <c r="B18" s="1">
        <v>10748210.609999999</v>
      </c>
      <c r="C18">
        <f t="shared" si="0"/>
        <v>10.748210609999999</v>
      </c>
      <c r="E18" s="4" t="s">
        <v>135</v>
      </c>
      <c r="F18" s="6" t="s">
        <v>188</v>
      </c>
      <c r="G18">
        <v>11.47</v>
      </c>
    </row>
    <row r="19" spans="1:7" x14ac:dyDescent="0.2">
      <c r="A19" t="s">
        <v>17</v>
      </c>
      <c r="B19">
        <v>7004519.9759999998</v>
      </c>
      <c r="C19">
        <f t="shared" si="0"/>
        <v>7.0045199760000001</v>
      </c>
      <c r="E19" s="4" t="s">
        <v>136</v>
      </c>
      <c r="F19" s="6" t="s">
        <v>189</v>
      </c>
      <c r="G19">
        <v>3403.91</v>
      </c>
    </row>
    <row r="20" spans="1:7" x14ac:dyDescent="0.2">
      <c r="A20" t="s">
        <v>18</v>
      </c>
      <c r="B20">
        <v>5392732.7599999998</v>
      </c>
      <c r="C20">
        <f t="shared" si="0"/>
        <v>5.3927327599999995</v>
      </c>
      <c r="E20" s="4" t="s">
        <v>137</v>
      </c>
      <c r="F20" s="6" t="s">
        <v>190</v>
      </c>
      <c r="G20">
        <v>295.39999999999998</v>
      </c>
    </row>
    <row r="21" spans="1:7" x14ac:dyDescent="0.2">
      <c r="A21" t="s">
        <v>19</v>
      </c>
      <c r="B21">
        <v>4411518.3222386399</v>
      </c>
      <c r="C21">
        <f t="shared" si="0"/>
        <v>4.4115183222386403</v>
      </c>
      <c r="E21" s="4" t="s">
        <v>138</v>
      </c>
      <c r="F21" s="6" t="s">
        <v>191</v>
      </c>
      <c r="G21">
        <v>4.28</v>
      </c>
    </row>
    <row r="22" spans="1:7" x14ac:dyDescent="0.2">
      <c r="A22" t="s">
        <v>20</v>
      </c>
      <c r="B22">
        <v>4264559.8</v>
      </c>
      <c r="C22">
        <f t="shared" si="0"/>
        <v>4.2645597999999998</v>
      </c>
      <c r="E22" s="4" t="s">
        <v>139</v>
      </c>
      <c r="F22" s="6" t="s">
        <v>192</v>
      </c>
      <c r="G22">
        <v>1.74</v>
      </c>
    </row>
    <row r="23" spans="1:7" x14ac:dyDescent="0.2">
      <c r="A23" t="s">
        <v>21</v>
      </c>
      <c r="B23">
        <v>3836029.6</v>
      </c>
      <c r="C23">
        <f t="shared" si="0"/>
        <v>3.8360296000000003</v>
      </c>
      <c r="E23" s="4" t="s">
        <v>140</v>
      </c>
      <c r="F23" s="6" t="s">
        <v>193</v>
      </c>
      <c r="G23">
        <v>848.68</v>
      </c>
    </row>
    <row r="24" spans="1:7" x14ac:dyDescent="0.2">
      <c r="A24" t="s">
        <v>22</v>
      </c>
      <c r="B24">
        <v>3470540</v>
      </c>
      <c r="C24">
        <f t="shared" si="0"/>
        <v>3.4705400000000002</v>
      </c>
      <c r="E24" s="4" t="s">
        <v>141</v>
      </c>
      <c r="F24" s="6" t="s">
        <v>194</v>
      </c>
      <c r="G24">
        <v>2</v>
      </c>
    </row>
    <row r="25" spans="1:7" x14ac:dyDescent="0.2">
      <c r="A25" t="s">
        <v>23</v>
      </c>
      <c r="B25">
        <v>3056999.8119999999</v>
      </c>
      <c r="C25">
        <f t="shared" si="0"/>
        <v>3.0569998119999999</v>
      </c>
      <c r="E25" s="4" t="s">
        <v>142</v>
      </c>
      <c r="F25" s="6" t="s">
        <v>195</v>
      </c>
      <c r="G25">
        <v>5.48</v>
      </c>
    </row>
    <row r="26" spans="1:7" x14ac:dyDescent="0.2">
      <c r="A26" t="s">
        <v>24</v>
      </c>
      <c r="B26">
        <v>2655646</v>
      </c>
      <c r="C26">
        <f t="shared" si="0"/>
        <v>2.655646</v>
      </c>
      <c r="E26" s="4" t="s">
        <v>143</v>
      </c>
      <c r="F26" s="11" t="s">
        <v>202</v>
      </c>
      <c r="G26">
        <v>9.99</v>
      </c>
    </row>
    <row r="27" spans="1:7" x14ac:dyDescent="0.2">
      <c r="A27" t="s">
        <v>25</v>
      </c>
      <c r="B27">
        <v>1999280.21798662</v>
      </c>
      <c r="C27">
        <f t="shared" si="0"/>
        <v>1.99928021798662</v>
      </c>
      <c r="E27" s="4" t="s">
        <v>144</v>
      </c>
      <c r="F27" s="11" t="s">
        <v>203</v>
      </c>
      <c r="G27">
        <v>9.99</v>
      </c>
    </row>
    <row r="28" spans="1:7" x14ac:dyDescent="0.2">
      <c r="A28" t="s">
        <v>26</v>
      </c>
      <c r="B28">
        <v>1664292.2</v>
      </c>
      <c r="C28">
        <f t="shared" si="0"/>
        <v>1.6642922</v>
      </c>
      <c r="E28" s="4" t="s">
        <v>145</v>
      </c>
      <c r="F28" s="11" t="s">
        <v>204</v>
      </c>
      <c r="G28">
        <v>1.51</v>
      </c>
    </row>
    <row r="29" spans="1:7" x14ac:dyDescent="0.2">
      <c r="A29" t="s">
        <v>27</v>
      </c>
      <c r="B29">
        <v>1558552.7646294001</v>
      </c>
      <c r="C29">
        <f>(B29/1000000)</f>
        <v>1.5585527646294002</v>
      </c>
      <c r="E29" s="4" t="s">
        <v>146</v>
      </c>
      <c r="F29" s="11" t="s">
        <v>205</v>
      </c>
      <c r="G29">
        <v>8.23</v>
      </c>
    </row>
    <row r="30" spans="1:7" x14ac:dyDescent="0.2">
      <c r="A30" t="s">
        <v>28</v>
      </c>
      <c r="B30">
        <v>1519990.8019999999</v>
      </c>
      <c r="C30">
        <f>(B30/1000000)</f>
        <v>1.5199908019999999</v>
      </c>
      <c r="E30" s="4" t="s">
        <v>147</v>
      </c>
      <c r="F30" s="11" t="s">
        <v>206</v>
      </c>
      <c r="G30">
        <v>8.23</v>
      </c>
    </row>
    <row r="31" spans="1:7" x14ac:dyDescent="0.2">
      <c r="A31" t="s">
        <v>29</v>
      </c>
      <c r="B31">
        <v>1452917.4986399999</v>
      </c>
      <c r="C31">
        <f t="shared" ref="C31:C48" si="1">(B31/1000000)</f>
        <v>1.45291749864</v>
      </c>
      <c r="E31" s="4" t="s">
        <v>148</v>
      </c>
      <c r="F31" s="11" t="s">
        <v>207</v>
      </c>
      <c r="G31">
        <v>0.26</v>
      </c>
    </row>
    <row r="32" spans="1:7" x14ac:dyDescent="0.2">
      <c r="A32" t="s">
        <v>30</v>
      </c>
      <c r="B32">
        <v>1361714</v>
      </c>
      <c r="C32">
        <f t="shared" si="1"/>
        <v>1.3617140000000001</v>
      </c>
      <c r="E32" s="4">
        <v>2</v>
      </c>
      <c r="F32" s="6" t="s">
        <v>196</v>
      </c>
      <c r="G32">
        <v>8.39</v>
      </c>
    </row>
    <row r="33" spans="1:7" x14ac:dyDescent="0.2">
      <c r="A33" t="s">
        <v>31</v>
      </c>
      <c r="B33">
        <v>1064784.088</v>
      </c>
      <c r="C33">
        <f t="shared" si="1"/>
        <v>1.0647840879999999</v>
      </c>
      <c r="E33" s="4" t="s">
        <v>149</v>
      </c>
      <c r="F33" s="6" t="s">
        <v>197</v>
      </c>
      <c r="G33">
        <v>8.39</v>
      </c>
    </row>
    <row r="34" spans="1:7" x14ac:dyDescent="0.2">
      <c r="A34" t="s">
        <v>32</v>
      </c>
      <c r="B34">
        <v>1061291.7973767</v>
      </c>
      <c r="C34">
        <f t="shared" si="1"/>
        <v>1.0612917973767</v>
      </c>
      <c r="E34" s="4" t="s">
        <v>150</v>
      </c>
      <c r="F34" s="6" t="s">
        <v>198</v>
      </c>
      <c r="G34">
        <v>7.94</v>
      </c>
    </row>
    <row r="35" spans="1:7" x14ac:dyDescent="0.2">
      <c r="A35" t="s">
        <v>33</v>
      </c>
      <c r="B35">
        <v>713988.06706230994</v>
      </c>
      <c r="C35">
        <f t="shared" si="1"/>
        <v>0.71398806706230999</v>
      </c>
      <c r="E35" s="4" t="s">
        <v>151</v>
      </c>
      <c r="F35" s="6" t="s">
        <v>199</v>
      </c>
      <c r="G35">
        <v>0.45</v>
      </c>
    </row>
    <row r="36" spans="1:7" x14ac:dyDescent="0.2">
      <c r="A36" t="s">
        <v>34</v>
      </c>
      <c r="B36">
        <v>659478.19035000005</v>
      </c>
      <c r="C36">
        <f t="shared" si="1"/>
        <v>0.65947819034999999</v>
      </c>
      <c r="E36" s="4">
        <v>4</v>
      </c>
      <c r="F36" t="s">
        <v>208</v>
      </c>
      <c r="G36">
        <v>17725.87</v>
      </c>
    </row>
    <row r="37" spans="1:7" x14ac:dyDescent="0.2">
      <c r="A37" t="s">
        <v>35</v>
      </c>
      <c r="B37">
        <v>604595.69502099999</v>
      </c>
      <c r="C37">
        <f t="shared" si="1"/>
        <v>0.60459569502099997</v>
      </c>
      <c r="E37" s="4" t="s">
        <v>152</v>
      </c>
      <c r="F37" s="11" t="s">
        <v>209</v>
      </c>
      <c r="G37">
        <v>0</v>
      </c>
    </row>
    <row r="38" spans="1:7" x14ac:dyDescent="0.2">
      <c r="A38" t="s">
        <v>36</v>
      </c>
      <c r="B38">
        <v>502489.75998253998</v>
      </c>
      <c r="C38">
        <f t="shared" si="1"/>
        <v>0.50248975998253997</v>
      </c>
      <c r="E38" s="4" t="s">
        <v>153</v>
      </c>
      <c r="F38" s="11" t="s">
        <v>210</v>
      </c>
      <c r="G38">
        <v>17209.59</v>
      </c>
    </row>
    <row r="39" spans="1:7" x14ac:dyDescent="0.2">
      <c r="A39" t="s">
        <v>37</v>
      </c>
      <c r="B39">
        <v>495524</v>
      </c>
      <c r="C39">
        <f t="shared" si="1"/>
        <v>0.49552400000000002</v>
      </c>
      <c r="E39" s="4" t="s">
        <v>154</v>
      </c>
      <c r="F39" s="11" t="s">
        <v>211</v>
      </c>
      <c r="G39">
        <v>433.28</v>
      </c>
    </row>
    <row r="40" spans="1:7" x14ac:dyDescent="0.2">
      <c r="A40" t="s">
        <v>38</v>
      </c>
      <c r="B40">
        <v>438269.02</v>
      </c>
      <c r="C40">
        <f t="shared" si="1"/>
        <v>0.43826902000000001</v>
      </c>
      <c r="E40" s="4" t="s">
        <v>155</v>
      </c>
      <c r="F40" s="11" t="s">
        <v>212</v>
      </c>
      <c r="G40">
        <v>18.829999999999998</v>
      </c>
    </row>
    <row r="41" spans="1:7" x14ac:dyDescent="0.2">
      <c r="A41" t="s">
        <v>39</v>
      </c>
      <c r="B41">
        <v>434531</v>
      </c>
      <c r="C41">
        <f t="shared" si="1"/>
        <v>0.434531</v>
      </c>
      <c r="E41" s="4" t="s">
        <v>156</v>
      </c>
      <c r="F41" s="11" t="s">
        <v>213</v>
      </c>
      <c r="G41">
        <v>49.05</v>
      </c>
    </row>
    <row r="42" spans="1:7" x14ac:dyDescent="0.2">
      <c r="A42" t="s">
        <v>40</v>
      </c>
      <c r="B42">
        <v>360009.6</v>
      </c>
      <c r="C42">
        <f t="shared" si="1"/>
        <v>0.36000959999999999</v>
      </c>
      <c r="E42" s="4" t="s">
        <v>157</v>
      </c>
      <c r="F42" s="11" t="s">
        <v>214</v>
      </c>
      <c r="G42">
        <v>15.11</v>
      </c>
    </row>
    <row r="43" spans="1:7" x14ac:dyDescent="0.2">
      <c r="A43" t="s">
        <v>41</v>
      </c>
      <c r="B43">
        <v>323962.53999999998</v>
      </c>
      <c r="C43">
        <f t="shared" si="1"/>
        <v>0.32396253999999997</v>
      </c>
      <c r="E43" s="4" t="s">
        <v>158</v>
      </c>
      <c r="G43">
        <v>11.68</v>
      </c>
    </row>
    <row r="44" spans="1:7" x14ac:dyDescent="0.2">
      <c r="A44" t="s">
        <v>42</v>
      </c>
      <c r="B44">
        <v>300772.09999999998</v>
      </c>
      <c r="C44">
        <f t="shared" si="1"/>
        <v>0.30077209999999999</v>
      </c>
      <c r="E44" s="4" t="s">
        <v>159</v>
      </c>
      <c r="G44">
        <v>13.9</v>
      </c>
    </row>
    <row r="45" spans="1:7" x14ac:dyDescent="0.2">
      <c r="A45" t="s">
        <v>43</v>
      </c>
      <c r="B45">
        <v>280741.25699999998</v>
      </c>
      <c r="C45">
        <f t="shared" si="1"/>
        <v>0.28074125699999997</v>
      </c>
      <c r="E45" s="4" t="s">
        <v>160</v>
      </c>
      <c r="G45">
        <v>2.2200000000000002</v>
      </c>
    </row>
    <row r="46" spans="1:7" x14ac:dyDescent="0.2">
      <c r="A46" t="s">
        <v>44</v>
      </c>
      <c r="B46">
        <v>233393.28348804</v>
      </c>
      <c r="C46">
        <f t="shared" si="1"/>
        <v>0.23339328348804</v>
      </c>
      <c r="E46" s="3" t="s">
        <v>171</v>
      </c>
      <c r="G46" s="2">
        <f>SUM(G2,G32,G36)</f>
        <v>22667.29</v>
      </c>
    </row>
    <row r="47" spans="1:7" x14ac:dyDescent="0.2">
      <c r="A47" t="s">
        <v>45</v>
      </c>
      <c r="B47">
        <v>231100.79999999999</v>
      </c>
      <c r="C47">
        <f t="shared" si="1"/>
        <v>0.2311008</v>
      </c>
    </row>
    <row r="48" spans="1:7" x14ac:dyDescent="0.2">
      <c r="A48" t="s">
        <v>46</v>
      </c>
      <c r="B48">
        <v>230182.67</v>
      </c>
      <c r="C48">
        <f t="shared" si="1"/>
        <v>0.23018267000000001</v>
      </c>
    </row>
    <row r="49" spans="1:3" x14ac:dyDescent="0.2">
      <c r="A49" t="s">
        <v>47</v>
      </c>
      <c r="B49">
        <v>225687.74013482599</v>
      </c>
      <c r="C49">
        <f>(B49/1000000)</f>
        <v>0.22568774013482598</v>
      </c>
    </row>
    <row r="50" spans="1:3" x14ac:dyDescent="0.2">
      <c r="A50" t="s">
        <v>48</v>
      </c>
      <c r="B50">
        <v>193952</v>
      </c>
      <c r="C50">
        <f>(B50/1000000)</f>
        <v>0.19395200000000001</v>
      </c>
    </row>
    <row r="51" spans="1:3" x14ac:dyDescent="0.2">
      <c r="A51" t="s">
        <v>49</v>
      </c>
      <c r="B51">
        <v>162441</v>
      </c>
      <c r="C51">
        <f t="shared" ref="C51:C68" si="2">(B51/1000000)</f>
        <v>0.162441</v>
      </c>
    </row>
    <row r="52" spans="1:3" x14ac:dyDescent="0.2">
      <c r="A52" t="s">
        <v>50</v>
      </c>
      <c r="B52">
        <v>158045.14000000001</v>
      </c>
      <c r="C52">
        <f t="shared" si="2"/>
        <v>0.15804514</v>
      </c>
    </row>
    <row r="53" spans="1:3" x14ac:dyDescent="0.2">
      <c r="A53" t="s">
        <v>51</v>
      </c>
      <c r="B53">
        <v>152497.68694449999</v>
      </c>
      <c r="C53">
        <f t="shared" si="2"/>
        <v>0.1524976869445</v>
      </c>
    </row>
    <row r="54" spans="1:3" x14ac:dyDescent="0.2">
      <c r="A54" t="s">
        <v>52</v>
      </c>
      <c r="B54">
        <v>134428.95000000001</v>
      </c>
      <c r="C54">
        <f t="shared" si="2"/>
        <v>0.13442895000000002</v>
      </c>
    </row>
    <row r="55" spans="1:3" x14ac:dyDescent="0.2">
      <c r="A55" t="s">
        <v>53</v>
      </c>
      <c r="B55">
        <v>124379</v>
      </c>
      <c r="C55">
        <f t="shared" si="2"/>
        <v>0.124379</v>
      </c>
    </row>
    <row r="56" spans="1:3" x14ac:dyDescent="0.2">
      <c r="A56" t="s">
        <v>54</v>
      </c>
      <c r="B56">
        <v>93083</v>
      </c>
      <c r="C56">
        <f t="shared" si="2"/>
        <v>9.3082999999999999E-2</v>
      </c>
    </row>
    <row r="57" spans="1:3" x14ac:dyDescent="0.2">
      <c r="A57" t="s">
        <v>55</v>
      </c>
      <c r="B57">
        <v>82560.2</v>
      </c>
      <c r="C57">
        <f t="shared" si="2"/>
        <v>8.25602E-2</v>
      </c>
    </row>
    <row r="58" spans="1:3" x14ac:dyDescent="0.2">
      <c r="A58" t="s">
        <v>56</v>
      </c>
      <c r="B58">
        <v>79775.38</v>
      </c>
      <c r="C58">
        <f t="shared" si="2"/>
        <v>7.9775380000000007E-2</v>
      </c>
    </row>
    <row r="59" spans="1:3" x14ac:dyDescent="0.2">
      <c r="A59" t="s">
        <v>57</v>
      </c>
      <c r="B59">
        <v>74064</v>
      </c>
      <c r="C59">
        <f t="shared" si="2"/>
        <v>7.4064000000000005E-2</v>
      </c>
    </row>
    <row r="60" spans="1:3" x14ac:dyDescent="0.2">
      <c r="A60" t="s">
        <v>58</v>
      </c>
      <c r="B60">
        <v>57727</v>
      </c>
      <c r="C60">
        <f t="shared" si="2"/>
        <v>5.7727000000000001E-2</v>
      </c>
    </row>
    <row r="61" spans="1:3" x14ac:dyDescent="0.2">
      <c r="A61" t="s">
        <v>59</v>
      </c>
      <c r="B61">
        <v>53705.05</v>
      </c>
      <c r="C61">
        <f t="shared" si="2"/>
        <v>5.3705050000000004E-2</v>
      </c>
    </row>
    <row r="62" spans="1:3" x14ac:dyDescent="0.2">
      <c r="A62" t="s">
        <v>60</v>
      </c>
      <c r="B62">
        <v>34215.81</v>
      </c>
      <c r="C62">
        <f t="shared" si="2"/>
        <v>3.4215809999999999E-2</v>
      </c>
    </row>
    <row r="63" spans="1:3" x14ac:dyDescent="0.2">
      <c r="A63" t="s">
        <v>61</v>
      </c>
      <c r="B63">
        <v>32932.9464683275</v>
      </c>
      <c r="C63">
        <f t="shared" si="2"/>
        <v>3.2932946468327499E-2</v>
      </c>
    </row>
    <row r="64" spans="1:3" x14ac:dyDescent="0.2">
      <c r="A64" t="s">
        <v>62</v>
      </c>
      <c r="B64">
        <v>27435</v>
      </c>
      <c r="C64">
        <f t="shared" si="2"/>
        <v>2.7435000000000001E-2</v>
      </c>
    </row>
    <row r="65" spans="1:3" x14ac:dyDescent="0.2">
      <c r="A65" t="s">
        <v>63</v>
      </c>
      <c r="B65">
        <v>27400.6</v>
      </c>
      <c r="C65">
        <f t="shared" si="2"/>
        <v>2.7400599999999997E-2</v>
      </c>
    </row>
    <row r="66" spans="1:3" x14ac:dyDescent="0.2">
      <c r="A66" t="s">
        <v>64</v>
      </c>
      <c r="B66">
        <v>26183</v>
      </c>
      <c r="C66">
        <f t="shared" si="2"/>
        <v>2.6183000000000001E-2</v>
      </c>
    </row>
    <row r="67" spans="1:3" x14ac:dyDescent="0.2">
      <c r="A67" t="s">
        <v>65</v>
      </c>
      <c r="B67">
        <v>23420.19</v>
      </c>
      <c r="C67">
        <f t="shared" si="2"/>
        <v>2.3420189999999997E-2</v>
      </c>
    </row>
    <row r="68" spans="1:3" x14ac:dyDescent="0.2">
      <c r="A68" t="s">
        <v>66</v>
      </c>
      <c r="B68">
        <v>21494</v>
      </c>
      <c r="C68">
        <f t="shared" si="2"/>
        <v>2.1493999999999999E-2</v>
      </c>
    </row>
    <row r="69" spans="1:3" x14ac:dyDescent="0.2">
      <c r="A69" t="s">
        <v>67</v>
      </c>
      <c r="B69">
        <v>17309.9414</v>
      </c>
      <c r="C69">
        <f>(B69/1000000)</f>
        <v>1.7309941400000001E-2</v>
      </c>
    </row>
    <row r="70" spans="1:3" x14ac:dyDescent="0.2">
      <c r="A70" t="s">
        <v>68</v>
      </c>
      <c r="B70">
        <v>16742.2338256</v>
      </c>
      <c r="C70">
        <f>(B70/1000000)</f>
        <v>1.67422338256E-2</v>
      </c>
    </row>
    <row r="71" spans="1:3" x14ac:dyDescent="0.2">
      <c r="A71" t="s">
        <v>69</v>
      </c>
      <c r="B71">
        <v>15683</v>
      </c>
      <c r="C71">
        <f t="shared" ref="C71:C91" si="3">(B71/1000000)</f>
        <v>1.5682999999999999E-2</v>
      </c>
    </row>
    <row r="72" spans="1:3" x14ac:dyDescent="0.2">
      <c r="A72" t="s">
        <v>70</v>
      </c>
      <c r="B72">
        <v>12221</v>
      </c>
      <c r="C72">
        <f t="shared" si="3"/>
        <v>1.2220999999999999E-2</v>
      </c>
    </row>
    <row r="73" spans="1:3" x14ac:dyDescent="0.2">
      <c r="A73" t="s">
        <v>71</v>
      </c>
      <c r="B73">
        <v>11284</v>
      </c>
      <c r="C73">
        <f t="shared" si="3"/>
        <v>1.1284000000000001E-2</v>
      </c>
    </row>
    <row r="74" spans="1:3" x14ac:dyDescent="0.2">
      <c r="A74" t="s">
        <v>72</v>
      </c>
      <c r="B74">
        <v>10380.429</v>
      </c>
      <c r="C74">
        <f t="shared" si="3"/>
        <v>1.0380429E-2</v>
      </c>
    </row>
    <row r="75" spans="1:3" x14ac:dyDescent="0.2">
      <c r="A75" t="s">
        <v>73</v>
      </c>
      <c r="B75">
        <v>9589.5644499999999</v>
      </c>
      <c r="C75">
        <f t="shared" si="3"/>
        <v>9.5895644499999991E-3</v>
      </c>
    </row>
    <row r="76" spans="1:3" x14ac:dyDescent="0.2">
      <c r="A76" t="s">
        <v>74</v>
      </c>
      <c r="B76">
        <v>7630</v>
      </c>
      <c r="C76">
        <f t="shared" si="3"/>
        <v>7.6299999999999996E-3</v>
      </c>
    </row>
    <row r="77" spans="1:3" x14ac:dyDescent="0.2">
      <c r="A77" t="s">
        <v>75</v>
      </c>
      <c r="B77">
        <v>6490.4774479999996</v>
      </c>
      <c r="C77">
        <f t="shared" si="3"/>
        <v>6.4904774479999996E-3</v>
      </c>
    </row>
    <row r="78" spans="1:3" x14ac:dyDescent="0.2">
      <c r="A78" t="s">
        <v>76</v>
      </c>
      <c r="B78">
        <v>6375</v>
      </c>
      <c r="C78">
        <f t="shared" si="3"/>
        <v>6.3749999999999996E-3</v>
      </c>
    </row>
    <row r="79" spans="1:3" x14ac:dyDescent="0.2">
      <c r="A79" t="s">
        <v>77</v>
      </c>
      <c r="B79">
        <v>5591.1349</v>
      </c>
      <c r="C79">
        <f t="shared" si="3"/>
        <v>5.5911349000000001E-3</v>
      </c>
    </row>
    <row r="80" spans="1:3" x14ac:dyDescent="0.2">
      <c r="A80" t="s">
        <v>78</v>
      </c>
      <c r="B80">
        <v>5149.7</v>
      </c>
      <c r="C80">
        <f t="shared" si="3"/>
        <v>5.1497000000000001E-3</v>
      </c>
    </row>
    <row r="81" spans="1:3" x14ac:dyDescent="0.2">
      <c r="A81" t="s">
        <v>79</v>
      </c>
      <c r="B81">
        <v>2874</v>
      </c>
      <c r="C81">
        <f t="shared" si="3"/>
        <v>2.8739999999999998E-3</v>
      </c>
    </row>
    <row r="82" spans="1:3" x14ac:dyDescent="0.2">
      <c r="A82" t="s">
        <v>80</v>
      </c>
      <c r="B82">
        <v>2170.7280000000001</v>
      </c>
      <c r="C82">
        <f t="shared" si="3"/>
        <v>2.1707280000000002E-3</v>
      </c>
    </row>
    <row r="83" spans="1:3" x14ac:dyDescent="0.2">
      <c r="A83" t="s">
        <v>81</v>
      </c>
      <c r="B83">
        <v>2140</v>
      </c>
      <c r="C83">
        <f t="shared" si="3"/>
        <v>2.14E-3</v>
      </c>
    </row>
    <row r="84" spans="1:3" x14ac:dyDescent="0.2">
      <c r="A84" t="s">
        <v>82</v>
      </c>
      <c r="B84">
        <v>2077</v>
      </c>
      <c r="C84">
        <f t="shared" si="3"/>
        <v>2.0769999999999999E-3</v>
      </c>
    </row>
    <row r="85" spans="1:3" x14ac:dyDescent="0.2">
      <c r="A85" t="s">
        <v>83</v>
      </c>
      <c r="B85">
        <v>1850</v>
      </c>
      <c r="C85">
        <f t="shared" si="3"/>
        <v>1.8500000000000001E-3</v>
      </c>
    </row>
    <row r="86" spans="1:3" x14ac:dyDescent="0.2">
      <c r="A86" t="s">
        <v>84</v>
      </c>
      <c r="B86">
        <v>1262.66112</v>
      </c>
      <c r="C86">
        <f t="shared" si="3"/>
        <v>1.2626611199999999E-3</v>
      </c>
    </row>
    <row r="87" spans="1:3" x14ac:dyDescent="0.2">
      <c r="A87" t="s">
        <v>85</v>
      </c>
      <c r="B87">
        <v>267.888372</v>
      </c>
      <c r="C87">
        <f t="shared" si="3"/>
        <v>2.6788837200000001E-4</v>
      </c>
    </row>
    <row r="88" spans="1:3" x14ac:dyDescent="0.2">
      <c r="A88" t="s">
        <v>86</v>
      </c>
      <c r="B88">
        <v>241.3879092</v>
      </c>
      <c r="C88">
        <f t="shared" si="3"/>
        <v>2.4138790920000001E-4</v>
      </c>
    </row>
    <row r="89" spans="1:3" x14ac:dyDescent="0.2">
      <c r="A89" t="s">
        <v>87</v>
      </c>
      <c r="B89">
        <v>194.13744</v>
      </c>
      <c r="C89">
        <f t="shared" si="3"/>
        <v>1.9413743999999999E-4</v>
      </c>
    </row>
    <row r="90" spans="1:3" x14ac:dyDescent="0.2">
      <c r="A90" t="s">
        <v>88</v>
      </c>
      <c r="B90">
        <v>191.869143333333</v>
      </c>
      <c r="C90">
        <f t="shared" si="3"/>
        <v>1.91869143333333E-4</v>
      </c>
    </row>
    <row r="91" spans="1:3" x14ac:dyDescent="0.2">
      <c r="A91" t="s">
        <v>89</v>
      </c>
      <c r="B91">
        <v>141.08936399999999</v>
      </c>
      <c r="C91">
        <f t="shared" si="3"/>
        <v>1.4108936399999999E-4</v>
      </c>
    </row>
    <row r="92" spans="1:3" x14ac:dyDescent="0.2">
      <c r="A92" t="s">
        <v>90</v>
      </c>
      <c r="B92">
        <v>87.096000000000004</v>
      </c>
      <c r="C92">
        <f>(B92/1000000)</f>
        <v>8.7096000000000008E-5</v>
      </c>
    </row>
    <row r="93" spans="1:3" x14ac:dyDescent="0.2">
      <c r="A93" t="s">
        <v>91</v>
      </c>
      <c r="B93">
        <v>34.674695999999997</v>
      </c>
      <c r="C93">
        <f>(B93/1000000)</f>
        <v>3.4674695999999998E-5</v>
      </c>
    </row>
    <row r="94" spans="1:3" x14ac:dyDescent="0.2">
      <c r="A94" t="s">
        <v>92</v>
      </c>
      <c r="B94">
        <v>17.033999999999999</v>
      </c>
      <c r="C94">
        <f t="shared" ref="C94:C98" si="4">(B94/1000000)</f>
        <v>1.7034E-5</v>
      </c>
    </row>
    <row r="95" spans="1:3" x14ac:dyDescent="0.2">
      <c r="A95" t="s">
        <v>93</v>
      </c>
      <c r="B95">
        <v>12.072827999999999</v>
      </c>
      <c r="C95">
        <f t="shared" si="4"/>
        <v>1.2072827999999999E-5</v>
      </c>
    </row>
    <row r="96" spans="1:3" x14ac:dyDescent="0.2">
      <c r="A96" t="s">
        <v>94</v>
      </c>
      <c r="B96">
        <v>4.3776000000000002</v>
      </c>
      <c r="C96">
        <f t="shared" si="4"/>
        <v>4.3776000000000002E-6</v>
      </c>
    </row>
    <row r="97" spans="1:3" x14ac:dyDescent="0.2">
      <c r="A97" t="s">
        <v>95</v>
      </c>
      <c r="B97">
        <v>0.91200000000000003</v>
      </c>
      <c r="C97">
        <f t="shared" si="4"/>
        <v>9.1200000000000001E-7</v>
      </c>
    </row>
    <row r="98" spans="1:3" x14ac:dyDescent="0.2">
      <c r="A98" s="2" t="s">
        <v>164</v>
      </c>
      <c r="B98" s="1">
        <f>SUM(B2:B97)</f>
        <v>5093640779.7964525</v>
      </c>
      <c r="C98" s="2">
        <f t="shared" si="4"/>
        <v>5093.6407797964521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D20" sqref="D20"/>
    </sheetView>
  </sheetViews>
  <sheetFormatPr baseColWidth="10" defaultRowHeight="16" x14ac:dyDescent="0.2"/>
  <cols>
    <col min="1" max="1" width="41.1640625" bestFit="1" customWidth="1"/>
    <col min="2" max="2" width="19" bestFit="1" customWidth="1"/>
    <col min="3" max="3" width="48.83203125" bestFit="1" customWidth="1"/>
    <col min="4" max="4" width="12.83203125" bestFit="1" customWidth="1"/>
    <col min="5" max="5" width="22.6640625" bestFit="1" customWidth="1"/>
    <col min="6" max="6" width="17.6640625" bestFit="1" customWidth="1"/>
    <col min="7" max="7" width="22.6640625" bestFit="1" customWidth="1"/>
    <col min="8" max="8" width="17.6640625" bestFit="1" customWidth="1"/>
    <col min="9" max="9" width="22.33203125" bestFit="1" customWidth="1"/>
    <col min="10" max="10" width="17.33203125" bestFit="1" customWidth="1"/>
  </cols>
  <sheetData>
    <row r="1" spans="1:9" x14ac:dyDescent="0.2">
      <c r="A1" s="7" t="s">
        <v>172</v>
      </c>
      <c r="B1" s="7" t="s">
        <v>226</v>
      </c>
      <c r="C1" s="2" t="s">
        <v>165</v>
      </c>
      <c r="D1" s="2" t="s">
        <v>216</v>
      </c>
      <c r="E1" s="2" t="s">
        <v>217</v>
      </c>
      <c r="F1" s="2" t="s">
        <v>218</v>
      </c>
    </row>
    <row r="2" spans="1:9" x14ac:dyDescent="0.2">
      <c r="A2" s="4" t="s">
        <v>219</v>
      </c>
      <c r="B2">
        <v>157.85</v>
      </c>
      <c r="C2" s="8" t="s">
        <v>9</v>
      </c>
      <c r="D2">
        <v>27.725248565389801</v>
      </c>
      <c r="E2">
        <f>(D2-B2)</f>
        <v>-130.1247514346102</v>
      </c>
      <c r="F2">
        <f>(B2/D2)</f>
        <v>5.6933664499963594</v>
      </c>
    </row>
    <row r="3" spans="1:9" x14ac:dyDescent="0.2">
      <c r="A3" s="4" t="s">
        <v>220</v>
      </c>
      <c r="B3">
        <v>14.41</v>
      </c>
      <c r="C3" s="8" t="s">
        <v>4</v>
      </c>
      <c r="D3">
        <v>222.91923999425001</v>
      </c>
      <c r="E3">
        <f>(D3-B3)</f>
        <v>208.50923999425001</v>
      </c>
      <c r="F3">
        <f>(B3/D3)</f>
        <v>6.4642244430636375E-2</v>
      </c>
    </row>
    <row r="4" spans="1:9" x14ac:dyDescent="0.2">
      <c r="A4" s="4" t="s">
        <v>221</v>
      </c>
      <c r="B4">
        <v>14.16</v>
      </c>
      <c r="C4" s="8" t="s">
        <v>24</v>
      </c>
      <c r="D4">
        <v>2.655646</v>
      </c>
      <c r="E4">
        <f>(D4-B4)</f>
        <v>-11.504353999999999</v>
      </c>
      <c r="F4">
        <f>(B4/D4)</f>
        <v>5.3320359716618855</v>
      </c>
    </row>
    <row r="5" spans="1:9" x14ac:dyDescent="0.2">
      <c r="A5" s="10" t="s">
        <v>227</v>
      </c>
      <c r="B5" s="9">
        <f>SUM(B6:B10)</f>
        <v>17725.86</v>
      </c>
      <c r="C5" s="8" t="s">
        <v>0</v>
      </c>
      <c r="D5">
        <v>2069.8728187316301</v>
      </c>
      <c r="E5">
        <f>(D5-B5)</f>
        <v>-15655.98718126837</v>
      </c>
      <c r="F5">
        <f>(B5/D5)</f>
        <v>8.5637435496457197</v>
      </c>
      <c r="H5" s="9"/>
    </row>
    <row r="6" spans="1:9" x14ac:dyDescent="0.2">
      <c r="A6" s="8" t="s">
        <v>153</v>
      </c>
      <c r="B6" s="4">
        <v>17209.59</v>
      </c>
      <c r="C6" s="8"/>
      <c r="H6" s="9"/>
    </row>
    <row r="7" spans="1:9" x14ac:dyDescent="0.2">
      <c r="A7" s="8" t="s">
        <v>154</v>
      </c>
      <c r="B7" s="4">
        <v>433.28</v>
      </c>
      <c r="C7" s="8"/>
      <c r="H7" s="9"/>
    </row>
    <row r="8" spans="1:9" x14ac:dyDescent="0.2">
      <c r="A8" s="8" t="s">
        <v>155</v>
      </c>
      <c r="B8" s="4">
        <v>18.829999999999998</v>
      </c>
      <c r="C8" s="8"/>
      <c r="H8" s="9"/>
    </row>
    <row r="9" spans="1:9" x14ac:dyDescent="0.2">
      <c r="A9" s="8" t="s">
        <v>156</v>
      </c>
      <c r="B9" s="4">
        <v>49.05</v>
      </c>
      <c r="C9" s="8"/>
      <c r="H9" s="9"/>
    </row>
    <row r="10" spans="1:9" x14ac:dyDescent="0.2">
      <c r="A10" s="8" t="s">
        <v>157</v>
      </c>
      <c r="B10" s="4">
        <v>15.11</v>
      </c>
      <c r="C10" s="8"/>
      <c r="H10" s="9"/>
    </row>
    <row r="11" spans="1:9" x14ac:dyDescent="0.2">
      <c r="A11" t="s">
        <v>222</v>
      </c>
      <c r="B11">
        <v>11.47</v>
      </c>
      <c r="C11" s="8" t="s">
        <v>15</v>
      </c>
      <c r="D11">
        <v>10.8342396596902</v>
      </c>
      <c r="E11">
        <f>(D11-B11)</f>
        <v>-0.63576034030980111</v>
      </c>
      <c r="F11">
        <f>B11/D11</f>
        <v>1.0586806605981967</v>
      </c>
      <c r="I11" s="12"/>
    </row>
    <row r="12" spans="1:9" x14ac:dyDescent="0.2">
      <c r="A12" s="4" t="s">
        <v>223</v>
      </c>
      <c r="B12" s="8">
        <v>1923.17</v>
      </c>
      <c r="C12" s="8" t="s">
        <v>1</v>
      </c>
      <c r="D12">
        <v>1967.7774769646498</v>
      </c>
      <c r="E12">
        <f>(D12-B12)</f>
        <v>44.607476964649777</v>
      </c>
      <c r="F12">
        <f>B12/D12</f>
        <v>0.97733103590886805</v>
      </c>
    </row>
    <row r="13" spans="1:9" x14ac:dyDescent="0.2">
      <c r="A13" s="4" t="s">
        <v>224</v>
      </c>
      <c r="B13">
        <v>295.39999999999998</v>
      </c>
      <c r="C13" s="8" t="s">
        <v>228</v>
      </c>
      <c r="D13">
        <f>SUM(D14:D17)</f>
        <v>51.990297898209597</v>
      </c>
      <c r="E13">
        <f>(D13-B13)</f>
        <v>-243.40970210179037</v>
      </c>
      <c r="F13">
        <f>B13/D13</f>
        <v>5.6818293401271847</v>
      </c>
    </row>
    <row r="14" spans="1:9" x14ac:dyDescent="0.2">
      <c r="C14" s="4" t="s">
        <v>13</v>
      </c>
      <c r="D14">
        <v>12.717572960286999</v>
      </c>
    </row>
    <row r="15" spans="1:9" x14ac:dyDescent="0.2">
      <c r="A15" s="9"/>
      <c r="B15" s="9"/>
      <c r="C15" s="4" t="s">
        <v>26</v>
      </c>
      <c r="D15">
        <v>1.6642922</v>
      </c>
      <c r="H15" s="9"/>
    </row>
    <row r="16" spans="1:9" x14ac:dyDescent="0.2">
      <c r="A16" s="9"/>
      <c r="B16" s="9"/>
      <c r="C16" s="4" t="s">
        <v>7</v>
      </c>
      <c r="D16">
        <v>36.948954547572598</v>
      </c>
      <c r="H16" s="9"/>
    </row>
    <row r="17" spans="1:9" x14ac:dyDescent="0.2">
      <c r="A17" s="9"/>
      <c r="B17" s="9"/>
      <c r="C17" s="4" t="s">
        <v>34</v>
      </c>
      <c r="D17">
        <v>0.65947819034999999</v>
      </c>
      <c r="H17" s="9"/>
    </row>
    <row r="18" spans="1:9" x14ac:dyDescent="0.2">
      <c r="A18" s="3" t="s">
        <v>164</v>
      </c>
      <c r="B18" s="7">
        <v>22667.29</v>
      </c>
      <c r="C18" s="7" t="s">
        <v>164</v>
      </c>
      <c r="D18" s="2">
        <v>5093.6407797964521</v>
      </c>
      <c r="E18" s="17">
        <f>(D18-B18)</f>
        <v>-17573.649220203548</v>
      </c>
      <c r="F18">
        <f>B18/D18</f>
        <v>4.4501155420908605</v>
      </c>
      <c r="G18" s="12"/>
      <c r="I18" s="12"/>
    </row>
    <row r="26" spans="1:9" x14ac:dyDescent="0.2">
      <c r="B26" s="11"/>
      <c r="D26" s="6"/>
    </row>
    <row r="27" spans="1:9" x14ac:dyDescent="0.2">
      <c r="B27" s="11"/>
      <c r="D27" s="1"/>
    </row>
    <row r="28" spans="1:9" x14ac:dyDescent="0.2">
      <c r="B28" s="11"/>
    </row>
    <row r="29" spans="1:9" x14ac:dyDescent="0.2">
      <c r="B29" s="11"/>
    </row>
    <row r="30" spans="1:9" x14ac:dyDescent="0.2">
      <c r="B30" s="11"/>
    </row>
    <row r="37" spans="1:9" x14ac:dyDescent="0.2">
      <c r="A37" s="13"/>
      <c r="C37" s="14"/>
      <c r="I37" s="12"/>
    </row>
    <row r="38" spans="1:9" x14ac:dyDescent="0.2">
      <c r="A38" s="13"/>
      <c r="C38" s="14"/>
      <c r="I38" s="12"/>
    </row>
    <row r="39" spans="1:9" x14ac:dyDescent="0.2">
      <c r="A39" s="13"/>
      <c r="C39" s="14"/>
      <c r="I39" s="12"/>
    </row>
    <row r="40" spans="1:9" x14ac:dyDescent="0.2">
      <c r="A40" s="13"/>
      <c r="C40" s="14"/>
      <c r="I40" s="12"/>
    </row>
    <row r="41" spans="1:9" x14ac:dyDescent="0.2">
      <c r="A41" s="13"/>
      <c r="C41" s="14"/>
      <c r="I41" s="12"/>
    </row>
    <row r="42" spans="1:9" x14ac:dyDescent="0.2">
      <c r="A42" s="13"/>
      <c r="C42" s="14"/>
      <c r="I42" s="12"/>
    </row>
    <row r="43" spans="1:9" x14ac:dyDescent="0.2">
      <c r="A43" s="13"/>
      <c r="C43" s="14"/>
      <c r="I43" s="12"/>
    </row>
    <row r="44" spans="1:9" x14ac:dyDescent="0.2">
      <c r="A44" s="13"/>
      <c r="C44" s="14"/>
      <c r="I44" s="12"/>
    </row>
    <row r="45" spans="1:9" x14ac:dyDescent="0.2">
      <c r="I45" s="12"/>
    </row>
    <row r="46" spans="1:9" x14ac:dyDescent="0.2">
      <c r="I46" s="12"/>
    </row>
    <row r="47" spans="1:9" x14ac:dyDescent="0.2">
      <c r="I47" s="12"/>
    </row>
    <row r="48" spans="1:9" x14ac:dyDescent="0.2">
      <c r="I48" s="12"/>
    </row>
    <row r="49" spans="9:9" x14ac:dyDescent="0.2">
      <c r="I49" s="12"/>
    </row>
    <row r="50" spans="9:9" x14ac:dyDescent="0.2">
      <c r="I50" s="12"/>
    </row>
    <row r="51" spans="9:9" x14ac:dyDescent="0.2">
      <c r="I51" s="12"/>
    </row>
    <row r="52" spans="9:9" x14ac:dyDescent="0.2">
      <c r="I52" s="12"/>
    </row>
    <row r="53" spans="9:9" x14ac:dyDescent="0.2">
      <c r="I53" s="12"/>
    </row>
    <row r="54" spans="9:9" x14ac:dyDescent="0.2">
      <c r="I54" s="12"/>
    </row>
    <row r="55" spans="9:9" x14ac:dyDescent="0.2">
      <c r="I55" s="12"/>
    </row>
    <row r="56" spans="9:9" x14ac:dyDescent="0.2">
      <c r="I56" s="12"/>
    </row>
    <row r="57" spans="9:9" x14ac:dyDescent="0.2">
      <c r="I57" s="12"/>
    </row>
    <row r="58" spans="9:9" x14ac:dyDescent="0.2">
      <c r="I58" s="12"/>
    </row>
    <row r="59" spans="9:9" x14ac:dyDescent="0.2">
      <c r="I59" s="12"/>
    </row>
    <row r="60" spans="9:9" x14ac:dyDescent="0.2">
      <c r="I60" s="12"/>
    </row>
    <row r="61" spans="9:9" x14ac:dyDescent="0.2">
      <c r="I61" s="12"/>
    </row>
    <row r="62" spans="9:9" x14ac:dyDescent="0.2">
      <c r="I62" s="12"/>
    </row>
    <row r="63" spans="9:9" x14ac:dyDescent="0.2">
      <c r="I63" s="12"/>
    </row>
    <row r="64" spans="9:9" x14ac:dyDescent="0.2">
      <c r="I64" s="12"/>
    </row>
    <row r="65" spans="9:9" x14ac:dyDescent="0.2">
      <c r="I65" s="12"/>
    </row>
    <row r="66" spans="9:9" x14ac:dyDescent="0.2">
      <c r="I66" s="12"/>
    </row>
    <row r="67" spans="9:9" x14ac:dyDescent="0.2">
      <c r="I67" s="12"/>
    </row>
    <row r="68" spans="9:9" x14ac:dyDescent="0.2">
      <c r="I68" s="12"/>
    </row>
    <row r="69" spans="9:9" x14ac:dyDescent="0.2">
      <c r="I69" s="12"/>
    </row>
    <row r="70" spans="9:9" x14ac:dyDescent="0.2">
      <c r="I70" s="12"/>
    </row>
    <row r="71" spans="9:9" x14ac:dyDescent="0.2">
      <c r="I71" s="12"/>
    </row>
    <row r="72" spans="9:9" x14ac:dyDescent="0.2">
      <c r="I72" s="12"/>
    </row>
    <row r="73" spans="9:9" x14ac:dyDescent="0.2">
      <c r="I73" s="12"/>
    </row>
    <row r="74" spans="9:9" x14ac:dyDescent="0.2">
      <c r="I74" s="12"/>
    </row>
    <row r="75" spans="9:9" x14ac:dyDescent="0.2">
      <c r="I75" s="12"/>
    </row>
    <row r="76" spans="9:9" x14ac:dyDescent="0.2">
      <c r="I76" s="12"/>
    </row>
    <row r="77" spans="9:9" x14ac:dyDescent="0.2">
      <c r="I77" s="12"/>
    </row>
    <row r="78" spans="9:9" x14ac:dyDescent="0.2">
      <c r="I78" s="12"/>
    </row>
    <row r="79" spans="9:9" x14ac:dyDescent="0.2">
      <c r="I79" s="12"/>
    </row>
    <row r="80" spans="9:9" x14ac:dyDescent="0.2">
      <c r="I80" s="12"/>
    </row>
    <row r="81" spans="9:9" x14ac:dyDescent="0.2">
      <c r="I81" s="12"/>
    </row>
    <row r="82" spans="9:9" x14ac:dyDescent="0.2">
      <c r="I82" s="12"/>
    </row>
    <row r="83" spans="9:9" x14ac:dyDescent="0.2">
      <c r="I83" s="12"/>
    </row>
    <row r="84" spans="9:9" x14ac:dyDescent="0.2">
      <c r="I84" s="12"/>
    </row>
    <row r="85" spans="9:9" x14ac:dyDescent="0.2">
      <c r="I85" s="12"/>
    </row>
    <row r="86" spans="9:9" x14ac:dyDescent="0.2">
      <c r="I86" s="12"/>
    </row>
    <row r="87" spans="9:9" x14ac:dyDescent="0.2">
      <c r="I87" s="12"/>
    </row>
    <row r="88" spans="9:9" x14ac:dyDescent="0.2">
      <c r="I88" s="12"/>
    </row>
    <row r="89" spans="9:9" x14ac:dyDescent="0.2">
      <c r="I89" s="12"/>
    </row>
    <row r="90" spans="9:9" x14ac:dyDescent="0.2">
      <c r="I90" s="12"/>
    </row>
    <row r="91" spans="9:9" x14ac:dyDescent="0.2">
      <c r="I91" s="12"/>
    </row>
    <row r="92" spans="9:9" x14ac:dyDescent="0.2">
      <c r="I92" s="12"/>
    </row>
    <row r="93" spans="9:9" x14ac:dyDescent="0.2">
      <c r="I93" s="12"/>
    </row>
    <row r="94" spans="9:9" x14ac:dyDescent="0.2">
      <c r="I94" s="12"/>
    </row>
    <row r="95" spans="9:9" x14ac:dyDescent="0.2">
      <c r="I95" s="12"/>
    </row>
    <row r="96" spans="9:9" x14ac:dyDescent="0.2">
      <c r="I96" s="12"/>
    </row>
    <row r="97" spans="9:9" x14ac:dyDescent="0.2">
      <c r="I97" s="12"/>
    </row>
    <row r="98" spans="9:9" x14ac:dyDescent="0.2">
      <c r="I98" s="12"/>
    </row>
    <row r="99" spans="9:9" x14ac:dyDescent="0.2">
      <c r="I99" s="12"/>
    </row>
    <row r="100" spans="9:9" x14ac:dyDescent="0.2">
      <c r="I100" s="12"/>
    </row>
    <row r="101" spans="9:9" x14ac:dyDescent="0.2">
      <c r="I101" s="12"/>
    </row>
    <row r="102" spans="9:9" x14ac:dyDescent="0.2">
      <c r="I102" s="12"/>
    </row>
    <row r="103" spans="9:9" x14ac:dyDescent="0.2">
      <c r="I103" s="12"/>
    </row>
    <row r="104" spans="9:9" x14ac:dyDescent="0.2">
      <c r="I104" s="12"/>
    </row>
    <row r="105" spans="9:9" x14ac:dyDescent="0.2">
      <c r="I105" s="12"/>
    </row>
    <row r="106" spans="9:9" x14ac:dyDescent="0.2">
      <c r="I106" s="12"/>
    </row>
    <row r="107" spans="9:9" x14ac:dyDescent="0.2">
      <c r="I107" s="12"/>
    </row>
    <row r="108" spans="9:9" x14ac:dyDescent="0.2">
      <c r="I108" s="12"/>
    </row>
    <row r="109" spans="9:9" x14ac:dyDescent="0.2">
      <c r="I109" s="12"/>
    </row>
    <row r="110" spans="9:9" x14ac:dyDescent="0.2">
      <c r="I110" s="12"/>
    </row>
    <row r="111" spans="9:9" x14ac:dyDescent="0.2">
      <c r="I111" s="12"/>
    </row>
    <row r="112" spans="9:9" x14ac:dyDescent="0.2">
      <c r="I112" s="12"/>
    </row>
    <row r="113" spans="8:9" x14ac:dyDescent="0.2">
      <c r="I113" s="12"/>
    </row>
    <row r="114" spans="8:9" x14ac:dyDescent="0.2">
      <c r="H114" s="1"/>
      <c r="I11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90" workbookViewId="0">
      <selection activeCell="C107" sqref="C107"/>
    </sheetView>
  </sheetViews>
  <sheetFormatPr baseColWidth="10" defaultRowHeight="16" x14ac:dyDescent="0.2"/>
  <cols>
    <col min="1" max="1" width="59.5" bestFit="1" customWidth="1"/>
    <col min="2" max="2" width="12.1640625" bestFit="1" customWidth="1"/>
    <col min="3" max="3" width="13.1640625" bestFit="1" customWidth="1"/>
    <col min="4" max="4" width="9.6640625" bestFit="1" customWidth="1"/>
    <col min="5" max="5" width="18.6640625" style="4" bestFit="1" customWidth="1"/>
    <col min="6" max="6" width="44.33203125" bestFit="1" customWidth="1"/>
    <col min="7" max="7" width="16.83203125" style="8" bestFit="1" customWidth="1"/>
  </cols>
  <sheetData>
    <row r="1" spans="1:7" s="2" customFormat="1" x14ac:dyDescent="0.2">
      <c r="A1" s="2" t="s">
        <v>165</v>
      </c>
      <c r="B1" s="2" t="s">
        <v>166</v>
      </c>
      <c r="C1" s="2" t="s">
        <v>167</v>
      </c>
      <c r="E1" s="3" t="s">
        <v>168</v>
      </c>
      <c r="F1" s="5" t="s">
        <v>173</v>
      </c>
      <c r="G1" s="7" t="s">
        <v>169</v>
      </c>
    </row>
    <row r="2" spans="1:7" x14ac:dyDescent="0.2">
      <c r="A2" t="s">
        <v>0</v>
      </c>
      <c r="B2" s="1">
        <v>2069872818.7316301</v>
      </c>
      <c r="C2">
        <f>(B2/1000000)</f>
        <v>2069.8728187316301</v>
      </c>
      <c r="E2" s="4">
        <v>1</v>
      </c>
      <c r="F2" s="6" t="s">
        <v>174</v>
      </c>
      <c r="G2" s="8">
        <v>3234.75</v>
      </c>
    </row>
    <row r="3" spans="1:7" x14ac:dyDescent="0.2">
      <c r="A3" t="s">
        <v>1</v>
      </c>
      <c r="B3" s="1">
        <v>1967777476.9646499</v>
      </c>
      <c r="C3">
        <f t="shared" ref="C3:C67" si="0">(B3/1000000)</f>
        <v>1967.7774769646498</v>
      </c>
      <c r="E3" s="4" t="s">
        <v>120</v>
      </c>
      <c r="F3" s="6" t="s">
        <v>175</v>
      </c>
      <c r="G3" s="8">
        <v>3226.8</v>
      </c>
    </row>
    <row r="4" spans="1:7" x14ac:dyDescent="0.2">
      <c r="A4" t="s">
        <v>2</v>
      </c>
      <c r="B4" s="1">
        <v>586914561.5</v>
      </c>
      <c r="C4">
        <f t="shared" si="0"/>
        <v>586.91456149999999</v>
      </c>
      <c r="E4" s="4" t="s">
        <v>121</v>
      </c>
      <c r="F4" s="6" t="s">
        <v>176</v>
      </c>
      <c r="G4" s="8">
        <v>202.54</v>
      </c>
    </row>
    <row r="5" spans="1:7" x14ac:dyDescent="0.2">
      <c r="A5" t="s">
        <v>4</v>
      </c>
      <c r="B5" s="1">
        <v>245928677.24000001</v>
      </c>
      <c r="C5">
        <f t="shared" si="0"/>
        <v>245.92867724000001</v>
      </c>
      <c r="E5" s="4" t="s">
        <v>122</v>
      </c>
      <c r="F5" s="11" t="s">
        <v>200</v>
      </c>
      <c r="G5" s="8">
        <v>160.97999999999999</v>
      </c>
    </row>
    <row r="6" spans="1:7" x14ac:dyDescent="0.2">
      <c r="A6" t="s">
        <v>3</v>
      </c>
      <c r="B6" s="1">
        <v>230003861.403126</v>
      </c>
      <c r="C6">
        <f t="shared" si="0"/>
        <v>230.003861403126</v>
      </c>
      <c r="E6" s="4" t="s">
        <v>123</v>
      </c>
      <c r="F6" s="6" t="s">
        <v>177</v>
      </c>
      <c r="G6" s="8">
        <v>2260.8200000000002</v>
      </c>
    </row>
    <row r="7" spans="1:7" x14ac:dyDescent="0.2">
      <c r="A7" t="s">
        <v>5</v>
      </c>
      <c r="B7" s="1">
        <v>86302261.958438501</v>
      </c>
      <c r="C7">
        <f t="shared" si="0"/>
        <v>86.302261958438507</v>
      </c>
      <c r="E7" s="4" t="s">
        <v>124</v>
      </c>
      <c r="F7" s="6" t="s">
        <v>178</v>
      </c>
      <c r="G7" s="8">
        <v>598</v>
      </c>
    </row>
    <row r="8" spans="1:7" x14ac:dyDescent="0.2">
      <c r="A8" t="s">
        <v>9</v>
      </c>
      <c r="B8" s="1">
        <v>57818022.498593703</v>
      </c>
      <c r="C8">
        <f t="shared" si="0"/>
        <v>57.818022498593706</v>
      </c>
      <c r="E8" s="4" t="s">
        <v>125</v>
      </c>
      <c r="F8" s="6" t="s">
        <v>179</v>
      </c>
      <c r="G8" s="8">
        <v>4.46</v>
      </c>
    </row>
    <row r="9" spans="1:7" x14ac:dyDescent="0.2">
      <c r="A9" t="s">
        <v>11</v>
      </c>
      <c r="B9" s="1">
        <v>50008527.848639101</v>
      </c>
      <c r="C9">
        <f t="shared" si="0"/>
        <v>50.008527848639098</v>
      </c>
      <c r="E9" s="4" t="s">
        <v>126</v>
      </c>
      <c r="F9" s="6" t="s">
        <v>180</v>
      </c>
      <c r="G9" s="8">
        <v>169.9</v>
      </c>
    </row>
    <row r="10" spans="1:7" x14ac:dyDescent="0.2">
      <c r="A10" t="s">
        <v>6</v>
      </c>
      <c r="B10" s="1">
        <v>39563842.246729799</v>
      </c>
      <c r="C10">
        <f t="shared" si="0"/>
        <v>39.563842246729799</v>
      </c>
      <c r="E10" s="4" t="s">
        <v>127</v>
      </c>
      <c r="F10" s="6" t="s">
        <v>181</v>
      </c>
      <c r="G10" s="8">
        <v>4.49</v>
      </c>
    </row>
    <row r="11" spans="1:7" x14ac:dyDescent="0.2">
      <c r="A11" t="s">
        <v>7</v>
      </c>
      <c r="B11" s="1">
        <v>36948954.547572598</v>
      </c>
      <c r="C11">
        <f t="shared" si="0"/>
        <v>36.948954547572598</v>
      </c>
      <c r="E11" s="4" t="s">
        <v>128</v>
      </c>
      <c r="F11" s="6" t="s">
        <v>182</v>
      </c>
      <c r="G11" s="8">
        <v>28.15</v>
      </c>
    </row>
    <row r="12" spans="1:7" x14ac:dyDescent="0.2">
      <c r="A12" t="s">
        <v>8</v>
      </c>
      <c r="B12" s="1">
        <v>24599304.270174298</v>
      </c>
      <c r="C12">
        <f t="shared" si="0"/>
        <v>24.599304270174297</v>
      </c>
      <c r="E12" s="4" t="s">
        <v>129</v>
      </c>
      <c r="F12" s="6" t="s">
        <v>183</v>
      </c>
      <c r="G12" s="8">
        <v>3.4</v>
      </c>
    </row>
    <row r="13" spans="1:7" x14ac:dyDescent="0.2">
      <c r="A13" t="s">
        <v>16</v>
      </c>
      <c r="B13" s="1">
        <v>24439227.973000001</v>
      </c>
      <c r="C13">
        <f t="shared" si="0"/>
        <v>24.439227973000001</v>
      </c>
      <c r="E13" s="4" t="s">
        <v>130</v>
      </c>
      <c r="F13" s="6" t="s">
        <v>184</v>
      </c>
      <c r="G13" s="8">
        <v>15.19</v>
      </c>
    </row>
    <row r="14" spans="1:7" x14ac:dyDescent="0.2">
      <c r="A14" t="s">
        <v>23</v>
      </c>
      <c r="B14" s="1">
        <v>14485134.13693</v>
      </c>
      <c r="C14">
        <f t="shared" si="0"/>
        <v>14.48513413693</v>
      </c>
      <c r="E14" s="4" t="s">
        <v>131</v>
      </c>
      <c r="F14" s="11" t="s">
        <v>201</v>
      </c>
      <c r="G14" s="8">
        <v>20.22</v>
      </c>
    </row>
    <row r="15" spans="1:7" x14ac:dyDescent="0.2">
      <c r="A15" t="s">
        <v>13</v>
      </c>
      <c r="B15" s="1">
        <v>12717572.960286999</v>
      </c>
      <c r="C15">
        <f t="shared" si="0"/>
        <v>12.717572960286999</v>
      </c>
      <c r="E15" s="4" t="s">
        <v>132</v>
      </c>
      <c r="F15" s="6" t="s">
        <v>185</v>
      </c>
      <c r="G15" s="8">
        <v>10.8</v>
      </c>
    </row>
    <row r="16" spans="1:7" x14ac:dyDescent="0.2">
      <c r="A16" t="s">
        <v>14</v>
      </c>
      <c r="B16" s="1">
        <v>12086635.583016001</v>
      </c>
      <c r="C16">
        <f t="shared" si="0"/>
        <v>12.086635583016001</v>
      </c>
      <c r="E16" s="4" t="s">
        <v>133</v>
      </c>
      <c r="F16" s="6" t="s">
        <v>186</v>
      </c>
      <c r="G16" s="8">
        <v>61.5</v>
      </c>
    </row>
    <row r="17" spans="1:7" x14ac:dyDescent="0.2">
      <c r="A17" t="s">
        <v>12</v>
      </c>
      <c r="B17" s="1">
        <v>11174022.030073199</v>
      </c>
      <c r="C17">
        <f t="shared" si="0"/>
        <v>11.1740220300732</v>
      </c>
      <c r="E17" s="4" t="s">
        <v>134</v>
      </c>
      <c r="F17" s="6" t="s">
        <v>187</v>
      </c>
      <c r="G17" s="8">
        <v>49.87</v>
      </c>
    </row>
    <row r="18" spans="1:7" x14ac:dyDescent="0.2">
      <c r="A18" t="s">
        <v>15</v>
      </c>
      <c r="B18" s="1">
        <v>10834239.659690199</v>
      </c>
      <c r="C18">
        <f t="shared" si="0"/>
        <v>10.8342396596902</v>
      </c>
      <c r="E18" s="4" t="s">
        <v>135</v>
      </c>
      <c r="F18" s="6" t="s">
        <v>188</v>
      </c>
      <c r="G18" s="8">
        <v>12.76</v>
      </c>
    </row>
    <row r="19" spans="1:7" x14ac:dyDescent="0.2">
      <c r="A19" t="s">
        <v>17</v>
      </c>
      <c r="B19" s="1">
        <v>10111400.730109099</v>
      </c>
      <c r="C19">
        <f t="shared" si="0"/>
        <v>10.1114007301091</v>
      </c>
      <c r="E19" s="4" t="s">
        <v>136</v>
      </c>
      <c r="F19" s="6" t="s">
        <v>189</v>
      </c>
      <c r="G19" s="8">
        <v>1923.17</v>
      </c>
    </row>
    <row r="20" spans="1:7" x14ac:dyDescent="0.2">
      <c r="A20" t="s">
        <v>10</v>
      </c>
      <c r="B20">
        <v>8554144.0102343801</v>
      </c>
      <c r="C20">
        <f t="shared" si="0"/>
        <v>8.5541440102343795</v>
      </c>
      <c r="E20" s="4" t="s">
        <v>137</v>
      </c>
      <c r="F20" s="6" t="s">
        <v>190</v>
      </c>
      <c r="G20" s="8">
        <v>314.83</v>
      </c>
    </row>
    <row r="21" spans="1:7" x14ac:dyDescent="0.2">
      <c r="A21" t="s">
        <v>18</v>
      </c>
      <c r="B21">
        <v>5789279.4000000004</v>
      </c>
      <c r="C21">
        <f t="shared" si="0"/>
        <v>5.7892794000000007</v>
      </c>
      <c r="E21" s="4" t="s">
        <v>138</v>
      </c>
      <c r="F21" s="6" t="s">
        <v>191</v>
      </c>
      <c r="G21" s="8">
        <v>4.5599999999999996</v>
      </c>
    </row>
    <row r="22" spans="1:7" x14ac:dyDescent="0.2">
      <c r="A22" t="s">
        <v>21</v>
      </c>
      <c r="B22">
        <v>4562850.0069531202</v>
      </c>
      <c r="C22">
        <f t="shared" si="0"/>
        <v>4.5628500069531199</v>
      </c>
      <c r="E22" s="4" t="s">
        <v>139</v>
      </c>
      <c r="F22" s="6" t="s">
        <v>192</v>
      </c>
      <c r="G22" s="8">
        <v>1.62</v>
      </c>
    </row>
    <row r="23" spans="1:7" x14ac:dyDescent="0.2">
      <c r="A23" t="s">
        <v>19</v>
      </c>
      <c r="B23">
        <v>4411518.3222386399</v>
      </c>
      <c r="C23">
        <f t="shared" si="0"/>
        <v>4.4115183222386403</v>
      </c>
      <c r="E23" s="4" t="s">
        <v>140</v>
      </c>
      <c r="F23" s="6" t="s">
        <v>193</v>
      </c>
      <c r="G23" s="8">
        <v>593.01</v>
      </c>
    </row>
    <row r="24" spans="1:7" x14ac:dyDescent="0.2">
      <c r="A24" t="s">
        <v>28</v>
      </c>
      <c r="B24">
        <v>3152146.3187329099</v>
      </c>
      <c r="C24">
        <f t="shared" si="0"/>
        <v>3.15214631873291</v>
      </c>
      <c r="E24" s="4" t="s">
        <v>141</v>
      </c>
      <c r="F24" s="6" t="s">
        <v>194</v>
      </c>
      <c r="G24" s="8">
        <v>3.38</v>
      </c>
    </row>
    <row r="25" spans="1:7" x14ac:dyDescent="0.2">
      <c r="A25" t="s">
        <v>24</v>
      </c>
      <c r="B25">
        <v>2867757.45</v>
      </c>
      <c r="C25">
        <f t="shared" si="0"/>
        <v>2.86775745</v>
      </c>
      <c r="E25" s="4" t="s">
        <v>142</v>
      </c>
      <c r="F25" s="6" t="s">
        <v>195</v>
      </c>
      <c r="G25" s="8">
        <v>4.46</v>
      </c>
    </row>
    <row r="26" spans="1:7" x14ac:dyDescent="0.2">
      <c r="A26" t="s">
        <v>20</v>
      </c>
      <c r="B26">
        <v>2275592.3804609301</v>
      </c>
      <c r="C26">
        <f t="shared" si="0"/>
        <v>2.2755923804609299</v>
      </c>
      <c r="E26" s="4" t="s">
        <v>143</v>
      </c>
      <c r="F26" s="11" t="s">
        <v>202</v>
      </c>
      <c r="G26" s="8">
        <v>7.95</v>
      </c>
    </row>
    <row r="27" spans="1:7" x14ac:dyDescent="0.2">
      <c r="A27" t="s">
        <v>25</v>
      </c>
      <c r="B27">
        <v>1999280.21798662</v>
      </c>
      <c r="C27">
        <f t="shared" si="0"/>
        <v>1.99928021798662</v>
      </c>
      <c r="E27" s="4" t="s">
        <v>144</v>
      </c>
      <c r="F27" s="11" t="s">
        <v>203</v>
      </c>
      <c r="G27" s="8">
        <v>7.95</v>
      </c>
    </row>
    <row r="28" spans="1:7" x14ac:dyDescent="0.2">
      <c r="A28" t="s">
        <v>26</v>
      </c>
      <c r="B28">
        <v>1664292.2</v>
      </c>
      <c r="C28">
        <f t="shared" si="0"/>
        <v>1.6642922</v>
      </c>
      <c r="E28" s="4" t="s">
        <v>145</v>
      </c>
      <c r="F28" s="11" t="s">
        <v>204</v>
      </c>
      <c r="G28" s="8">
        <v>1.27</v>
      </c>
    </row>
    <row r="29" spans="1:7" x14ac:dyDescent="0.2">
      <c r="A29" t="s">
        <v>27</v>
      </c>
      <c r="B29">
        <v>1558552.7646294001</v>
      </c>
      <c r="C29">
        <f>(B29/1000000)</f>
        <v>1.5585527646294002</v>
      </c>
      <c r="E29" s="4" t="s">
        <v>146</v>
      </c>
      <c r="F29" s="11" t="s">
        <v>205</v>
      </c>
      <c r="G29" s="8">
        <v>6.61</v>
      </c>
    </row>
    <row r="30" spans="1:7" x14ac:dyDescent="0.2">
      <c r="A30" t="s">
        <v>63</v>
      </c>
      <c r="B30">
        <v>1267563.31375</v>
      </c>
      <c r="C30">
        <f t="shared" si="0"/>
        <v>1.26756331375</v>
      </c>
      <c r="E30" s="4" t="s">
        <v>147</v>
      </c>
      <c r="F30" s="11" t="s">
        <v>206</v>
      </c>
      <c r="G30" s="8">
        <v>6.61</v>
      </c>
    </row>
    <row r="31" spans="1:7" x14ac:dyDescent="0.2">
      <c r="A31" t="s">
        <v>44</v>
      </c>
      <c r="B31">
        <v>1156952.69065117</v>
      </c>
      <c r="C31">
        <f t="shared" si="0"/>
        <v>1.15695269065117</v>
      </c>
      <c r="E31" s="4" t="s">
        <v>148</v>
      </c>
      <c r="F31" s="11" t="s">
        <v>207</v>
      </c>
      <c r="G31" s="8">
        <v>7.0000000000000007E-2</v>
      </c>
    </row>
    <row r="32" spans="1:7" x14ac:dyDescent="0.2">
      <c r="A32" t="s">
        <v>33</v>
      </c>
      <c r="B32">
        <v>1137385.2735311999</v>
      </c>
      <c r="C32">
        <f t="shared" si="0"/>
        <v>1.1373852735312</v>
      </c>
      <c r="E32" s="4">
        <v>2</v>
      </c>
      <c r="F32" s="6" t="s">
        <v>196</v>
      </c>
      <c r="G32" s="8">
        <v>7.54</v>
      </c>
    </row>
    <row r="33" spans="1:7" x14ac:dyDescent="0.2">
      <c r="A33" t="s">
        <v>31</v>
      </c>
      <c r="B33">
        <v>1110196.55</v>
      </c>
      <c r="C33">
        <f t="shared" si="0"/>
        <v>1.1101965499999999</v>
      </c>
      <c r="E33" s="4" t="s">
        <v>149</v>
      </c>
      <c r="F33" s="6" t="s">
        <v>197</v>
      </c>
      <c r="G33" s="8">
        <v>7.54</v>
      </c>
    </row>
    <row r="34" spans="1:7" x14ac:dyDescent="0.2">
      <c r="A34" t="s">
        <v>34</v>
      </c>
      <c r="B34">
        <v>994610.96828124998</v>
      </c>
      <c r="C34">
        <f t="shared" si="0"/>
        <v>0.99461096828124995</v>
      </c>
      <c r="E34" s="4" t="s">
        <v>150</v>
      </c>
      <c r="F34" s="6" t="s">
        <v>198</v>
      </c>
      <c r="G34" s="8">
        <v>7.1</v>
      </c>
    </row>
    <row r="35" spans="1:7" x14ac:dyDescent="0.2">
      <c r="A35" t="s">
        <v>45</v>
      </c>
      <c r="B35">
        <v>886178.71</v>
      </c>
      <c r="C35">
        <f t="shared" si="0"/>
        <v>0.88617870999999993</v>
      </c>
      <c r="E35" s="4" t="s">
        <v>151</v>
      </c>
      <c r="F35" s="6" t="s">
        <v>199</v>
      </c>
      <c r="G35" s="8">
        <v>0.45</v>
      </c>
    </row>
    <row r="36" spans="1:7" x14ac:dyDescent="0.2">
      <c r="A36" t="s">
        <v>29</v>
      </c>
      <c r="B36">
        <v>859016.02</v>
      </c>
      <c r="C36">
        <f t="shared" si="0"/>
        <v>0.85901601999999999</v>
      </c>
      <c r="E36" s="4">
        <v>4</v>
      </c>
      <c r="F36" t="s">
        <v>208</v>
      </c>
      <c r="G36" s="8">
        <v>16252.24</v>
      </c>
    </row>
    <row r="37" spans="1:7" x14ac:dyDescent="0.2">
      <c r="A37" t="s">
        <v>42</v>
      </c>
      <c r="B37">
        <v>850338.43676269497</v>
      </c>
      <c r="C37">
        <f t="shared" si="0"/>
        <v>0.85033843676269494</v>
      </c>
      <c r="E37" s="4" t="s">
        <v>152</v>
      </c>
      <c r="F37" s="11" t="s">
        <v>209</v>
      </c>
      <c r="G37" s="8" t="s">
        <v>161</v>
      </c>
    </row>
    <row r="38" spans="1:7" x14ac:dyDescent="0.2">
      <c r="A38" t="s">
        <v>22</v>
      </c>
      <c r="B38">
        <v>784796.38</v>
      </c>
      <c r="C38">
        <f t="shared" si="0"/>
        <v>0.78479637999999996</v>
      </c>
      <c r="E38" s="4" t="s">
        <v>153</v>
      </c>
      <c r="F38" s="11" t="s">
        <v>210</v>
      </c>
      <c r="G38" s="8">
        <v>15822.24</v>
      </c>
    </row>
    <row r="39" spans="1:7" x14ac:dyDescent="0.2">
      <c r="A39" t="s">
        <v>39</v>
      </c>
      <c r="B39">
        <v>672082.00800000003</v>
      </c>
      <c r="C39">
        <f t="shared" si="0"/>
        <v>0.67208200800000006</v>
      </c>
      <c r="E39" s="4" t="s">
        <v>154</v>
      </c>
      <c r="F39" s="11" t="s">
        <v>211</v>
      </c>
      <c r="G39" s="8">
        <v>353.88</v>
      </c>
    </row>
    <row r="40" spans="1:7" x14ac:dyDescent="0.2">
      <c r="A40" t="s">
        <v>73</v>
      </c>
      <c r="B40">
        <v>655694.00019531196</v>
      </c>
      <c r="C40">
        <f t="shared" si="0"/>
        <v>0.65569400019531199</v>
      </c>
      <c r="E40" s="4" t="s">
        <v>155</v>
      </c>
      <c r="F40" s="11" t="s">
        <v>212</v>
      </c>
      <c r="G40" s="8">
        <v>15.93</v>
      </c>
    </row>
    <row r="41" spans="1:7" x14ac:dyDescent="0.2">
      <c r="A41" t="s">
        <v>35</v>
      </c>
      <c r="B41">
        <v>604595.69502099999</v>
      </c>
      <c r="C41">
        <f t="shared" si="0"/>
        <v>0.60459569502099997</v>
      </c>
      <c r="E41" s="4" t="s">
        <v>156</v>
      </c>
      <c r="F41" s="11" t="s">
        <v>213</v>
      </c>
      <c r="G41" s="8">
        <v>50.41</v>
      </c>
    </row>
    <row r="42" spans="1:7" x14ac:dyDescent="0.2">
      <c r="A42" t="s">
        <v>54</v>
      </c>
      <c r="B42">
        <v>592931.30004882801</v>
      </c>
      <c r="C42">
        <f t="shared" si="0"/>
        <v>0.59293130004882799</v>
      </c>
      <c r="E42" s="4" t="s">
        <v>157</v>
      </c>
      <c r="F42" s="11" t="s">
        <v>214</v>
      </c>
      <c r="G42" s="8">
        <v>9.7799999999999994</v>
      </c>
    </row>
    <row r="43" spans="1:7" x14ac:dyDescent="0.2">
      <c r="A43" t="s">
        <v>36</v>
      </c>
      <c r="B43">
        <v>502489.75998253998</v>
      </c>
      <c r="C43">
        <f t="shared" si="0"/>
        <v>0.50248975998253997</v>
      </c>
      <c r="E43" s="4" t="s">
        <v>158</v>
      </c>
      <c r="F43" s="4"/>
      <c r="G43" s="8">
        <v>13.26</v>
      </c>
    </row>
    <row r="44" spans="1:7" x14ac:dyDescent="0.2">
      <c r="A44" t="s">
        <v>32</v>
      </c>
      <c r="B44">
        <v>459447.42273138202</v>
      </c>
      <c r="C44">
        <f t="shared" si="0"/>
        <v>0.459447422731382</v>
      </c>
      <c r="E44" s="4" t="s">
        <v>159</v>
      </c>
      <c r="F44" s="4"/>
      <c r="G44" s="8">
        <v>16.239999999999998</v>
      </c>
    </row>
    <row r="45" spans="1:7" x14ac:dyDescent="0.2">
      <c r="A45" t="s">
        <v>52</v>
      </c>
      <c r="B45">
        <v>455233.37</v>
      </c>
      <c r="C45">
        <f t="shared" si="0"/>
        <v>0.45523336999999997</v>
      </c>
      <c r="E45" s="4" t="s">
        <v>160</v>
      </c>
      <c r="F45" s="4"/>
      <c r="G45" s="8">
        <v>2.98</v>
      </c>
    </row>
    <row r="46" spans="1:7" x14ac:dyDescent="0.2">
      <c r="A46" t="s">
        <v>41</v>
      </c>
      <c r="B46">
        <v>411766.03</v>
      </c>
      <c r="C46">
        <f t="shared" si="0"/>
        <v>0.41176603000000001</v>
      </c>
      <c r="E46" s="3" t="s">
        <v>164</v>
      </c>
      <c r="G46" s="7">
        <f>SUM(G2,G32,G36)</f>
        <v>19494.53</v>
      </c>
    </row>
    <row r="47" spans="1:7" x14ac:dyDescent="0.2">
      <c r="A47" t="s">
        <v>30</v>
      </c>
      <c r="B47">
        <v>380295</v>
      </c>
      <c r="C47">
        <f t="shared" si="0"/>
        <v>0.38029499999999999</v>
      </c>
    </row>
    <row r="48" spans="1:7" x14ac:dyDescent="0.2">
      <c r="A48" t="s">
        <v>37</v>
      </c>
      <c r="B48">
        <v>353822.54000244098</v>
      </c>
      <c r="C48">
        <f t="shared" si="0"/>
        <v>0.35382254000244096</v>
      </c>
    </row>
    <row r="49" spans="1:3" x14ac:dyDescent="0.2">
      <c r="A49" t="s">
        <v>40</v>
      </c>
      <c r="B49">
        <v>345458.52200317301</v>
      </c>
      <c r="C49">
        <f t="shared" si="0"/>
        <v>0.34545852200317301</v>
      </c>
    </row>
    <row r="50" spans="1:3" x14ac:dyDescent="0.2">
      <c r="A50" t="s">
        <v>96</v>
      </c>
      <c r="B50">
        <v>310624.59999999998</v>
      </c>
      <c r="C50">
        <f>(B50/1000000)</f>
        <v>0.31062459999999997</v>
      </c>
    </row>
    <row r="51" spans="1:3" x14ac:dyDescent="0.2">
      <c r="A51" t="s">
        <v>50</v>
      </c>
      <c r="B51">
        <v>262865.59601904202</v>
      </c>
      <c r="C51">
        <f t="shared" si="0"/>
        <v>0.26286559601904202</v>
      </c>
    </row>
    <row r="52" spans="1:3" x14ac:dyDescent="0.2">
      <c r="A52" t="s">
        <v>38</v>
      </c>
      <c r="B52">
        <v>232467.05</v>
      </c>
      <c r="C52">
        <f t="shared" si="0"/>
        <v>0.23246704999999998</v>
      </c>
    </row>
    <row r="53" spans="1:3" x14ac:dyDescent="0.2">
      <c r="A53" t="s">
        <v>46</v>
      </c>
      <c r="B53">
        <v>230182.67</v>
      </c>
      <c r="C53">
        <f t="shared" si="0"/>
        <v>0.23018267000000001</v>
      </c>
    </row>
    <row r="54" spans="1:3" x14ac:dyDescent="0.2">
      <c r="A54" t="s">
        <v>47</v>
      </c>
      <c r="B54">
        <v>225687.74013482599</v>
      </c>
      <c r="C54">
        <f t="shared" si="0"/>
        <v>0.22568774013482598</v>
      </c>
    </row>
    <row r="55" spans="1:3" x14ac:dyDescent="0.2">
      <c r="A55" t="s">
        <v>48</v>
      </c>
      <c r="B55">
        <v>224643</v>
      </c>
      <c r="C55">
        <f t="shared" si="0"/>
        <v>0.22464300000000001</v>
      </c>
    </row>
    <row r="56" spans="1:3" x14ac:dyDescent="0.2">
      <c r="A56" t="s">
        <v>43</v>
      </c>
      <c r="B56">
        <v>214662</v>
      </c>
      <c r="C56">
        <f t="shared" si="0"/>
        <v>0.21466199999999999</v>
      </c>
    </row>
    <row r="57" spans="1:3" x14ac:dyDescent="0.2">
      <c r="A57" t="s">
        <v>97</v>
      </c>
      <c r="B57">
        <v>199638</v>
      </c>
      <c r="C57">
        <f t="shared" si="0"/>
        <v>0.19963800000000001</v>
      </c>
    </row>
    <row r="58" spans="1:3" x14ac:dyDescent="0.2">
      <c r="A58" t="s">
        <v>55</v>
      </c>
      <c r="B58">
        <v>172521.32999389601</v>
      </c>
      <c r="C58">
        <f t="shared" si="0"/>
        <v>0.17252132999389602</v>
      </c>
    </row>
    <row r="59" spans="1:3" x14ac:dyDescent="0.2">
      <c r="A59" t="s">
        <v>49</v>
      </c>
      <c r="B59">
        <v>169210.73998412999</v>
      </c>
      <c r="C59">
        <f t="shared" si="0"/>
        <v>0.16921073998413</v>
      </c>
    </row>
    <row r="60" spans="1:3" x14ac:dyDescent="0.2">
      <c r="A60" t="s">
        <v>53</v>
      </c>
      <c r="B60">
        <v>140287.34</v>
      </c>
      <c r="C60">
        <f t="shared" si="0"/>
        <v>0.14028734000000001</v>
      </c>
    </row>
    <row r="61" spans="1:3" x14ac:dyDescent="0.2">
      <c r="A61" t="s">
        <v>62</v>
      </c>
      <c r="B61">
        <v>123198.42</v>
      </c>
      <c r="C61">
        <f t="shared" si="0"/>
        <v>0.12319842</v>
      </c>
    </row>
    <row r="62" spans="1:3" x14ac:dyDescent="0.2">
      <c r="A62" t="s">
        <v>51</v>
      </c>
      <c r="B62">
        <v>105802.3461258</v>
      </c>
      <c r="C62">
        <f t="shared" si="0"/>
        <v>0.1058023461258</v>
      </c>
    </row>
    <row r="63" spans="1:3" x14ac:dyDescent="0.2">
      <c r="A63" t="s">
        <v>65</v>
      </c>
      <c r="B63">
        <v>101605.2979752</v>
      </c>
      <c r="C63">
        <f t="shared" si="0"/>
        <v>0.1016052979752</v>
      </c>
    </row>
    <row r="64" spans="1:3" x14ac:dyDescent="0.2">
      <c r="A64" t="s">
        <v>57</v>
      </c>
      <c r="B64">
        <v>101580.00000476799</v>
      </c>
      <c r="C64">
        <f t="shared" si="0"/>
        <v>0.101580000004768</v>
      </c>
    </row>
    <row r="65" spans="1:3" x14ac:dyDescent="0.2">
      <c r="A65" t="s">
        <v>56</v>
      </c>
      <c r="B65">
        <v>63767</v>
      </c>
      <c r="C65">
        <f t="shared" si="0"/>
        <v>6.3767000000000004E-2</v>
      </c>
    </row>
    <row r="66" spans="1:3" x14ac:dyDescent="0.2">
      <c r="A66" t="s">
        <v>64</v>
      </c>
      <c r="B66">
        <v>61362</v>
      </c>
      <c r="C66">
        <f>(B66/1000000)</f>
        <v>6.1362E-2</v>
      </c>
    </row>
    <row r="67" spans="1:3" x14ac:dyDescent="0.2">
      <c r="A67" t="s">
        <v>60</v>
      </c>
      <c r="B67">
        <v>55236</v>
      </c>
      <c r="C67">
        <f t="shared" si="0"/>
        <v>5.5236E-2</v>
      </c>
    </row>
    <row r="68" spans="1:3" x14ac:dyDescent="0.2">
      <c r="A68" t="s">
        <v>69</v>
      </c>
      <c r="B68">
        <v>39978.300000000003</v>
      </c>
      <c r="C68">
        <f t="shared" ref="C68:C86" si="1">(B68/1000000)</f>
        <v>3.9978300000000001E-2</v>
      </c>
    </row>
    <row r="69" spans="1:3" x14ac:dyDescent="0.2">
      <c r="A69" t="s">
        <v>61</v>
      </c>
      <c r="B69">
        <v>32932.9464683275</v>
      </c>
      <c r="C69">
        <f t="shared" si="1"/>
        <v>3.2932946468327499E-2</v>
      </c>
    </row>
    <row r="70" spans="1:3" x14ac:dyDescent="0.2">
      <c r="A70" t="s">
        <v>74</v>
      </c>
      <c r="B70">
        <v>28774</v>
      </c>
      <c r="C70">
        <f t="shared" si="1"/>
        <v>2.8774000000000001E-2</v>
      </c>
    </row>
    <row r="71" spans="1:3" x14ac:dyDescent="0.2">
      <c r="A71" t="s">
        <v>59</v>
      </c>
      <c r="B71">
        <v>23841.42</v>
      </c>
      <c r="C71">
        <f t="shared" si="1"/>
        <v>2.3841419999999999E-2</v>
      </c>
    </row>
    <row r="72" spans="1:3" x14ac:dyDescent="0.2">
      <c r="A72" t="s">
        <v>79</v>
      </c>
      <c r="B72">
        <v>21956</v>
      </c>
      <c r="C72">
        <f t="shared" si="1"/>
        <v>2.1956E-2</v>
      </c>
    </row>
    <row r="73" spans="1:3" x14ac:dyDescent="0.2">
      <c r="A73" t="s">
        <v>98</v>
      </c>
      <c r="B73">
        <v>21261</v>
      </c>
      <c r="C73">
        <f t="shared" si="1"/>
        <v>2.1260999999999999E-2</v>
      </c>
    </row>
    <row r="74" spans="1:3" x14ac:dyDescent="0.2">
      <c r="A74" t="s">
        <v>70</v>
      </c>
      <c r="B74">
        <v>20454.099999999999</v>
      </c>
      <c r="C74">
        <f t="shared" si="1"/>
        <v>2.0454099999999999E-2</v>
      </c>
    </row>
    <row r="75" spans="1:3" x14ac:dyDescent="0.2">
      <c r="A75" t="s">
        <v>71</v>
      </c>
      <c r="B75">
        <v>20328.45</v>
      </c>
      <c r="C75">
        <f t="shared" si="1"/>
        <v>2.0328450000000001E-2</v>
      </c>
    </row>
    <row r="76" spans="1:3" x14ac:dyDescent="0.2">
      <c r="A76" t="s">
        <v>58</v>
      </c>
      <c r="B76">
        <v>18271.88</v>
      </c>
      <c r="C76">
        <f t="shared" si="1"/>
        <v>1.8271880000000001E-2</v>
      </c>
    </row>
    <row r="77" spans="1:3" x14ac:dyDescent="0.2">
      <c r="A77" t="s">
        <v>67</v>
      </c>
      <c r="B77">
        <v>17309.9414</v>
      </c>
      <c r="C77">
        <f t="shared" si="1"/>
        <v>1.7309941400000001E-2</v>
      </c>
    </row>
    <row r="78" spans="1:3" x14ac:dyDescent="0.2">
      <c r="A78" t="s">
        <v>78</v>
      </c>
      <c r="B78">
        <v>16632</v>
      </c>
      <c r="C78">
        <f t="shared" si="1"/>
        <v>1.6632000000000001E-2</v>
      </c>
    </row>
    <row r="79" spans="1:3" x14ac:dyDescent="0.2">
      <c r="A79" t="s">
        <v>99</v>
      </c>
      <c r="B79">
        <v>12500</v>
      </c>
      <c r="C79">
        <f t="shared" si="1"/>
        <v>1.2500000000000001E-2</v>
      </c>
    </row>
    <row r="80" spans="1:3" x14ac:dyDescent="0.2">
      <c r="A80" t="s">
        <v>66</v>
      </c>
      <c r="B80">
        <v>12343</v>
      </c>
      <c r="C80">
        <f t="shared" si="1"/>
        <v>1.2343E-2</v>
      </c>
    </row>
    <row r="81" spans="1:3" x14ac:dyDescent="0.2">
      <c r="A81" t="s">
        <v>83</v>
      </c>
      <c r="B81">
        <v>12059</v>
      </c>
      <c r="C81">
        <f t="shared" si="1"/>
        <v>1.2059E-2</v>
      </c>
    </row>
    <row r="82" spans="1:3" x14ac:dyDescent="0.2">
      <c r="A82" t="s">
        <v>72</v>
      </c>
      <c r="B82">
        <v>10380.429</v>
      </c>
      <c r="C82">
        <f t="shared" si="1"/>
        <v>1.0380429E-2</v>
      </c>
    </row>
    <row r="83" spans="1:3" x14ac:dyDescent="0.2">
      <c r="A83" t="s">
        <v>75</v>
      </c>
      <c r="B83">
        <v>6490.4774479999996</v>
      </c>
      <c r="C83">
        <f t="shared" si="1"/>
        <v>6.4904774479999996E-3</v>
      </c>
    </row>
    <row r="84" spans="1:3" x14ac:dyDescent="0.2">
      <c r="A84" t="s">
        <v>76</v>
      </c>
      <c r="B84">
        <v>6091</v>
      </c>
      <c r="C84">
        <f t="shared" si="1"/>
        <v>6.0910000000000001E-3</v>
      </c>
    </row>
    <row r="85" spans="1:3" x14ac:dyDescent="0.2">
      <c r="A85" t="s">
        <v>77</v>
      </c>
      <c r="B85">
        <v>5591.1349</v>
      </c>
      <c r="C85">
        <f t="shared" si="1"/>
        <v>5.5911349000000001E-3</v>
      </c>
    </row>
    <row r="86" spans="1:3" x14ac:dyDescent="0.2">
      <c r="A86" t="s">
        <v>100</v>
      </c>
      <c r="B86">
        <v>5100</v>
      </c>
      <c r="C86">
        <f t="shared" si="1"/>
        <v>5.1000000000000004E-3</v>
      </c>
    </row>
    <row r="87" spans="1:3" x14ac:dyDescent="0.2">
      <c r="A87" t="s">
        <v>81</v>
      </c>
      <c r="B87">
        <v>4250</v>
      </c>
      <c r="C87">
        <f>(B87/1000000)</f>
        <v>4.2500000000000003E-3</v>
      </c>
    </row>
    <row r="88" spans="1:3" x14ac:dyDescent="0.2">
      <c r="A88" t="s">
        <v>101</v>
      </c>
      <c r="B88">
        <v>3400</v>
      </c>
      <c r="C88">
        <f t="shared" ref="C88:C103" si="2">(B88/1000000)</f>
        <v>3.3999999999999998E-3</v>
      </c>
    </row>
    <row r="89" spans="1:3" x14ac:dyDescent="0.2">
      <c r="A89" t="s">
        <v>80</v>
      </c>
      <c r="B89">
        <v>2170.7280000000001</v>
      </c>
      <c r="C89">
        <f t="shared" si="2"/>
        <v>2.1707280000000002E-3</v>
      </c>
    </row>
    <row r="90" spans="1:3" x14ac:dyDescent="0.2">
      <c r="A90" t="s">
        <v>102</v>
      </c>
      <c r="B90">
        <v>2011</v>
      </c>
      <c r="C90">
        <f t="shared" si="2"/>
        <v>2.0110000000000002E-3</v>
      </c>
    </row>
    <row r="91" spans="1:3" x14ac:dyDescent="0.2">
      <c r="A91" t="s">
        <v>82</v>
      </c>
      <c r="B91">
        <v>1603</v>
      </c>
      <c r="C91">
        <f t="shared" si="2"/>
        <v>1.603E-3</v>
      </c>
    </row>
    <row r="92" spans="1:3" x14ac:dyDescent="0.2">
      <c r="A92" t="s">
        <v>103</v>
      </c>
      <c r="B92">
        <v>1600</v>
      </c>
      <c r="C92">
        <f t="shared" si="2"/>
        <v>1.6000000000000001E-3</v>
      </c>
    </row>
    <row r="93" spans="1:3" x14ac:dyDescent="0.2">
      <c r="A93" t="s">
        <v>84</v>
      </c>
      <c r="B93">
        <v>1262.66112</v>
      </c>
      <c r="C93">
        <f t="shared" si="2"/>
        <v>1.2626611199999999E-3</v>
      </c>
    </row>
    <row r="94" spans="1:3" x14ac:dyDescent="0.2">
      <c r="A94" t="s">
        <v>104</v>
      </c>
      <c r="B94">
        <v>1210</v>
      </c>
      <c r="C94">
        <f t="shared" si="2"/>
        <v>1.2099999999999999E-3</v>
      </c>
    </row>
    <row r="95" spans="1:3" x14ac:dyDescent="0.2">
      <c r="A95" t="s">
        <v>105</v>
      </c>
      <c r="B95">
        <v>320</v>
      </c>
      <c r="C95">
        <f t="shared" si="2"/>
        <v>3.2000000000000003E-4</v>
      </c>
    </row>
    <row r="96" spans="1:3" x14ac:dyDescent="0.2">
      <c r="A96" t="s">
        <v>85</v>
      </c>
      <c r="B96">
        <v>267.888372</v>
      </c>
      <c r="C96">
        <f t="shared" si="2"/>
        <v>2.6788837200000001E-4</v>
      </c>
    </row>
    <row r="97" spans="1:3" x14ac:dyDescent="0.2">
      <c r="A97" t="s">
        <v>86</v>
      </c>
      <c r="B97">
        <v>241.3879092</v>
      </c>
      <c r="C97">
        <f t="shared" si="2"/>
        <v>2.4138790920000001E-4</v>
      </c>
    </row>
    <row r="98" spans="1:3" x14ac:dyDescent="0.2">
      <c r="A98" t="s">
        <v>87</v>
      </c>
      <c r="B98">
        <v>194.13744</v>
      </c>
      <c r="C98">
        <f t="shared" si="2"/>
        <v>1.9413743999999999E-4</v>
      </c>
    </row>
    <row r="99" spans="1:3" x14ac:dyDescent="0.2">
      <c r="A99" t="s">
        <v>88</v>
      </c>
      <c r="B99">
        <v>191.869143333333</v>
      </c>
      <c r="C99">
        <f t="shared" si="2"/>
        <v>1.91869143333333E-4</v>
      </c>
    </row>
    <row r="100" spans="1:3" x14ac:dyDescent="0.2">
      <c r="A100" t="s">
        <v>89</v>
      </c>
      <c r="B100">
        <v>141.08936399999999</v>
      </c>
      <c r="C100">
        <f t="shared" si="2"/>
        <v>1.4108936399999999E-4</v>
      </c>
    </row>
    <row r="101" spans="1:3" x14ac:dyDescent="0.2">
      <c r="A101" t="s">
        <v>90</v>
      </c>
      <c r="B101">
        <v>87.096000000000004</v>
      </c>
      <c r="C101">
        <f t="shared" si="2"/>
        <v>8.7096000000000008E-5</v>
      </c>
    </row>
    <row r="102" spans="1:3" x14ac:dyDescent="0.2">
      <c r="A102" t="s">
        <v>91</v>
      </c>
      <c r="B102">
        <v>34.674695999999997</v>
      </c>
      <c r="C102">
        <f t="shared" si="2"/>
        <v>3.4674695999999998E-5</v>
      </c>
    </row>
    <row r="103" spans="1:3" x14ac:dyDescent="0.2">
      <c r="A103" t="s">
        <v>92</v>
      </c>
      <c r="B103">
        <v>17.033999999999999</v>
      </c>
      <c r="C103">
        <f t="shared" si="2"/>
        <v>1.7034E-5</v>
      </c>
    </row>
    <row r="104" spans="1:3" x14ac:dyDescent="0.2">
      <c r="A104" t="s">
        <v>93</v>
      </c>
      <c r="B104">
        <v>12.072827999999999</v>
      </c>
      <c r="C104">
        <f>(B104/1000000)</f>
        <v>1.2072827999999999E-5</v>
      </c>
    </row>
    <row r="105" spans="1:3" x14ac:dyDescent="0.2">
      <c r="A105" t="s">
        <v>94</v>
      </c>
      <c r="B105">
        <v>4.3776000000000002</v>
      </c>
      <c r="C105">
        <f t="shared" ref="C105:C107" si="3">(B105/1000000)</f>
        <v>4.3776000000000002E-6</v>
      </c>
    </row>
    <row r="106" spans="1:3" x14ac:dyDescent="0.2">
      <c r="A106" t="s">
        <v>95</v>
      </c>
      <c r="B106">
        <v>0.91200000000000003</v>
      </c>
      <c r="C106">
        <f t="shared" si="3"/>
        <v>9.1200000000000001E-7</v>
      </c>
    </row>
    <row r="107" spans="1:3" x14ac:dyDescent="0.2">
      <c r="A107" s="2" t="s">
        <v>164</v>
      </c>
      <c r="B107" s="1">
        <f>SUM(B2:B106)</f>
        <v>5546249465.4827852</v>
      </c>
      <c r="C107" s="2">
        <f t="shared" si="3"/>
        <v>5546.2494654827851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C25" sqref="C25"/>
    </sheetView>
  </sheetViews>
  <sheetFormatPr baseColWidth="10" defaultRowHeight="16" x14ac:dyDescent="0.2"/>
  <cols>
    <col min="1" max="1" width="38.6640625" bestFit="1" customWidth="1"/>
    <col min="2" max="2" width="19" bestFit="1" customWidth="1"/>
    <col min="3" max="3" width="48.83203125" bestFit="1" customWidth="1"/>
    <col min="4" max="4" width="12.83203125" bestFit="1" customWidth="1"/>
    <col min="5" max="5" width="22.6640625" bestFit="1" customWidth="1"/>
    <col min="6" max="6" width="17.6640625" bestFit="1" customWidth="1"/>
    <col min="7" max="7" width="22.6640625" bestFit="1" customWidth="1"/>
    <col min="8" max="8" width="17.6640625" bestFit="1" customWidth="1"/>
    <col min="9" max="9" width="22.33203125" bestFit="1" customWidth="1"/>
    <col min="10" max="10" width="17.33203125" bestFit="1" customWidth="1"/>
  </cols>
  <sheetData>
    <row r="1" spans="1:9" x14ac:dyDescent="0.2">
      <c r="A1" s="7" t="s">
        <v>172</v>
      </c>
      <c r="B1" s="7" t="s">
        <v>226</v>
      </c>
      <c r="C1" s="2" t="s">
        <v>165</v>
      </c>
      <c r="D1" s="2" t="s">
        <v>216</v>
      </c>
      <c r="E1" s="2" t="s">
        <v>217</v>
      </c>
      <c r="F1" s="2" t="s">
        <v>218</v>
      </c>
    </row>
    <row r="2" spans="1:9" x14ac:dyDescent="0.2">
      <c r="A2" s="4" t="s">
        <v>219</v>
      </c>
      <c r="B2" s="8">
        <v>169.9</v>
      </c>
      <c r="C2" s="8" t="s">
        <v>9</v>
      </c>
      <c r="D2">
        <v>57.818022498593706</v>
      </c>
      <c r="E2">
        <f>D2-B2</f>
        <v>-112.0819775014063</v>
      </c>
      <c r="F2">
        <f>B2/D2</f>
        <v>2.9385301097790477</v>
      </c>
    </row>
    <row r="3" spans="1:9" x14ac:dyDescent="0.2">
      <c r="A3" s="4" t="s">
        <v>220</v>
      </c>
      <c r="B3" s="8">
        <v>15.19</v>
      </c>
      <c r="C3" s="8" t="s">
        <v>4</v>
      </c>
      <c r="D3">
        <v>245.92867724000001</v>
      </c>
      <c r="E3">
        <f t="shared" ref="E3:E4" si="0">D3-B3</f>
        <v>230.73867724000002</v>
      </c>
      <c r="F3">
        <f>B3/D3</f>
        <v>6.1765875254865821E-2</v>
      </c>
    </row>
    <row r="4" spans="1:9" x14ac:dyDescent="0.2">
      <c r="A4" s="4" t="s">
        <v>221</v>
      </c>
      <c r="B4" s="8">
        <v>10.8</v>
      </c>
      <c r="C4" s="8" t="s">
        <v>24</v>
      </c>
      <c r="D4">
        <v>2.86775745</v>
      </c>
      <c r="E4">
        <f t="shared" si="0"/>
        <v>-7.9322425500000007</v>
      </c>
      <c r="F4">
        <f>B4/D4</f>
        <v>3.7660088721938463</v>
      </c>
    </row>
    <row r="5" spans="1:9" x14ac:dyDescent="0.2">
      <c r="A5" s="10" t="s">
        <v>227</v>
      </c>
      <c r="B5" s="9">
        <f>SUM(B6:B10)</f>
        <v>16252.24</v>
      </c>
      <c r="C5" s="8" t="s">
        <v>0</v>
      </c>
      <c r="D5">
        <v>2069.8728187316301</v>
      </c>
      <c r="E5">
        <f>D5-B5</f>
        <v>-14182.36718126837</v>
      </c>
      <c r="F5">
        <f>B5/D5</f>
        <v>7.8518060882402398</v>
      </c>
      <c r="H5" s="9"/>
    </row>
    <row r="6" spans="1:9" x14ac:dyDescent="0.2">
      <c r="A6" s="8" t="s">
        <v>153</v>
      </c>
      <c r="B6" s="8">
        <v>15822.24</v>
      </c>
      <c r="C6" s="8"/>
      <c r="H6" s="9"/>
    </row>
    <row r="7" spans="1:9" x14ac:dyDescent="0.2">
      <c r="A7" s="8" t="s">
        <v>154</v>
      </c>
      <c r="B7" s="8">
        <v>353.88</v>
      </c>
      <c r="C7" s="8"/>
      <c r="H7" s="9"/>
    </row>
    <row r="8" spans="1:9" x14ac:dyDescent="0.2">
      <c r="A8" s="8" t="s">
        <v>155</v>
      </c>
      <c r="B8" s="8">
        <v>15.93</v>
      </c>
      <c r="C8" s="8"/>
      <c r="H8" s="9"/>
    </row>
    <row r="9" spans="1:9" x14ac:dyDescent="0.2">
      <c r="A9" s="8" t="s">
        <v>156</v>
      </c>
      <c r="B9" s="8">
        <v>50.41</v>
      </c>
      <c r="C9" s="8"/>
      <c r="H9" s="9"/>
    </row>
    <row r="10" spans="1:9" x14ac:dyDescent="0.2">
      <c r="A10" s="8" t="s">
        <v>157</v>
      </c>
      <c r="B10" s="8">
        <v>9.7799999999999994</v>
      </c>
      <c r="C10" s="8"/>
      <c r="H10" s="9"/>
    </row>
    <row r="11" spans="1:9" x14ac:dyDescent="0.2">
      <c r="A11" t="s">
        <v>222</v>
      </c>
      <c r="B11" s="8">
        <v>12.76</v>
      </c>
      <c r="C11" s="8" t="s">
        <v>15</v>
      </c>
      <c r="D11">
        <v>10.8342396596902</v>
      </c>
      <c r="E11">
        <f>D11-B11</f>
        <v>-1.9257603403098003</v>
      </c>
      <c r="F11">
        <f>B11/D11</f>
        <v>1.1777476224265899</v>
      </c>
      <c r="I11" s="12"/>
    </row>
    <row r="12" spans="1:9" x14ac:dyDescent="0.2">
      <c r="A12" s="4" t="s">
        <v>223</v>
      </c>
      <c r="B12" s="8">
        <v>1923.17</v>
      </c>
      <c r="C12" s="8" t="s">
        <v>1</v>
      </c>
      <c r="D12">
        <v>1967.7774769646498</v>
      </c>
      <c r="E12">
        <f>D12-B12</f>
        <v>44.607476964649777</v>
      </c>
      <c r="F12">
        <f>B12/D12</f>
        <v>0.97733103590886805</v>
      </c>
    </row>
    <row r="13" spans="1:9" x14ac:dyDescent="0.2">
      <c r="A13" s="4" t="s">
        <v>224</v>
      </c>
      <c r="B13" s="8">
        <v>314.83</v>
      </c>
      <c r="C13" s="8" t="s">
        <v>228</v>
      </c>
      <c r="D13">
        <f>SUM(D14:D17)</f>
        <v>52.325430676140847</v>
      </c>
      <c r="E13">
        <f>D13-B13</f>
        <v>-262.50456932385913</v>
      </c>
      <c r="F13">
        <f>B13/D13</f>
        <v>6.0167684418803073</v>
      </c>
    </row>
    <row r="14" spans="1:9" x14ac:dyDescent="0.2">
      <c r="C14" s="4" t="s">
        <v>13</v>
      </c>
      <c r="D14">
        <v>12.717572960286999</v>
      </c>
    </row>
    <row r="15" spans="1:9" x14ac:dyDescent="0.2">
      <c r="A15" s="9"/>
      <c r="B15" s="9"/>
      <c r="C15" s="4" t="s">
        <v>26</v>
      </c>
      <c r="D15">
        <v>1.6642922</v>
      </c>
      <c r="H15" s="9"/>
    </row>
    <row r="16" spans="1:9" x14ac:dyDescent="0.2">
      <c r="A16" s="9"/>
      <c r="B16" s="9"/>
      <c r="C16" s="4" t="s">
        <v>7</v>
      </c>
      <c r="D16">
        <v>36.948954547572598</v>
      </c>
      <c r="H16" s="9"/>
    </row>
    <row r="17" spans="1:9" x14ac:dyDescent="0.2">
      <c r="A17" s="9"/>
      <c r="B17" s="9"/>
      <c r="C17" s="4" t="s">
        <v>34</v>
      </c>
      <c r="D17">
        <v>0.99461096828124995</v>
      </c>
      <c r="H17" s="9"/>
    </row>
    <row r="18" spans="1:9" x14ac:dyDescent="0.2">
      <c r="A18" s="3" t="s">
        <v>164</v>
      </c>
      <c r="B18" s="7">
        <v>19494.53</v>
      </c>
      <c r="C18" s="7" t="s">
        <v>164</v>
      </c>
      <c r="D18" s="2">
        <v>5546.2494654827851</v>
      </c>
      <c r="E18" s="17">
        <f>D18-B18</f>
        <v>-13948.280534517213</v>
      </c>
      <c r="F18" s="2">
        <f>B18/D18</f>
        <v>3.5149032010414727</v>
      </c>
      <c r="G18" s="12"/>
      <c r="I18" s="12"/>
    </row>
    <row r="19" spans="1:9" x14ac:dyDescent="0.2">
      <c r="A19" s="4"/>
      <c r="B19" s="11"/>
    </row>
    <row r="20" spans="1:9" x14ac:dyDescent="0.2">
      <c r="A20" s="4"/>
      <c r="B20" s="11"/>
      <c r="E20" s="1"/>
    </row>
    <row r="21" spans="1:9" x14ac:dyDescent="0.2">
      <c r="A21" s="4"/>
      <c r="B21" s="11"/>
    </row>
    <row r="22" spans="1:9" x14ac:dyDescent="0.2">
      <c r="A22" s="4"/>
      <c r="B22" s="11"/>
    </row>
    <row r="23" spans="1:9" x14ac:dyDescent="0.2">
      <c r="A23" s="4"/>
      <c r="B23" s="11"/>
    </row>
    <row r="24" spans="1:9" x14ac:dyDescent="0.2">
      <c r="A24" s="4"/>
      <c r="B24" s="6"/>
    </row>
    <row r="25" spans="1:9" x14ac:dyDescent="0.2">
      <c r="A25" s="4"/>
      <c r="B25" s="6"/>
      <c r="D25" s="1"/>
    </row>
    <row r="26" spans="1:9" x14ac:dyDescent="0.2">
      <c r="A26" s="4"/>
      <c r="B26" s="6"/>
      <c r="D26" s="1"/>
    </row>
    <row r="27" spans="1:9" x14ac:dyDescent="0.2">
      <c r="B27" s="11"/>
    </row>
    <row r="28" spans="1:9" x14ac:dyDescent="0.2">
      <c r="B28" s="11"/>
    </row>
    <row r="29" spans="1:9" x14ac:dyDescent="0.2">
      <c r="B29" s="11"/>
    </row>
    <row r="30" spans="1:9" x14ac:dyDescent="0.2">
      <c r="B30" s="11"/>
    </row>
    <row r="37" spans="1:9" x14ac:dyDescent="0.2">
      <c r="A37" s="13"/>
      <c r="C37" s="14"/>
      <c r="I37" s="12"/>
    </row>
    <row r="38" spans="1:9" x14ac:dyDescent="0.2">
      <c r="A38" s="13"/>
      <c r="C38" s="14"/>
      <c r="I38" s="12"/>
    </row>
    <row r="39" spans="1:9" x14ac:dyDescent="0.2">
      <c r="A39" s="13"/>
      <c r="C39" s="14"/>
      <c r="I39" s="12"/>
    </row>
    <row r="40" spans="1:9" x14ac:dyDescent="0.2">
      <c r="A40" s="13"/>
      <c r="C40" s="14"/>
      <c r="I40" s="12"/>
    </row>
    <row r="41" spans="1:9" x14ac:dyDescent="0.2">
      <c r="A41" s="13"/>
      <c r="C41" s="14"/>
      <c r="I41" s="12"/>
    </row>
    <row r="42" spans="1:9" x14ac:dyDescent="0.2">
      <c r="A42" s="13"/>
      <c r="C42" s="14"/>
      <c r="I42" s="12"/>
    </row>
    <row r="43" spans="1:9" x14ac:dyDescent="0.2">
      <c r="A43" s="13"/>
      <c r="C43" s="14"/>
      <c r="I43" s="12"/>
    </row>
    <row r="44" spans="1:9" x14ac:dyDescent="0.2">
      <c r="A44" s="13"/>
      <c r="C44" s="14"/>
      <c r="I44" s="12"/>
    </row>
    <row r="45" spans="1:9" x14ac:dyDescent="0.2">
      <c r="I45" s="12"/>
    </row>
    <row r="46" spans="1:9" x14ac:dyDescent="0.2">
      <c r="I46" s="12"/>
    </row>
    <row r="47" spans="1:9" x14ac:dyDescent="0.2">
      <c r="I47" s="12"/>
    </row>
    <row r="48" spans="1:9" x14ac:dyDescent="0.2">
      <c r="I48" s="12"/>
    </row>
    <row r="49" spans="9:9" x14ac:dyDescent="0.2">
      <c r="I49" s="12"/>
    </row>
    <row r="50" spans="9:9" x14ac:dyDescent="0.2">
      <c r="I50" s="12"/>
    </row>
    <row r="51" spans="9:9" x14ac:dyDescent="0.2">
      <c r="I51" s="12"/>
    </row>
    <row r="52" spans="9:9" x14ac:dyDescent="0.2">
      <c r="I52" s="12"/>
    </row>
    <row r="53" spans="9:9" x14ac:dyDescent="0.2">
      <c r="I53" s="12"/>
    </row>
    <row r="54" spans="9:9" x14ac:dyDescent="0.2">
      <c r="I54" s="12"/>
    </row>
    <row r="55" spans="9:9" x14ac:dyDescent="0.2">
      <c r="I55" s="12"/>
    </row>
    <row r="56" spans="9:9" x14ac:dyDescent="0.2">
      <c r="I56" s="12"/>
    </row>
    <row r="57" spans="9:9" x14ac:dyDescent="0.2">
      <c r="I57" s="12"/>
    </row>
    <row r="58" spans="9:9" x14ac:dyDescent="0.2">
      <c r="I58" s="12"/>
    </row>
    <row r="59" spans="9:9" x14ac:dyDescent="0.2">
      <c r="I59" s="12"/>
    </row>
    <row r="60" spans="9:9" x14ac:dyDescent="0.2">
      <c r="I60" s="12"/>
    </row>
    <row r="61" spans="9:9" x14ac:dyDescent="0.2">
      <c r="I61" s="12"/>
    </row>
    <row r="62" spans="9:9" x14ac:dyDescent="0.2">
      <c r="I62" s="12"/>
    </row>
    <row r="63" spans="9:9" x14ac:dyDescent="0.2">
      <c r="I63" s="12"/>
    </row>
    <row r="64" spans="9:9" x14ac:dyDescent="0.2">
      <c r="I64" s="12"/>
    </row>
    <row r="65" spans="9:9" x14ac:dyDescent="0.2">
      <c r="I65" s="12"/>
    </row>
    <row r="66" spans="9:9" x14ac:dyDescent="0.2">
      <c r="I66" s="12"/>
    </row>
    <row r="67" spans="9:9" x14ac:dyDescent="0.2">
      <c r="I67" s="12"/>
    </row>
    <row r="68" spans="9:9" x14ac:dyDescent="0.2">
      <c r="I68" s="12"/>
    </row>
    <row r="69" spans="9:9" x14ac:dyDescent="0.2">
      <c r="I69" s="12"/>
    </row>
    <row r="70" spans="9:9" x14ac:dyDescent="0.2">
      <c r="I70" s="12"/>
    </row>
    <row r="71" spans="9:9" x14ac:dyDescent="0.2">
      <c r="I71" s="12"/>
    </row>
    <row r="72" spans="9:9" x14ac:dyDescent="0.2">
      <c r="I72" s="12"/>
    </row>
    <row r="73" spans="9:9" x14ac:dyDescent="0.2">
      <c r="I73" s="12"/>
    </row>
    <row r="74" spans="9:9" x14ac:dyDescent="0.2">
      <c r="I74" s="12"/>
    </row>
    <row r="75" spans="9:9" x14ac:dyDescent="0.2">
      <c r="I75" s="12"/>
    </row>
    <row r="76" spans="9:9" x14ac:dyDescent="0.2">
      <c r="I76" s="12"/>
    </row>
    <row r="77" spans="9:9" x14ac:dyDescent="0.2">
      <c r="I77" s="12"/>
    </row>
    <row r="78" spans="9:9" x14ac:dyDescent="0.2">
      <c r="I78" s="12"/>
    </row>
    <row r="79" spans="9:9" x14ac:dyDescent="0.2">
      <c r="I79" s="12"/>
    </row>
    <row r="80" spans="9:9" x14ac:dyDescent="0.2">
      <c r="I80" s="12"/>
    </row>
    <row r="81" spans="9:9" x14ac:dyDescent="0.2">
      <c r="I81" s="12"/>
    </row>
    <row r="82" spans="9:9" x14ac:dyDescent="0.2">
      <c r="I82" s="12"/>
    </row>
    <row r="83" spans="9:9" x14ac:dyDescent="0.2">
      <c r="I83" s="12"/>
    </row>
    <row r="84" spans="9:9" x14ac:dyDescent="0.2">
      <c r="I84" s="12"/>
    </row>
    <row r="85" spans="9:9" x14ac:dyDescent="0.2">
      <c r="I85" s="12"/>
    </row>
    <row r="86" spans="9:9" x14ac:dyDescent="0.2">
      <c r="I86" s="12"/>
    </row>
    <row r="87" spans="9:9" x14ac:dyDescent="0.2">
      <c r="I87" s="12"/>
    </row>
    <row r="88" spans="9:9" x14ac:dyDescent="0.2">
      <c r="I88" s="12"/>
    </row>
    <row r="89" spans="9:9" x14ac:dyDescent="0.2">
      <c r="I89" s="12"/>
    </row>
    <row r="90" spans="9:9" x14ac:dyDescent="0.2">
      <c r="I90" s="12"/>
    </row>
    <row r="91" spans="9:9" x14ac:dyDescent="0.2">
      <c r="I91" s="12"/>
    </row>
    <row r="92" spans="9:9" x14ac:dyDescent="0.2">
      <c r="I92" s="12"/>
    </row>
    <row r="93" spans="9:9" x14ac:dyDescent="0.2">
      <c r="I93" s="12"/>
    </row>
    <row r="94" spans="9:9" x14ac:dyDescent="0.2">
      <c r="I94" s="12"/>
    </row>
    <row r="95" spans="9:9" x14ac:dyDescent="0.2">
      <c r="I95" s="12"/>
    </row>
    <row r="96" spans="9:9" x14ac:dyDescent="0.2">
      <c r="I96" s="12"/>
    </row>
    <row r="97" spans="9:9" x14ac:dyDescent="0.2">
      <c r="I97" s="12"/>
    </row>
    <row r="98" spans="9:9" x14ac:dyDescent="0.2">
      <c r="I98" s="12"/>
    </row>
    <row r="99" spans="9:9" x14ac:dyDescent="0.2">
      <c r="I99" s="12"/>
    </row>
    <row r="100" spans="9:9" x14ac:dyDescent="0.2">
      <c r="I100" s="12"/>
    </row>
    <row r="101" spans="9:9" x14ac:dyDescent="0.2">
      <c r="I101" s="12"/>
    </row>
    <row r="102" spans="9:9" x14ac:dyDescent="0.2">
      <c r="I102" s="12"/>
    </row>
    <row r="103" spans="9:9" x14ac:dyDescent="0.2">
      <c r="I103" s="12"/>
    </row>
    <row r="104" spans="9:9" x14ac:dyDescent="0.2">
      <c r="I104" s="12"/>
    </row>
    <row r="105" spans="9:9" x14ac:dyDescent="0.2">
      <c r="I105" s="12"/>
    </row>
    <row r="106" spans="9:9" x14ac:dyDescent="0.2">
      <c r="I106" s="12"/>
    </row>
    <row r="107" spans="9:9" x14ac:dyDescent="0.2">
      <c r="I107" s="12"/>
    </row>
    <row r="108" spans="9:9" x14ac:dyDescent="0.2">
      <c r="I108" s="12"/>
    </row>
    <row r="109" spans="9:9" x14ac:dyDescent="0.2">
      <c r="I109" s="12"/>
    </row>
    <row r="110" spans="9:9" x14ac:dyDescent="0.2">
      <c r="I110" s="12"/>
    </row>
    <row r="111" spans="9:9" x14ac:dyDescent="0.2">
      <c r="I111" s="12"/>
    </row>
    <row r="112" spans="9:9" x14ac:dyDescent="0.2">
      <c r="I112" s="12"/>
    </row>
    <row r="113" spans="8:9" x14ac:dyDescent="0.2">
      <c r="I113" s="12"/>
    </row>
    <row r="114" spans="8:9" x14ac:dyDescent="0.2">
      <c r="H114" s="1"/>
      <c r="I11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95" workbookViewId="0">
      <selection activeCell="C112" sqref="C112"/>
    </sheetView>
  </sheetViews>
  <sheetFormatPr baseColWidth="10" defaultRowHeight="16" x14ac:dyDescent="0.2"/>
  <cols>
    <col min="1" max="1" width="66" bestFit="1" customWidth="1"/>
    <col min="2" max="2" width="12.1640625" bestFit="1" customWidth="1"/>
    <col min="3" max="3" width="13.1640625" bestFit="1" customWidth="1"/>
    <col min="5" max="5" width="13.5" style="4" bestFit="1" customWidth="1"/>
    <col min="6" max="6" width="44.33203125" bestFit="1" customWidth="1"/>
    <col min="7" max="7" width="16.83203125" style="8" bestFit="1" customWidth="1"/>
  </cols>
  <sheetData>
    <row r="1" spans="1:10" s="2" customFormat="1" x14ac:dyDescent="0.2">
      <c r="A1" s="2" t="s">
        <v>165</v>
      </c>
      <c r="B1" s="2" t="s">
        <v>166</v>
      </c>
      <c r="C1" s="2" t="s">
        <v>167</v>
      </c>
      <c r="E1" s="3" t="s">
        <v>168</v>
      </c>
      <c r="F1" s="5" t="s">
        <v>173</v>
      </c>
      <c r="G1" s="7" t="s">
        <v>169</v>
      </c>
      <c r="J1"/>
    </row>
    <row r="2" spans="1:10" x14ac:dyDescent="0.2">
      <c r="A2" t="s">
        <v>0</v>
      </c>
      <c r="B2" s="1">
        <v>2069872818.7316301</v>
      </c>
      <c r="C2">
        <f>(B2/1000000)</f>
        <v>2069.8728187316301</v>
      </c>
      <c r="E2" s="4">
        <v>1</v>
      </c>
      <c r="F2" s="6" t="s">
        <v>174</v>
      </c>
      <c r="G2" s="8">
        <v>2358.0300000000002</v>
      </c>
    </row>
    <row r="3" spans="1:10" x14ac:dyDescent="0.2">
      <c r="A3" t="s">
        <v>1</v>
      </c>
      <c r="B3" s="1">
        <v>1967777476.9646499</v>
      </c>
      <c r="C3">
        <f t="shared" ref="C3:C67" si="0">(B3/1000000)</f>
        <v>1967.7774769646498</v>
      </c>
      <c r="E3" s="4" t="s">
        <v>120</v>
      </c>
      <c r="F3" s="6" t="s">
        <v>175</v>
      </c>
      <c r="G3" s="8">
        <v>2347.25</v>
      </c>
    </row>
    <row r="4" spans="1:10" x14ac:dyDescent="0.2">
      <c r="A4" t="s">
        <v>3</v>
      </c>
      <c r="B4" s="1">
        <v>230003861.403126</v>
      </c>
      <c r="C4">
        <f t="shared" si="0"/>
        <v>230.003861403126</v>
      </c>
      <c r="E4" s="4" t="s">
        <v>121</v>
      </c>
      <c r="F4" s="6" t="s">
        <v>176</v>
      </c>
      <c r="G4" s="8">
        <v>196.61</v>
      </c>
    </row>
    <row r="5" spans="1:10" x14ac:dyDescent="0.2">
      <c r="A5" t="s">
        <v>4</v>
      </c>
      <c r="B5" s="1">
        <v>191417514.74419999</v>
      </c>
      <c r="C5">
        <f t="shared" si="0"/>
        <v>191.41751474419999</v>
      </c>
      <c r="E5" s="4" t="s">
        <v>122</v>
      </c>
      <c r="F5" s="11" t="s">
        <v>200</v>
      </c>
      <c r="G5" s="8">
        <v>149.37</v>
      </c>
    </row>
    <row r="6" spans="1:10" x14ac:dyDescent="0.2">
      <c r="A6" t="s">
        <v>2</v>
      </c>
      <c r="B6" s="1">
        <v>186303521.09999999</v>
      </c>
      <c r="C6">
        <f t="shared" si="0"/>
        <v>186.30352109999998</v>
      </c>
      <c r="E6" s="4" t="s">
        <v>123</v>
      </c>
      <c r="F6" s="6" t="s">
        <v>177</v>
      </c>
      <c r="G6" s="8">
        <v>1434.51</v>
      </c>
    </row>
    <row r="7" spans="1:10" x14ac:dyDescent="0.2">
      <c r="A7" t="s">
        <v>5</v>
      </c>
      <c r="B7" s="1">
        <v>86302261.958438501</v>
      </c>
      <c r="C7">
        <f t="shared" si="0"/>
        <v>86.302261958438507</v>
      </c>
      <c r="E7" s="4" t="s">
        <v>124</v>
      </c>
      <c r="F7" s="6" t="s">
        <v>178</v>
      </c>
      <c r="G7" s="8">
        <v>563.86</v>
      </c>
    </row>
    <row r="8" spans="1:10" x14ac:dyDescent="0.2">
      <c r="A8" t="s">
        <v>9</v>
      </c>
      <c r="B8" s="1">
        <v>54486703.053948298</v>
      </c>
      <c r="C8">
        <f t="shared" si="0"/>
        <v>54.486703053948297</v>
      </c>
      <c r="E8" s="4" t="s">
        <v>125</v>
      </c>
      <c r="F8" s="6" t="s">
        <v>179</v>
      </c>
      <c r="G8" s="8">
        <v>2.9</v>
      </c>
    </row>
    <row r="9" spans="1:10" x14ac:dyDescent="0.2">
      <c r="A9" t="s">
        <v>16</v>
      </c>
      <c r="B9" s="1">
        <v>50600684.799049698</v>
      </c>
      <c r="C9">
        <f t="shared" si="0"/>
        <v>50.600684799049695</v>
      </c>
      <c r="E9" s="4" t="s">
        <v>126</v>
      </c>
      <c r="F9" s="6" t="s">
        <v>180</v>
      </c>
      <c r="G9" s="8">
        <v>153.41</v>
      </c>
    </row>
    <row r="10" spans="1:10" x14ac:dyDescent="0.2">
      <c r="A10" t="s">
        <v>11</v>
      </c>
      <c r="B10" s="1">
        <v>49174431.628220797</v>
      </c>
      <c r="C10">
        <f t="shared" si="0"/>
        <v>49.174431628220795</v>
      </c>
      <c r="E10" s="4" t="s">
        <v>127</v>
      </c>
      <c r="F10" s="6" t="s">
        <v>181</v>
      </c>
      <c r="G10" s="8">
        <v>5.17</v>
      </c>
    </row>
    <row r="11" spans="1:10" x14ac:dyDescent="0.2">
      <c r="A11" t="s">
        <v>6</v>
      </c>
      <c r="B11" s="1">
        <v>39563842.246729799</v>
      </c>
      <c r="C11">
        <f t="shared" si="0"/>
        <v>39.563842246729799</v>
      </c>
      <c r="E11" s="4" t="s">
        <v>128</v>
      </c>
      <c r="F11" s="6" t="s">
        <v>182</v>
      </c>
      <c r="G11" s="8">
        <v>38.03</v>
      </c>
    </row>
    <row r="12" spans="1:10" x14ac:dyDescent="0.2">
      <c r="A12" t="s">
        <v>7</v>
      </c>
      <c r="B12" s="1">
        <v>36948954.547572598</v>
      </c>
      <c r="C12">
        <f t="shared" si="0"/>
        <v>36.948954547572598</v>
      </c>
      <c r="E12" s="4" t="s">
        <v>129</v>
      </c>
      <c r="F12" s="6" t="s">
        <v>183</v>
      </c>
      <c r="G12" s="8">
        <v>2.64</v>
      </c>
    </row>
    <row r="13" spans="1:10" x14ac:dyDescent="0.2">
      <c r="A13" t="s">
        <v>8</v>
      </c>
      <c r="B13" s="1">
        <v>24094948.277600002</v>
      </c>
      <c r="C13">
        <f t="shared" si="0"/>
        <v>24.0949482776</v>
      </c>
      <c r="E13" s="4" t="s">
        <v>130</v>
      </c>
      <c r="F13" s="6" t="s">
        <v>184</v>
      </c>
      <c r="G13" s="8">
        <v>15.42</v>
      </c>
    </row>
    <row r="14" spans="1:10" x14ac:dyDescent="0.2">
      <c r="A14" t="s">
        <v>23</v>
      </c>
      <c r="B14" s="1">
        <v>23754875.940065801</v>
      </c>
      <c r="C14">
        <f t="shared" si="0"/>
        <v>23.754875940065801</v>
      </c>
      <c r="E14" s="4" t="s">
        <v>131</v>
      </c>
      <c r="F14" s="11" t="s">
        <v>201</v>
      </c>
      <c r="G14" s="8">
        <v>19.899999999999999</v>
      </c>
    </row>
    <row r="15" spans="1:10" x14ac:dyDescent="0.2">
      <c r="A15" t="s">
        <v>10</v>
      </c>
      <c r="B15" s="1">
        <v>15206245.482194901</v>
      </c>
      <c r="C15">
        <f t="shared" si="0"/>
        <v>15.2062454821949</v>
      </c>
      <c r="E15" s="4" t="s">
        <v>132</v>
      </c>
      <c r="F15" s="6" t="s">
        <v>185</v>
      </c>
      <c r="G15" s="8">
        <v>12.95</v>
      </c>
    </row>
    <row r="16" spans="1:10" x14ac:dyDescent="0.2">
      <c r="A16" t="s">
        <v>12</v>
      </c>
      <c r="B16" s="1">
        <v>14994612.543</v>
      </c>
      <c r="C16">
        <f t="shared" si="0"/>
        <v>14.994612542999999</v>
      </c>
      <c r="E16" s="4" t="s">
        <v>133</v>
      </c>
      <c r="F16" s="6" t="s">
        <v>186</v>
      </c>
      <c r="G16" s="8">
        <v>54.5</v>
      </c>
    </row>
    <row r="17" spans="1:7" x14ac:dyDescent="0.2">
      <c r="A17" t="s">
        <v>13</v>
      </c>
      <c r="B17" s="1">
        <v>12717572.960286999</v>
      </c>
      <c r="C17">
        <f t="shared" si="0"/>
        <v>12.717572960286999</v>
      </c>
      <c r="E17" s="4" t="s">
        <v>134</v>
      </c>
      <c r="F17" s="6" t="s">
        <v>187</v>
      </c>
      <c r="G17" s="8">
        <v>43.96</v>
      </c>
    </row>
    <row r="18" spans="1:7" x14ac:dyDescent="0.2">
      <c r="A18" t="s">
        <v>14</v>
      </c>
      <c r="B18" s="1">
        <v>12086635.583016001</v>
      </c>
      <c r="C18">
        <f t="shared" si="0"/>
        <v>12.086635583016001</v>
      </c>
      <c r="E18" s="4" t="s">
        <v>135</v>
      </c>
      <c r="F18" s="6" t="s">
        <v>188</v>
      </c>
      <c r="G18" s="8">
        <v>16.75</v>
      </c>
    </row>
    <row r="19" spans="1:7" x14ac:dyDescent="0.2">
      <c r="A19" t="s">
        <v>15</v>
      </c>
      <c r="B19" s="1">
        <v>10834239.659690199</v>
      </c>
      <c r="C19">
        <f t="shared" si="0"/>
        <v>10.8342396596902</v>
      </c>
      <c r="E19" s="4" t="s">
        <v>136</v>
      </c>
      <c r="F19" s="6" t="s">
        <v>189</v>
      </c>
      <c r="G19" s="8">
        <v>1080.98</v>
      </c>
    </row>
    <row r="20" spans="1:7" x14ac:dyDescent="0.2">
      <c r="A20" t="s">
        <v>17</v>
      </c>
      <c r="B20">
        <v>9719957.6957076993</v>
      </c>
      <c r="C20">
        <f t="shared" si="0"/>
        <v>9.7199576957076985</v>
      </c>
      <c r="E20" s="4" t="s">
        <v>137</v>
      </c>
      <c r="F20" s="6" t="s">
        <v>190</v>
      </c>
      <c r="G20" s="8">
        <v>324.02</v>
      </c>
    </row>
    <row r="21" spans="1:7" x14ac:dyDescent="0.2">
      <c r="A21" t="s">
        <v>19</v>
      </c>
      <c r="B21">
        <v>4411518.3222386399</v>
      </c>
      <c r="C21">
        <f t="shared" si="0"/>
        <v>4.4115183222386403</v>
      </c>
      <c r="E21" s="4" t="s">
        <v>138</v>
      </c>
      <c r="F21" s="6" t="s">
        <v>191</v>
      </c>
      <c r="G21" s="8">
        <v>4.6500000000000004</v>
      </c>
    </row>
    <row r="22" spans="1:7" x14ac:dyDescent="0.2">
      <c r="A22" t="s">
        <v>21</v>
      </c>
      <c r="B22">
        <v>4023520.41634</v>
      </c>
      <c r="C22">
        <f t="shared" si="0"/>
        <v>4.0235204163400002</v>
      </c>
      <c r="E22" s="4" t="s">
        <v>139</v>
      </c>
      <c r="F22" s="6" t="s">
        <v>192</v>
      </c>
      <c r="G22" s="8">
        <v>1.68</v>
      </c>
    </row>
    <row r="23" spans="1:7" x14ac:dyDescent="0.2">
      <c r="A23" t="s">
        <v>20</v>
      </c>
      <c r="B23">
        <v>2689188.3038550001</v>
      </c>
      <c r="C23">
        <f t="shared" si="0"/>
        <v>2.689188303855</v>
      </c>
      <c r="E23" s="4" t="s">
        <v>140</v>
      </c>
      <c r="F23" s="6" t="s">
        <v>193</v>
      </c>
      <c r="G23" s="8">
        <v>557.97</v>
      </c>
    </row>
    <row r="24" spans="1:7" x14ac:dyDescent="0.2">
      <c r="A24" t="s">
        <v>28</v>
      </c>
      <c r="B24">
        <v>2121933.3098777998</v>
      </c>
      <c r="C24">
        <f t="shared" si="0"/>
        <v>2.1219333098777997</v>
      </c>
      <c r="E24" s="4" t="s">
        <v>141</v>
      </c>
      <c r="F24" s="6" t="s">
        <v>194</v>
      </c>
      <c r="G24" s="8">
        <v>4.21</v>
      </c>
    </row>
    <row r="25" spans="1:7" x14ac:dyDescent="0.2">
      <c r="A25" t="s">
        <v>25</v>
      </c>
      <c r="B25">
        <v>1999280.21798662</v>
      </c>
      <c r="C25">
        <f t="shared" si="0"/>
        <v>1.99928021798662</v>
      </c>
      <c r="E25" s="4" t="s">
        <v>142</v>
      </c>
      <c r="F25" s="6" t="s">
        <v>195</v>
      </c>
      <c r="G25" s="8">
        <v>2.9</v>
      </c>
    </row>
    <row r="26" spans="1:7" x14ac:dyDescent="0.2">
      <c r="A26" t="s">
        <v>26</v>
      </c>
      <c r="B26">
        <v>1664292.2</v>
      </c>
      <c r="C26">
        <f t="shared" si="0"/>
        <v>1.6642922</v>
      </c>
      <c r="E26" s="4" t="s">
        <v>143</v>
      </c>
      <c r="F26" s="11" t="s">
        <v>202</v>
      </c>
      <c r="G26" s="8">
        <v>10.78</v>
      </c>
    </row>
    <row r="27" spans="1:7" x14ac:dyDescent="0.2">
      <c r="A27" t="s">
        <v>27</v>
      </c>
      <c r="B27">
        <v>1558552.7646294001</v>
      </c>
      <c r="C27">
        <f>(B27/1000000)</f>
        <v>1.5585527646294002</v>
      </c>
      <c r="E27" s="4" t="s">
        <v>144</v>
      </c>
      <c r="F27" s="11" t="s">
        <v>203</v>
      </c>
      <c r="G27" s="8">
        <v>10.78</v>
      </c>
    </row>
    <row r="28" spans="1:7" x14ac:dyDescent="0.2">
      <c r="A28" t="s">
        <v>24</v>
      </c>
      <c r="B28">
        <v>1476026.282594</v>
      </c>
      <c r="C28">
        <f t="shared" si="0"/>
        <v>1.476026282594</v>
      </c>
      <c r="E28" s="4" t="s">
        <v>145</v>
      </c>
      <c r="F28" s="11" t="s">
        <v>204</v>
      </c>
      <c r="G28" s="8">
        <v>0.78</v>
      </c>
    </row>
    <row r="29" spans="1:7" x14ac:dyDescent="0.2">
      <c r="A29" t="s">
        <v>22</v>
      </c>
      <c r="B29">
        <v>1441569.22914326</v>
      </c>
      <c r="C29">
        <f t="shared" si="0"/>
        <v>1.44156922914326</v>
      </c>
      <c r="E29" s="4" t="s">
        <v>146</v>
      </c>
      <c r="F29" s="11" t="s">
        <v>205</v>
      </c>
      <c r="G29" s="8">
        <v>9.6300000000000008</v>
      </c>
    </row>
    <row r="30" spans="1:7" x14ac:dyDescent="0.2">
      <c r="A30" t="s">
        <v>50</v>
      </c>
      <c r="B30">
        <v>1270350.3052000001</v>
      </c>
      <c r="C30">
        <f t="shared" si="0"/>
        <v>1.2703503052</v>
      </c>
      <c r="E30" s="4" t="s">
        <v>147</v>
      </c>
      <c r="F30" s="11" t="s">
        <v>206</v>
      </c>
      <c r="G30" s="8">
        <v>9.6300000000000008</v>
      </c>
    </row>
    <row r="31" spans="1:7" x14ac:dyDescent="0.2">
      <c r="A31" t="s">
        <v>34</v>
      </c>
      <c r="B31">
        <v>1188372.1664972999</v>
      </c>
      <c r="C31">
        <f t="shared" si="0"/>
        <v>1.1883721664972999</v>
      </c>
      <c r="E31" s="4" t="s">
        <v>148</v>
      </c>
      <c r="F31" s="11" t="s">
        <v>207</v>
      </c>
      <c r="G31" s="8">
        <v>0.36</v>
      </c>
    </row>
    <row r="32" spans="1:7" x14ac:dyDescent="0.2">
      <c r="A32" t="s">
        <v>45</v>
      </c>
      <c r="B32">
        <v>1150841.2679999999</v>
      </c>
      <c r="C32">
        <f t="shared" si="0"/>
        <v>1.150841268</v>
      </c>
      <c r="E32" s="4">
        <v>2</v>
      </c>
      <c r="F32" s="6" t="s">
        <v>196</v>
      </c>
      <c r="G32" s="8">
        <v>5.75</v>
      </c>
    </row>
    <row r="33" spans="1:7" x14ac:dyDescent="0.2">
      <c r="A33" t="s">
        <v>29</v>
      </c>
      <c r="B33">
        <v>1098236.4773112</v>
      </c>
      <c r="C33">
        <f t="shared" si="0"/>
        <v>1.0982364773111999</v>
      </c>
      <c r="E33" s="4" t="s">
        <v>149</v>
      </c>
      <c r="F33" s="6" t="s">
        <v>197</v>
      </c>
      <c r="G33" s="8">
        <v>5.75</v>
      </c>
    </row>
    <row r="34" spans="1:7" x14ac:dyDescent="0.2">
      <c r="A34" t="s">
        <v>33</v>
      </c>
      <c r="B34">
        <v>1010097.534472</v>
      </c>
      <c r="C34">
        <f t="shared" si="0"/>
        <v>1.010097534472</v>
      </c>
      <c r="E34" s="4" t="s">
        <v>150</v>
      </c>
      <c r="F34" s="6" t="s">
        <v>198</v>
      </c>
      <c r="G34" s="8">
        <v>5.3</v>
      </c>
    </row>
    <row r="35" spans="1:7" x14ac:dyDescent="0.2">
      <c r="A35" t="s">
        <v>42</v>
      </c>
      <c r="B35">
        <v>1006292.12154017</v>
      </c>
      <c r="C35">
        <f t="shared" si="0"/>
        <v>1.0062921215401701</v>
      </c>
      <c r="E35" s="4" t="s">
        <v>151</v>
      </c>
      <c r="F35" s="6" t="s">
        <v>199</v>
      </c>
      <c r="G35" s="8">
        <v>0.45</v>
      </c>
    </row>
    <row r="36" spans="1:7" x14ac:dyDescent="0.2">
      <c r="A36" t="s">
        <v>73</v>
      </c>
      <c r="B36">
        <v>999880.51134774298</v>
      </c>
      <c r="C36">
        <f t="shared" si="0"/>
        <v>0.99988051134774303</v>
      </c>
      <c r="E36" s="4">
        <v>4</v>
      </c>
      <c r="F36" t="s">
        <v>208</v>
      </c>
      <c r="G36" s="8">
        <v>19803.7</v>
      </c>
    </row>
    <row r="37" spans="1:7" x14ac:dyDescent="0.2">
      <c r="A37" t="s">
        <v>44</v>
      </c>
      <c r="B37">
        <v>958551.63850420201</v>
      </c>
      <c r="C37">
        <f t="shared" si="0"/>
        <v>0.958551638504202</v>
      </c>
      <c r="E37" s="4" t="s">
        <v>152</v>
      </c>
      <c r="F37" s="11" t="s">
        <v>209</v>
      </c>
      <c r="G37" s="8" t="s">
        <v>161</v>
      </c>
    </row>
    <row r="38" spans="1:7" x14ac:dyDescent="0.2">
      <c r="A38" t="s">
        <v>63</v>
      </c>
      <c r="B38">
        <v>804299.25</v>
      </c>
      <c r="C38">
        <f t="shared" si="0"/>
        <v>0.80429925000000002</v>
      </c>
      <c r="E38" s="4" t="s">
        <v>153</v>
      </c>
      <c r="F38" s="11" t="s">
        <v>210</v>
      </c>
      <c r="G38" s="8">
        <v>19250.259999999998</v>
      </c>
    </row>
    <row r="39" spans="1:7" x14ac:dyDescent="0.2">
      <c r="A39" t="s">
        <v>18</v>
      </c>
      <c r="B39">
        <v>731289.07231700001</v>
      </c>
      <c r="C39">
        <f t="shared" si="0"/>
        <v>0.73128907231700002</v>
      </c>
      <c r="E39" s="4" t="s">
        <v>154</v>
      </c>
      <c r="F39" s="11" t="s">
        <v>211</v>
      </c>
      <c r="G39" s="8">
        <v>470.09</v>
      </c>
    </row>
    <row r="40" spans="1:7" x14ac:dyDescent="0.2">
      <c r="A40" t="s">
        <v>32</v>
      </c>
      <c r="B40">
        <v>623997.25708075298</v>
      </c>
      <c r="C40">
        <f t="shared" si="0"/>
        <v>0.62399725708075293</v>
      </c>
      <c r="E40" s="4" t="s">
        <v>155</v>
      </c>
      <c r="F40" s="11" t="s">
        <v>212</v>
      </c>
      <c r="G40" s="8">
        <v>27.45</v>
      </c>
    </row>
    <row r="41" spans="1:7" x14ac:dyDescent="0.2">
      <c r="A41" t="s">
        <v>41</v>
      </c>
      <c r="B41">
        <v>616416.74103999999</v>
      </c>
      <c r="C41">
        <f t="shared" si="0"/>
        <v>0.61641674103999999</v>
      </c>
      <c r="E41" s="4" t="s">
        <v>156</v>
      </c>
      <c r="F41" s="11" t="s">
        <v>213</v>
      </c>
      <c r="G41" s="8">
        <v>35.729999999999997</v>
      </c>
    </row>
    <row r="42" spans="1:7" x14ac:dyDescent="0.2">
      <c r="A42" t="s">
        <v>35</v>
      </c>
      <c r="B42">
        <v>604595.69502099999</v>
      </c>
      <c r="C42">
        <f t="shared" si="0"/>
        <v>0.60459569502099997</v>
      </c>
      <c r="E42" s="4" t="s">
        <v>157</v>
      </c>
      <c r="F42" s="11" t="s">
        <v>214</v>
      </c>
      <c r="G42" s="8">
        <v>20.149999999999999</v>
      </c>
    </row>
    <row r="43" spans="1:7" x14ac:dyDescent="0.2">
      <c r="A43" t="s">
        <v>31</v>
      </c>
      <c r="B43">
        <v>531531.60598065006</v>
      </c>
      <c r="C43">
        <f t="shared" si="0"/>
        <v>0.53153160598065008</v>
      </c>
      <c r="E43" s="4" t="s">
        <v>158</v>
      </c>
      <c r="F43" s="4"/>
      <c r="G43" s="8">
        <v>15.23</v>
      </c>
    </row>
    <row r="44" spans="1:7" x14ac:dyDescent="0.2">
      <c r="A44" t="s">
        <v>36</v>
      </c>
      <c r="B44">
        <v>502489.75998253998</v>
      </c>
      <c r="C44">
        <f t="shared" si="0"/>
        <v>0.50248975998253997</v>
      </c>
      <c r="E44" s="4" t="s">
        <v>159</v>
      </c>
      <c r="F44" s="4"/>
      <c r="G44" s="8">
        <v>17.22</v>
      </c>
    </row>
    <row r="45" spans="1:7" x14ac:dyDescent="0.2">
      <c r="A45" t="s">
        <v>54</v>
      </c>
      <c r="B45">
        <v>336955.15023610002</v>
      </c>
      <c r="C45">
        <f t="shared" si="0"/>
        <v>0.33695515023610001</v>
      </c>
      <c r="E45" s="4" t="s">
        <v>160</v>
      </c>
      <c r="F45" s="4"/>
      <c r="G45" s="8">
        <v>1.98</v>
      </c>
    </row>
    <row r="46" spans="1:7" x14ac:dyDescent="0.2">
      <c r="A46" t="s">
        <v>30</v>
      </c>
      <c r="B46">
        <v>335051.30902759999</v>
      </c>
      <c r="C46">
        <f t="shared" si="0"/>
        <v>0.3350513090276</v>
      </c>
      <c r="E46" s="3" t="s">
        <v>164</v>
      </c>
      <c r="F46" s="3"/>
      <c r="G46" s="7">
        <f>SUM(G2,G32,G36)</f>
        <v>22167.48</v>
      </c>
    </row>
    <row r="47" spans="1:7" x14ac:dyDescent="0.2">
      <c r="A47" t="s">
        <v>39</v>
      </c>
      <c r="B47">
        <v>293405.18348000001</v>
      </c>
      <c r="C47">
        <f>(B47/1000000)</f>
        <v>0.29340518348</v>
      </c>
    </row>
    <row r="48" spans="1:7" x14ac:dyDescent="0.2">
      <c r="A48" t="s">
        <v>52</v>
      </c>
      <c r="B48">
        <v>272325.87325288297</v>
      </c>
      <c r="C48">
        <f t="shared" si="0"/>
        <v>0.27232587325288299</v>
      </c>
    </row>
    <row r="49" spans="1:3" x14ac:dyDescent="0.2">
      <c r="A49" t="s">
        <v>37</v>
      </c>
      <c r="B49">
        <v>254561.15</v>
      </c>
      <c r="C49">
        <f t="shared" si="0"/>
        <v>0.25456115000000001</v>
      </c>
    </row>
    <row r="50" spans="1:3" x14ac:dyDescent="0.2">
      <c r="A50" t="s">
        <v>46</v>
      </c>
      <c r="B50">
        <v>230182.67</v>
      </c>
      <c r="C50">
        <f t="shared" si="0"/>
        <v>0.23018267000000001</v>
      </c>
    </row>
    <row r="51" spans="1:3" x14ac:dyDescent="0.2">
      <c r="A51" t="s">
        <v>47</v>
      </c>
      <c r="B51">
        <v>225687.74013482599</v>
      </c>
      <c r="C51">
        <f t="shared" si="0"/>
        <v>0.22568774013482598</v>
      </c>
    </row>
    <row r="52" spans="1:3" x14ac:dyDescent="0.2">
      <c r="A52" t="s">
        <v>51</v>
      </c>
      <c r="B52">
        <v>196312.2564788</v>
      </c>
      <c r="C52">
        <f t="shared" si="0"/>
        <v>0.19631225647879999</v>
      </c>
    </row>
    <row r="53" spans="1:3" x14ac:dyDescent="0.2">
      <c r="A53" t="s">
        <v>55</v>
      </c>
      <c r="B53">
        <v>176483.495845</v>
      </c>
      <c r="C53">
        <f t="shared" si="0"/>
        <v>0.176483495845</v>
      </c>
    </row>
    <row r="54" spans="1:3" x14ac:dyDescent="0.2">
      <c r="A54" t="s">
        <v>40</v>
      </c>
      <c r="B54">
        <v>158051.906092822</v>
      </c>
      <c r="C54">
        <f t="shared" si="0"/>
        <v>0.15805190609282199</v>
      </c>
    </row>
    <row r="55" spans="1:3" x14ac:dyDescent="0.2">
      <c r="A55" t="s">
        <v>38</v>
      </c>
      <c r="B55">
        <v>147604.94224999999</v>
      </c>
      <c r="C55">
        <f t="shared" si="0"/>
        <v>0.14760494224999998</v>
      </c>
    </row>
    <row r="56" spans="1:3" x14ac:dyDescent="0.2">
      <c r="A56" t="s">
        <v>43</v>
      </c>
      <c r="B56">
        <v>143021.62</v>
      </c>
      <c r="C56">
        <f t="shared" si="0"/>
        <v>0.14302161999999999</v>
      </c>
    </row>
    <row r="57" spans="1:3" x14ac:dyDescent="0.2">
      <c r="A57" t="s">
        <v>53</v>
      </c>
      <c r="B57">
        <v>135214.1042421</v>
      </c>
      <c r="C57">
        <f t="shared" si="0"/>
        <v>0.13521410424210001</v>
      </c>
    </row>
    <row r="58" spans="1:3" x14ac:dyDescent="0.2">
      <c r="A58" t="s">
        <v>62</v>
      </c>
      <c r="B58">
        <v>112691.20879999999</v>
      </c>
      <c r="C58">
        <f t="shared" si="0"/>
        <v>0.1126912088</v>
      </c>
    </row>
    <row r="59" spans="1:3" x14ac:dyDescent="0.2">
      <c r="A59" t="s">
        <v>49</v>
      </c>
      <c r="B59">
        <v>110790.6722841</v>
      </c>
      <c r="C59">
        <f t="shared" si="0"/>
        <v>0.1107906722841</v>
      </c>
    </row>
    <row r="60" spans="1:3" x14ac:dyDescent="0.2">
      <c r="A60" t="s">
        <v>65</v>
      </c>
      <c r="B60">
        <v>88913.265060899997</v>
      </c>
      <c r="C60">
        <f t="shared" si="0"/>
        <v>8.8913265060899999E-2</v>
      </c>
    </row>
    <row r="61" spans="1:3" x14ac:dyDescent="0.2">
      <c r="A61" t="s">
        <v>97</v>
      </c>
      <c r="B61">
        <v>57166.86</v>
      </c>
      <c r="C61">
        <f t="shared" si="0"/>
        <v>5.716686E-2</v>
      </c>
    </row>
    <row r="62" spans="1:3" x14ac:dyDescent="0.2">
      <c r="A62" t="s">
        <v>106</v>
      </c>
      <c r="B62">
        <v>51501.597999999998</v>
      </c>
      <c r="C62">
        <f t="shared" si="0"/>
        <v>5.1501597999999996E-2</v>
      </c>
    </row>
    <row r="63" spans="1:3" x14ac:dyDescent="0.2">
      <c r="A63" t="s">
        <v>56</v>
      </c>
      <c r="B63">
        <v>51475.678650000002</v>
      </c>
      <c r="C63">
        <f t="shared" si="0"/>
        <v>5.1475678650000002E-2</v>
      </c>
    </row>
    <row r="64" spans="1:3" x14ac:dyDescent="0.2">
      <c r="A64" t="s">
        <v>71</v>
      </c>
      <c r="B64">
        <v>39235.442903000003</v>
      </c>
      <c r="C64">
        <f t="shared" si="0"/>
        <v>3.9235442903000003E-2</v>
      </c>
    </row>
    <row r="65" spans="1:3" x14ac:dyDescent="0.2">
      <c r="A65" t="s">
        <v>70</v>
      </c>
      <c r="B65">
        <v>33577.520657499997</v>
      </c>
      <c r="C65">
        <f t="shared" si="0"/>
        <v>3.3577520657499998E-2</v>
      </c>
    </row>
    <row r="66" spans="1:3" x14ac:dyDescent="0.2">
      <c r="A66" t="s">
        <v>107</v>
      </c>
      <c r="B66">
        <v>33178.253948400001</v>
      </c>
      <c r="C66">
        <f>(B66/1000000)</f>
        <v>3.3178253948400002E-2</v>
      </c>
    </row>
    <row r="67" spans="1:3" x14ac:dyDescent="0.2">
      <c r="A67" t="s">
        <v>61</v>
      </c>
      <c r="B67">
        <v>32932.9464683275</v>
      </c>
      <c r="C67">
        <f t="shared" si="0"/>
        <v>3.2932946468327499E-2</v>
      </c>
    </row>
    <row r="68" spans="1:3" x14ac:dyDescent="0.2">
      <c r="A68" t="s">
        <v>57</v>
      </c>
      <c r="B68">
        <v>32731.081970800002</v>
      </c>
      <c r="C68">
        <f t="shared" ref="C68:C88" si="1">(B68/1000000)</f>
        <v>3.2731081970800005E-2</v>
      </c>
    </row>
    <row r="69" spans="1:3" x14ac:dyDescent="0.2">
      <c r="A69" t="s">
        <v>102</v>
      </c>
      <c r="B69">
        <v>27117.111000000001</v>
      </c>
      <c r="C69">
        <f t="shared" si="1"/>
        <v>2.7117110999999999E-2</v>
      </c>
    </row>
    <row r="70" spans="1:3" x14ac:dyDescent="0.2">
      <c r="A70" t="s">
        <v>98</v>
      </c>
      <c r="B70">
        <v>26672.95519235</v>
      </c>
      <c r="C70">
        <f t="shared" si="1"/>
        <v>2.6672955192349999E-2</v>
      </c>
    </row>
    <row r="71" spans="1:3" x14ac:dyDescent="0.2">
      <c r="A71" t="s">
        <v>58</v>
      </c>
      <c r="B71">
        <v>25351.953590000001</v>
      </c>
      <c r="C71">
        <f t="shared" si="1"/>
        <v>2.535195359E-2</v>
      </c>
    </row>
    <row r="72" spans="1:3" x14ac:dyDescent="0.2">
      <c r="A72" t="s">
        <v>69</v>
      </c>
      <c r="B72">
        <v>22480.4064</v>
      </c>
      <c r="C72">
        <f t="shared" si="1"/>
        <v>2.24804064E-2</v>
      </c>
    </row>
    <row r="73" spans="1:3" x14ac:dyDescent="0.2">
      <c r="A73" t="s">
        <v>108</v>
      </c>
      <c r="B73">
        <v>22302.468639999999</v>
      </c>
      <c r="C73">
        <f t="shared" si="1"/>
        <v>2.230246864E-2</v>
      </c>
    </row>
    <row r="74" spans="1:3" x14ac:dyDescent="0.2">
      <c r="A74" t="s">
        <v>109</v>
      </c>
      <c r="B74">
        <v>21400</v>
      </c>
      <c r="C74">
        <f t="shared" si="1"/>
        <v>2.1399999999999999E-2</v>
      </c>
    </row>
    <row r="75" spans="1:3" x14ac:dyDescent="0.2">
      <c r="A75" t="s">
        <v>83</v>
      </c>
      <c r="B75">
        <v>21378.7134816</v>
      </c>
      <c r="C75">
        <f t="shared" si="1"/>
        <v>2.13787134816E-2</v>
      </c>
    </row>
    <row r="76" spans="1:3" x14ac:dyDescent="0.2">
      <c r="A76" t="s">
        <v>99</v>
      </c>
      <c r="B76">
        <v>18792.62</v>
      </c>
      <c r="C76">
        <f t="shared" si="1"/>
        <v>1.8792619999999999E-2</v>
      </c>
    </row>
    <row r="77" spans="1:3" x14ac:dyDescent="0.2">
      <c r="A77" t="s">
        <v>110</v>
      </c>
      <c r="B77">
        <v>17600</v>
      </c>
      <c r="C77">
        <f t="shared" si="1"/>
        <v>1.7600000000000001E-2</v>
      </c>
    </row>
    <row r="78" spans="1:3" x14ac:dyDescent="0.2">
      <c r="A78" t="s">
        <v>67</v>
      </c>
      <c r="B78">
        <v>17309.9414</v>
      </c>
      <c r="C78">
        <f t="shared" si="1"/>
        <v>1.7309941400000001E-2</v>
      </c>
    </row>
    <row r="79" spans="1:3" x14ac:dyDescent="0.2">
      <c r="A79" t="s">
        <v>59</v>
      </c>
      <c r="B79">
        <v>16343.71891</v>
      </c>
      <c r="C79">
        <f t="shared" si="1"/>
        <v>1.6343718909999999E-2</v>
      </c>
    </row>
    <row r="80" spans="1:3" x14ac:dyDescent="0.2">
      <c r="A80" t="s">
        <v>48</v>
      </c>
      <c r="B80">
        <v>10691.25</v>
      </c>
      <c r="C80">
        <f t="shared" si="1"/>
        <v>1.0691249999999999E-2</v>
      </c>
    </row>
    <row r="81" spans="1:3" x14ac:dyDescent="0.2">
      <c r="A81" t="s">
        <v>72</v>
      </c>
      <c r="B81">
        <v>10380.429</v>
      </c>
      <c r="C81">
        <f t="shared" si="1"/>
        <v>1.0380429E-2</v>
      </c>
    </row>
    <row r="82" spans="1:3" x14ac:dyDescent="0.2">
      <c r="A82" t="s">
        <v>105</v>
      </c>
      <c r="B82">
        <v>9223.6</v>
      </c>
      <c r="C82">
        <f t="shared" si="1"/>
        <v>9.2236000000000002E-3</v>
      </c>
    </row>
    <row r="83" spans="1:3" x14ac:dyDescent="0.2">
      <c r="A83" t="s">
        <v>76</v>
      </c>
      <c r="B83">
        <v>7920.2114300000003</v>
      </c>
      <c r="C83">
        <f t="shared" si="1"/>
        <v>7.9202114300000008E-3</v>
      </c>
    </row>
    <row r="84" spans="1:3" x14ac:dyDescent="0.2">
      <c r="A84" t="s">
        <v>111</v>
      </c>
      <c r="B84">
        <v>7045.34</v>
      </c>
      <c r="C84">
        <f t="shared" si="1"/>
        <v>7.0453399999999998E-3</v>
      </c>
    </row>
    <row r="85" spans="1:3" x14ac:dyDescent="0.2">
      <c r="A85" t="s">
        <v>100</v>
      </c>
      <c r="B85">
        <v>6601.3619099999996</v>
      </c>
      <c r="C85">
        <f t="shared" si="1"/>
        <v>6.6013619099999999E-3</v>
      </c>
    </row>
    <row r="86" spans="1:3" x14ac:dyDescent="0.2">
      <c r="A86" t="s">
        <v>60</v>
      </c>
      <c r="B86">
        <v>6495.92</v>
      </c>
      <c r="C86">
        <f t="shared" si="1"/>
        <v>6.4959199999999996E-3</v>
      </c>
    </row>
    <row r="87" spans="1:3" x14ac:dyDescent="0.2">
      <c r="A87" t="s">
        <v>75</v>
      </c>
      <c r="B87">
        <v>6490.4774479999996</v>
      </c>
      <c r="C87">
        <f t="shared" si="1"/>
        <v>6.4904774479999996E-3</v>
      </c>
    </row>
    <row r="88" spans="1:3" x14ac:dyDescent="0.2">
      <c r="A88" t="s">
        <v>66</v>
      </c>
      <c r="B88">
        <v>5789.7583501999998</v>
      </c>
      <c r="C88">
        <f t="shared" si="1"/>
        <v>5.7897583502E-3</v>
      </c>
    </row>
    <row r="89" spans="1:3" x14ac:dyDescent="0.2">
      <c r="A89" t="s">
        <v>77</v>
      </c>
      <c r="B89">
        <v>5591.1349</v>
      </c>
      <c r="C89">
        <f>(B89/1000000)</f>
        <v>5.5911349000000001E-3</v>
      </c>
    </row>
    <row r="90" spans="1:3" x14ac:dyDescent="0.2">
      <c r="A90" t="s">
        <v>74</v>
      </c>
      <c r="B90">
        <v>5302</v>
      </c>
      <c r="C90">
        <f t="shared" ref="C90:C107" si="2">(B90/1000000)</f>
        <v>5.3020000000000003E-3</v>
      </c>
    </row>
    <row r="91" spans="1:3" x14ac:dyDescent="0.2">
      <c r="A91" t="s">
        <v>96</v>
      </c>
      <c r="B91">
        <v>3971.78278</v>
      </c>
      <c r="C91">
        <f t="shared" si="2"/>
        <v>3.9717827799999996E-3</v>
      </c>
    </row>
    <row r="92" spans="1:3" x14ac:dyDescent="0.2">
      <c r="A92" t="s">
        <v>64</v>
      </c>
      <c r="B92">
        <v>3822.5877999999998</v>
      </c>
      <c r="C92">
        <f t="shared" si="2"/>
        <v>3.8225878E-3</v>
      </c>
    </row>
    <row r="93" spans="1:3" x14ac:dyDescent="0.2">
      <c r="A93" t="s">
        <v>82</v>
      </c>
      <c r="B93">
        <v>2573</v>
      </c>
      <c r="C93">
        <f t="shared" si="2"/>
        <v>2.5730000000000002E-3</v>
      </c>
    </row>
    <row r="94" spans="1:3" x14ac:dyDescent="0.2">
      <c r="A94" t="s">
        <v>103</v>
      </c>
      <c r="B94">
        <v>2444.9544335999999</v>
      </c>
      <c r="C94">
        <f t="shared" si="2"/>
        <v>2.4449544335999997E-3</v>
      </c>
    </row>
    <row r="95" spans="1:3" x14ac:dyDescent="0.2">
      <c r="A95" t="s">
        <v>112</v>
      </c>
      <c r="B95">
        <v>2297.6217000000001</v>
      </c>
      <c r="C95">
        <f t="shared" si="2"/>
        <v>2.2976216999999999E-3</v>
      </c>
    </row>
    <row r="96" spans="1:3" x14ac:dyDescent="0.2">
      <c r="A96" t="s">
        <v>80</v>
      </c>
      <c r="B96">
        <v>2170.7280000000001</v>
      </c>
      <c r="C96">
        <f t="shared" si="2"/>
        <v>2.1707280000000002E-3</v>
      </c>
    </row>
    <row r="97" spans="1:3" x14ac:dyDescent="0.2">
      <c r="A97" t="s">
        <v>81</v>
      </c>
      <c r="B97">
        <v>1601.851944</v>
      </c>
      <c r="C97">
        <f t="shared" si="2"/>
        <v>1.601851944E-3</v>
      </c>
    </row>
    <row r="98" spans="1:3" x14ac:dyDescent="0.2">
      <c r="A98" t="s">
        <v>113</v>
      </c>
      <c r="B98">
        <v>1524</v>
      </c>
      <c r="C98">
        <f t="shared" si="2"/>
        <v>1.524E-3</v>
      </c>
    </row>
    <row r="99" spans="1:3" x14ac:dyDescent="0.2">
      <c r="A99" t="s">
        <v>84</v>
      </c>
      <c r="B99">
        <v>1262.66112</v>
      </c>
      <c r="C99">
        <f t="shared" si="2"/>
        <v>1.2626611199999999E-3</v>
      </c>
    </row>
    <row r="100" spans="1:3" x14ac:dyDescent="0.2">
      <c r="A100" t="s">
        <v>114</v>
      </c>
      <c r="B100">
        <v>387.783207</v>
      </c>
      <c r="C100">
        <f t="shared" si="2"/>
        <v>3.8778320699999998E-4</v>
      </c>
    </row>
    <row r="101" spans="1:3" x14ac:dyDescent="0.2">
      <c r="A101" t="s">
        <v>85</v>
      </c>
      <c r="B101">
        <v>267.888372</v>
      </c>
      <c r="C101">
        <f t="shared" si="2"/>
        <v>2.6788837200000001E-4</v>
      </c>
    </row>
    <row r="102" spans="1:3" x14ac:dyDescent="0.2">
      <c r="A102" t="s">
        <v>86</v>
      </c>
      <c r="B102">
        <v>241.3879092</v>
      </c>
      <c r="C102">
        <f t="shared" si="2"/>
        <v>2.4138790920000001E-4</v>
      </c>
    </row>
    <row r="103" spans="1:3" x14ac:dyDescent="0.2">
      <c r="A103" t="s">
        <v>87</v>
      </c>
      <c r="B103">
        <v>194.13744</v>
      </c>
      <c r="C103">
        <f t="shared" si="2"/>
        <v>1.9413743999999999E-4</v>
      </c>
    </row>
    <row r="104" spans="1:3" x14ac:dyDescent="0.2">
      <c r="A104" t="s">
        <v>88</v>
      </c>
      <c r="B104">
        <v>191.869143333333</v>
      </c>
      <c r="C104">
        <f t="shared" si="2"/>
        <v>1.91869143333333E-4</v>
      </c>
    </row>
    <row r="105" spans="1:3" x14ac:dyDescent="0.2">
      <c r="A105" t="s">
        <v>89</v>
      </c>
      <c r="B105">
        <v>141.08936399999999</v>
      </c>
      <c r="C105">
        <f t="shared" si="2"/>
        <v>1.4108936399999999E-4</v>
      </c>
    </row>
    <row r="106" spans="1:3" x14ac:dyDescent="0.2">
      <c r="A106" t="s">
        <v>90</v>
      </c>
      <c r="B106">
        <v>87.096000000000004</v>
      </c>
      <c r="C106">
        <f t="shared" si="2"/>
        <v>8.7096000000000008E-5</v>
      </c>
    </row>
    <row r="107" spans="1:3" x14ac:dyDescent="0.2">
      <c r="A107" t="s">
        <v>91</v>
      </c>
      <c r="B107">
        <v>34.674695999999997</v>
      </c>
      <c r="C107">
        <f t="shared" si="2"/>
        <v>3.4674695999999998E-5</v>
      </c>
    </row>
    <row r="108" spans="1:3" x14ac:dyDescent="0.2">
      <c r="A108" t="s">
        <v>92</v>
      </c>
      <c r="B108">
        <v>17.033999999999999</v>
      </c>
      <c r="C108">
        <f>(B108/1000000)</f>
        <v>1.7034E-5</v>
      </c>
    </row>
    <row r="109" spans="1:3" x14ac:dyDescent="0.2">
      <c r="A109" t="s">
        <v>93</v>
      </c>
      <c r="B109">
        <v>12.072827999999999</v>
      </c>
      <c r="C109">
        <f t="shared" ref="C109:C112" si="3">(B109/1000000)</f>
        <v>1.2072827999999999E-5</v>
      </c>
    </row>
    <row r="110" spans="1:3" x14ac:dyDescent="0.2">
      <c r="A110" t="s">
        <v>94</v>
      </c>
      <c r="B110">
        <v>4.3776000000000002</v>
      </c>
      <c r="C110">
        <f t="shared" si="3"/>
        <v>4.3776000000000002E-6</v>
      </c>
    </row>
    <row r="111" spans="1:3" x14ac:dyDescent="0.2">
      <c r="A111" t="s">
        <v>95</v>
      </c>
      <c r="B111">
        <v>0.91200000000000003</v>
      </c>
      <c r="C111">
        <f t="shared" si="3"/>
        <v>9.1200000000000001E-7</v>
      </c>
    </row>
    <row r="112" spans="1:3" x14ac:dyDescent="0.2">
      <c r="A112" s="2" t="s">
        <v>164</v>
      </c>
      <c r="B112" s="1">
        <f>SUM(B2:B111)</f>
        <v>5124234864.5818586</v>
      </c>
      <c r="C112" s="2">
        <f t="shared" si="3"/>
        <v>5124.2348645818583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A3" workbookViewId="0">
      <selection activeCell="E19" sqref="E19"/>
    </sheetView>
  </sheetViews>
  <sheetFormatPr baseColWidth="10" defaultRowHeight="16" x14ac:dyDescent="0.2"/>
  <cols>
    <col min="1" max="1" width="41.1640625" bestFit="1" customWidth="1"/>
    <col min="2" max="2" width="19" bestFit="1" customWidth="1"/>
    <col min="3" max="3" width="48.83203125" bestFit="1" customWidth="1"/>
    <col min="4" max="4" width="12.83203125" bestFit="1" customWidth="1"/>
    <col min="5" max="7" width="22.6640625" bestFit="1" customWidth="1"/>
    <col min="8" max="8" width="17.6640625" bestFit="1" customWidth="1"/>
    <col min="9" max="9" width="22.33203125" bestFit="1" customWidth="1"/>
    <col min="10" max="10" width="17.33203125" bestFit="1" customWidth="1"/>
  </cols>
  <sheetData>
    <row r="1" spans="1:9" x14ac:dyDescent="0.2">
      <c r="A1" s="7" t="s">
        <v>172</v>
      </c>
      <c r="B1" s="7" t="s">
        <v>226</v>
      </c>
      <c r="C1" s="2" t="s">
        <v>165</v>
      </c>
      <c r="D1" s="2" t="s">
        <v>216</v>
      </c>
      <c r="E1" s="2" t="s">
        <v>217</v>
      </c>
      <c r="F1" s="2" t="s">
        <v>218</v>
      </c>
    </row>
    <row r="2" spans="1:9" x14ac:dyDescent="0.2">
      <c r="A2" s="4" t="s">
        <v>219</v>
      </c>
      <c r="B2" s="8">
        <v>153.41</v>
      </c>
      <c r="C2" s="8" t="s">
        <v>9</v>
      </c>
      <c r="D2">
        <v>54.486703053948297</v>
      </c>
      <c r="E2" s="1">
        <f>D2-B2</f>
        <v>-98.923296946051693</v>
      </c>
      <c r="F2">
        <f>B2/D2</f>
        <v>2.8155493249078751</v>
      </c>
    </row>
    <row r="3" spans="1:9" x14ac:dyDescent="0.2">
      <c r="A3" s="4" t="s">
        <v>220</v>
      </c>
      <c r="B3" s="8">
        <v>15.42</v>
      </c>
      <c r="C3" s="8" t="s">
        <v>4</v>
      </c>
      <c r="D3">
        <v>191.41751474419999</v>
      </c>
      <c r="E3" s="1">
        <f t="shared" ref="E3:E5" si="0">D3-B3</f>
        <v>175.9975147442</v>
      </c>
      <c r="F3">
        <f t="shared" ref="F3:F5" si="1">B3/D3</f>
        <v>8.0556891675280878E-2</v>
      </c>
    </row>
    <row r="4" spans="1:9" x14ac:dyDescent="0.2">
      <c r="A4" s="4" t="s">
        <v>221</v>
      </c>
      <c r="B4" s="8">
        <v>12.95</v>
      </c>
      <c r="C4" s="8" t="s">
        <v>24</v>
      </c>
      <c r="D4">
        <v>1.476026282594</v>
      </c>
      <c r="E4" s="1">
        <f t="shared" si="0"/>
        <v>-11.473973717405999</v>
      </c>
      <c r="F4">
        <f t="shared" si="1"/>
        <v>8.7735565096045534</v>
      </c>
    </row>
    <row r="5" spans="1:9" x14ac:dyDescent="0.2">
      <c r="A5" s="10" t="s">
        <v>227</v>
      </c>
      <c r="B5" s="9">
        <f>SUM(B6:B10)</f>
        <v>19803.68</v>
      </c>
      <c r="C5" s="8" t="s">
        <v>0</v>
      </c>
      <c r="D5">
        <v>2069.8728187316301</v>
      </c>
      <c r="E5" s="1">
        <f t="shared" si="0"/>
        <v>-17733.80718126837</v>
      </c>
      <c r="F5">
        <f t="shared" si="1"/>
        <v>9.5675830035466785</v>
      </c>
      <c r="H5" s="9"/>
    </row>
    <row r="6" spans="1:9" x14ac:dyDescent="0.2">
      <c r="A6" s="8" t="s">
        <v>153</v>
      </c>
      <c r="B6" s="8">
        <v>19250.259999999998</v>
      </c>
      <c r="C6" s="8"/>
      <c r="H6" s="9"/>
    </row>
    <row r="7" spans="1:9" x14ac:dyDescent="0.2">
      <c r="A7" s="8" t="s">
        <v>154</v>
      </c>
      <c r="B7" s="8">
        <v>470.09</v>
      </c>
      <c r="C7" s="8"/>
      <c r="H7" s="9"/>
    </row>
    <row r="8" spans="1:9" x14ac:dyDescent="0.2">
      <c r="A8" s="8" t="s">
        <v>155</v>
      </c>
      <c r="B8" s="8">
        <v>27.45</v>
      </c>
      <c r="C8" s="8"/>
      <c r="H8" s="9"/>
    </row>
    <row r="9" spans="1:9" x14ac:dyDescent="0.2">
      <c r="A9" s="8" t="s">
        <v>156</v>
      </c>
      <c r="B9" s="8">
        <v>35.729999999999997</v>
      </c>
      <c r="C9" s="8"/>
      <c r="H9" s="9"/>
    </row>
    <row r="10" spans="1:9" x14ac:dyDescent="0.2">
      <c r="A10" s="8" t="s">
        <v>157</v>
      </c>
      <c r="B10" s="8">
        <v>20.149999999999999</v>
      </c>
      <c r="C10" s="8"/>
      <c r="H10" s="9"/>
    </row>
    <row r="11" spans="1:9" x14ac:dyDescent="0.2">
      <c r="A11" t="s">
        <v>222</v>
      </c>
      <c r="B11" s="8">
        <v>16.75</v>
      </c>
      <c r="C11" s="8" t="s">
        <v>15</v>
      </c>
      <c r="D11">
        <v>10.8342396596902</v>
      </c>
      <c r="E11">
        <f>D11-B11</f>
        <v>-5.9157603403098005</v>
      </c>
      <c r="F11">
        <f>B11/D11</f>
        <v>1.5460245043609233</v>
      </c>
      <c r="I11" s="12"/>
    </row>
    <row r="12" spans="1:9" x14ac:dyDescent="0.2">
      <c r="A12" s="4" t="s">
        <v>223</v>
      </c>
      <c r="B12" s="8">
        <v>1080.98</v>
      </c>
      <c r="C12" s="8" t="s">
        <v>1</v>
      </c>
      <c r="D12">
        <v>1967.7774769646498</v>
      </c>
      <c r="E12">
        <f>D12-B12</f>
        <v>886.79747696464983</v>
      </c>
      <c r="F12">
        <f t="shared" ref="F12:F13" si="2">B12/D12</f>
        <v>0.54934056957875188</v>
      </c>
    </row>
    <row r="13" spans="1:9" x14ac:dyDescent="0.2">
      <c r="A13" s="4" t="s">
        <v>224</v>
      </c>
      <c r="B13" s="8">
        <v>324.02</v>
      </c>
      <c r="C13" s="8" t="s">
        <v>228</v>
      </c>
      <c r="D13">
        <f>SUM(D14:D18)</f>
        <v>5176.754056456215</v>
      </c>
      <c r="E13">
        <f>D13-B13</f>
        <v>4852.7340564562146</v>
      </c>
      <c r="F13">
        <f t="shared" si="2"/>
        <v>6.2591345168483872E-2</v>
      </c>
    </row>
    <row r="14" spans="1:9" x14ac:dyDescent="0.2">
      <c r="C14" s="4" t="s">
        <v>13</v>
      </c>
      <c r="D14">
        <v>12.717572960286999</v>
      </c>
    </row>
    <row r="15" spans="1:9" x14ac:dyDescent="0.2">
      <c r="A15" s="9"/>
      <c r="B15" s="9"/>
      <c r="C15" s="4" t="s">
        <v>26</v>
      </c>
      <c r="D15">
        <v>1.6642922</v>
      </c>
      <c r="H15" s="9"/>
    </row>
    <row r="16" spans="1:9" x14ac:dyDescent="0.2">
      <c r="A16" s="9"/>
      <c r="B16" s="9"/>
      <c r="C16" s="4" t="s">
        <v>7</v>
      </c>
      <c r="D16">
        <v>36.948954547572598</v>
      </c>
      <c r="H16" s="9"/>
    </row>
    <row r="17" spans="1:9" x14ac:dyDescent="0.2">
      <c r="A17" s="9"/>
      <c r="C17" s="4" t="s">
        <v>34</v>
      </c>
      <c r="D17">
        <v>1.1883721664972999</v>
      </c>
      <c r="H17" s="9"/>
    </row>
    <row r="18" spans="1:9" x14ac:dyDescent="0.2">
      <c r="A18" s="3" t="s">
        <v>164</v>
      </c>
      <c r="B18" s="16">
        <v>22167.48</v>
      </c>
      <c r="C18" s="7" t="s">
        <v>164</v>
      </c>
      <c r="D18" s="2">
        <v>5124.2348645818583</v>
      </c>
      <c r="E18" s="17">
        <f>D18-B18</f>
        <v>-17043.245135418139</v>
      </c>
      <c r="F18" s="2">
        <f>B18/D18</f>
        <v>4.3260078013244785</v>
      </c>
      <c r="G18" s="12"/>
      <c r="I18" s="12"/>
    </row>
    <row r="19" spans="1:9" x14ac:dyDescent="0.2">
      <c r="A19" s="4"/>
      <c r="B19" s="18"/>
      <c r="C19" s="2"/>
      <c r="D19" s="2"/>
      <c r="E19" s="2"/>
      <c r="F19" s="2"/>
    </row>
    <row r="20" spans="1:9" x14ac:dyDescent="0.2">
      <c r="A20" s="4"/>
      <c r="B20" s="11"/>
      <c r="E20" s="1"/>
    </row>
    <row r="21" spans="1:9" x14ac:dyDescent="0.2">
      <c r="A21" s="4"/>
      <c r="B21" s="11"/>
    </row>
    <row r="22" spans="1:9" x14ac:dyDescent="0.2">
      <c r="A22" s="4"/>
      <c r="B22" s="11"/>
    </row>
    <row r="23" spans="1:9" x14ac:dyDescent="0.2">
      <c r="A23" s="4"/>
      <c r="B23" s="4"/>
      <c r="C23" s="6"/>
    </row>
    <row r="24" spans="1:9" x14ac:dyDescent="0.2">
      <c r="A24" s="4"/>
      <c r="B24" s="4"/>
      <c r="C24" s="6"/>
    </row>
    <row r="25" spans="1:9" x14ac:dyDescent="0.2">
      <c r="A25" s="4"/>
      <c r="B25" s="4"/>
      <c r="C25" s="6"/>
    </row>
    <row r="26" spans="1:9" x14ac:dyDescent="0.2">
      <c r="A26" s="4"/>
      <c r="B26" s="11"/>
      <c r="D26" s="1"/>
    </row>
    <row r="27" spans="1:9" x14ac:dyDescent="0.2">
      <c r="B27" s="11"/>
    </row>
    <row r="28" spans="1:9" x14ac:dyDescent="0.2">
      <c r="B28" s="11"/>
    </row>
    <row r="29" spans="1:9" x14ac:dyDescent="0.2">
      <c r="B29" s="11"/>
    </row>
    <row r="30" spans="1:9" x14ac:dyDescent="0.2">
      <c r="B30" s="11"/>
    </row>
    <row r="37" spans="1:9" x14ac:dyDescent="0.2">
      <c r="A37" s="13"/>
      <c r="C37" s="14"/>
      <c r="I37" s="12"/>
    </row>
    <row r="38" spans="1:9" x14ac:dyDescent="0.2">
      <c r="A38" s="13"/>
      <c r="C38" s="14"/>
      <c r="I38" s="12"/>
    </row>
    <row r="39" spans="1:9" x14ac:dyDescent="0.2">
      <c r="A39" s="13"/>
      <c r="C39" s="14"/>
      <c r="I39" s="12"/>
    </row>
    <row r="40" spans="1:9" x14ac:dyDescent="0.2">
      <c r="A40" s="13"/>
      <c r="C40" s="14"/>
      <c r="I40" s="12"/>
    </row>
    <row r="41" spans="1:9" x14ac:dyDescent="0.2">
      <c r="A41" s="13"/>
      <c r="C41" s="14"/>
      <c r="I41" s="12"/>
    </row>
    <row r="42" spans="1:9" x14ac:dyDescent="0.2">
      <c r="A42" s="13"/>
      <c r="C42" s="14"/>
      <c r="I42" s="12"/>
    </row>
    <row r="43" spans="1:9" x14ac:dyDescent="0.2">
      <c r="A43" s="13"/>
      <c r="C43" s="14"/>
      <c r="I43" s="12"/>
    </row>
    <row r="44" spans="1:9" x14ac:dyDescent="0.2">
      <c r="A44" s="13"/>
      <c r="C44" s="14"/>
      <c r="I44" s="12"/>
    </row>
    <row r="45" spans="1:9" x14ac:dyDescent="0.2">
      <c r="I45" s="12"/>
    </row>
    <row r="46" spans="1:9" x14ac:dyDescent="0.2">
      <c r="I46" s="12"/>
    </row>
    <row r="47" spans="1:9" x14ac:dyDescent="0.2">
      <c r="I47" s="12"/>
    </row>
    <row r="48" spans="1:9" x14ac:dyDescent="0.2">
      <c r="I48" s="12"/>
    </row>
    <row r="49" spans="9:9" x14ac:dyDescent="0.2">
      <c r="I49" s="12"/>
    </row>
    <row r="50" spans="9:9" x14ac:dyDescent="0.2">
      <c r="I50" s="12"/>
    </row>
    <row r="51" spans="9:9" x14ac:dyDescent="0.2">
      <c r="I51" s="12"/>
    </row>
    <row r="52" spans="9:9" x14ac:dyDescent="0.2">
      <c r="I52" s="12"/>
    </row>
    <row r="53" spans="9:9" x14ac:dyDescent="0.2">
      <c r="I53" s="12"/>
    </row>
    <row r="54" spans="9:9" x14ac:dyDescent="0.2">
      <c r="I54" s="12"/>
    </row>
    <row r="55" spans="9:9" x14ac:dyDescent="0.2">
      <c r="I55" s="12"/>
    </row>
    <row r="56" spans="9:9" x14ac:dyDescent="0.2">
      <c r="I56" s="12"/>
    </row>
    <row r="57" spans="9:9" x14ac:dyDescent="0.2">
      <c r="I57" s="12"/>
    </row>
    <row r="58" spans="9:9" x14ac:dyDescent="0.2">
      <c r="I58" s="12"/>
    </row>
    <row r="59" spans="9:9" x14ac:dyDescent="0.2">
      <c r="I59" s="12"/>
    </row>
    <row r="60" spans="9:9" x14ac:dyDescent="0.2">
      <c r="I60" s="12"/>
    </row>
    <row r="61" spans="9:9" x14ac:dyDescent="0.2">
      <c r="I61" s="12"/>
    </row>
    <row r="62" spans="9:9" x14ac:dyDescent="0.2">
      <c r="I62" s="12"/>
    </row>
    <row r="63" spans="9:9" x14ac:dyDescent="0.2">
      <c r="I63" s="12"/>
    </row>
    <row r="64" spans="9:9" x14ac:dyDescent="0.2">
      <c r="I64" s="12"/>
    </row>
    <row r="65" spans="9:9" x14ac:dyDescent="0.2">
      <c r="I65" s="12"/>
    </row>
    <row r="66" spans="9:9" x14ac:dyDescent="0.2">
      <c r="I66" s="12"/>
    </row>
    <row r="67" spans="9:9" x14ac:dyDescent="0.2">
      <c r="I67" s="12"/>
    </row>
    <row r="68" spans="9:9" x14ac:dyDescent="0.2">
      <c r="I68" s="12"/>
    </row>
    <row r="69" spans="9:9" x14ac:dyDescent="0.2">
      <c r="I69" s="12"/>
    </row>
    <row r="70" spans="9:9" x14ac:dyDescent="0.2">
      <c r="I70" s="12"/>
    </row>
    <row r="71" spans="9:9" x14ac:dyDescent="0.2">
      <c r="I71" s="12"/>
    </row>
    <row r="72" spans="9:9" x14ac:dyDescent="0.2">
      <c r="I72" s="12"/>
    </row>
    <row r="73" spans="9:9" x14ac:dyDescent="0.2">
      <c r="I73" s="12"/>
    </row>
    <row r="74" spans="9:9" x14ac:dyDescent="0.2">
      <c r="I74" s="12"/>
    </row>
    <row r="75" spans="9:9" x14ac:dyDescent="0.2">
      <c r="I75" s="12"/>
    </row>
    <row r="76" spans="9:9" x14ac:dyDescent="0.2">
      <c r="I76" s="12"/>
    </row>
    <row r="77" spans="9:9" x14ac:dyDescent="0.2">
      <c r="I77" s="12"/>
    </row>
    <row r="78" spans="9:9" x14ac:dyDescent="0.2">
      <c r="I78" s="12"/>
    </row>
    <row r="79" spans="9:9" x14ac:dyDescent="0.2">
      <c r="I79" s="12"/>
    </row>
    <row r="80" spans="9:9" x14ac:dyDescent="0.2">
      <c r="I80" s="12"/>
    </row>
    <row r="81" spans="9:9" x14ac:dyDescent="0.2">
      <c r="I81" s="12"/>
    </row>
    <row r="82" spans="9:9" x14ac:dyDescent="0.2">
      <c r="I82" s="12"/>
    </row>
    <row r="83" spans="9:9" x14ac:dyDescent="0.2">
      <c r="I83" s="12"/>
    </row>
    <row r="84" spans="9:9" x14ac:dyDescent="0.2">
      <c r="I84" s="12"/>
    </row>
    <row r="85" spans="9:9" x14ac:dyDescent="0.2">
      <c r="I85" s="12"/>
    </row>
    <row r="86" spans="9:9" x14ac:dyDescent="0.2">
      <c r="I86" s="12"/>
    </row>
    <row r="87" spans="9:9" x14ac:dyDescent="0.2">
      <c r="I87" s="12"/>
    </row>
    <row r="88" spans="9:9" x14ac:dyDescent="0.2">
      <c r="I88" s="12"/>
    </row>
    <row r="89" spans="9:9" x14ac:dyDescent="0.2">
      <c r="I89" s="12"/>
    </row>
    <row r="90" spans="9:9" x14ac:dyDescent="0.2">
      <c r="I90" s="12"/>
    </row>
    <row r="91" spans="9:9" x14ac:dyDescent="0.2">
      <c r="I91" s="12"/>
    </row>
    <row r="92" spans="9:9" x14ac:dyDescent="0.2">
      <c r="I92" s="12"/>
    </row>
    <row r="93" spans="9:9" x14ac:dyDescent="0.2">
      <c r="I93" s="12"/>
    </row>
    <row r="94" spans="9:9" x14ac:dyDescent="0.2">
      <c r="I94" s="12"/>
    </row>
    <row r="95" spans="9:9" x14ac:dyDescent="0.2">
      <c r="I95" s="12"/>
    </row>
    <row r="96" spans="9:9" x14ac:dyDescent="0.2">
      <c r="I96" s="12"/>
    </row>
    <row r="97" spans="9:9" x14ac:dyDescent="0.2">
      <c r="I97" s="12"/>
    </row>
    <row r="98" spans="9:9" x14ac:dyDescent="0.2">
      <c r="I98" s="12"/>
    </row>
    <row r="99" spans="9:9" x14ac:dyDescent="0.2">
      <c r="I99" s="12"/>
    </row>
    <row r="100" spans="9:9" x14ac:dyDescent="0.2">
      <c r="I100" s="12"/>
    </row>
    <row r="101" spans="9:9" x14ac:dyDescent="0.2">
      <c r="I101" s="12"/>
    </row>
    <row r="102" spans="9:9" x14ac:dyDescent="0.2">
      <c r="I102" s="12"/>
    </row>
    <row r="103" spans="9:9" x14ac:dyDescent="0.2">
      <c r="I103" s="12"/>
    </row>
    <row r="104" spans="9:9" x14ac:dyDescent="0.2">
      <c r="I104" s="12"/>
    </row>
    <row r="105" spans="9:9" x14ac:dyDescent="0.2">
      <c r="I105" s="12"/>
    </row>
    <row r="106" spans="9:9" x14ac:dyDescent="0.2">
      <c r="I106" s="12"/>
    </row>
    <row r="107" spans="9:9" x14ac:dyDescent="0.2">
      <c r="I107" s="12"/>
    </row>
    <row r="108" spans="9:9" x14ac:dyDescent="0.2">
      <c r="I108" s="12"/>
    </row>
    <row r="109" spans="9:9" x14ac:dyDescent="0.2">
      <c r="I109" s="12"/>
    </row>
    <row r="110" spans="9:9" x14ac:dyDescent="0.2">
      <c r="I110" s="12"/>
    </row>
    <row r="111" spans="9:9" x14ac:dyDescent="0.2">
      <c r="I111" s="12"/>
    </row>
    <row r="112" spans="9:9" x14ac:dyDescent="0.2">
      <c r="I112" s="12"/>
    </row>
    <row r="113" spans="8:9" x14ac:dyDescent="0.2">
      <c r="I113" s="12"/>
    </row>
    <row r="114" spans="8:9" x14ac:dyDescent="0.2">
      <c r="H114" s="1"/>
      <c r="I1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1999-2000</vt:lpstr>
      <vt:lpstr>1999-2000 Differnces</vt:lpstr>
      <vt:lpstr>2005-2006</vt:lpstr>
      <vt:lpstr>2005-2006 Differences</vt:lpstr>
      <vt:lpstr>2011-2012</vt:lpstr>
      <vt:lpstr>2011-2012 Differences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2016-03-17T18:02:05Z</dcterms:created>
  <dcterms:modified xsi:type="dcterms:W3CDTF">2016-03-18T22:56:34Z</dcterms:modified>
</cp:coreProperties>
</file>