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orourkepr/Desktop/UNFCCC &amp; NPI Comparison/"/>
    </mc:Choice>
  </mc:AlternateContent>
  <bookViews>
    <workbookView xWindow="6020" yWindow="460" windowWidth="19580" windowHeight="14060" tabRatio="500" activeTab="6"/>
  </bookViews>
  <sheets>
    <sheet name="Notes" sheetId="5" r:id="rId1"/>
    <sheet name="1999-2000" sheetId="2" r:id="rId2"/>
    <sheet name="1999-2000 Differnces" sheetId="6" r:id="rId3"/>
    <sheet name="2005-2006" sheetId="3" r:id="rId4"/>
    <sheet name="2005-2006 Differences" sheetId="7" r:id="rId5"/>
    <sheet name="2011-2012" sheetId="4" r:id="rId6"/>
    <sheet name="2011-2012 Differences" sheetId="8" r:id="rId7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2" i="7" l="1"/>
  <c r="F4" i="7"/>
  <c r="F3" i="7"/>
  <c r="F5" i="7"/>
  <c r="F8" i="7"/>
  <c r="F9" i="7"/>
  <c r="F10" i="7"/>
  <c r="E9" i="7"/>
  <c r="E10" i="7"/>
  <c r="E8" i="7"/>
  <c r="E3" i="7"/>
  <c r="E4" i="7"/>
  <c r="E5" i="7"/>
  <c r="E2" i="7"/>
  <c r="F9" i="6"/>
  <c r="E9" i="6"/>
  <c r="F2" i="6"/>
  <c r="C118" i="3"/>
  <c r="B118" i="3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1" i="3"/>
  <c r="C92" i="3"/>
  <c r="C93" i="3"/>
  <c r="C94" i="3"/>
  <c r="C95" i="3"/>
  <c r="C96" i="3"/>
  <c r="C97" i="3"/>
  <c r="C98" i="3"/>
  <c r="C99" i="3"/>
  <c r="C100" i="3"/>
  <c r="C101" i="3"/>
  <c r="C102" i="3"/>
  <c r="C103" i="3"/>
  <c r="C104" i="3"/>
  <c r="C105" i="3"/>
  <c r="C106" i="3"/>
  <c r="C107" i="3"/>
  <c r="C108" i="3"/>
  <c r="C109" i="3"/>
  <c r="C110" i="3"/>
  <c r="C111" i="3"/>
  <c r="C112" i="3"/>
  <c r="C113" i="3"/>
  <c r="C114" i="3"/>
  <c r="C115" i="3"/>
  <c r="C116" i="3"/>
  <c r="C117" i="3"/>
  <c r="C2" i="3"/>
  <c r="C2" i="2"/>
  <c r="C95" i="2"/>
  <c r="B95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2" i="4"/>
  <c r="F10" i="8"/>
  <c r="F9" i="8"/>
  <c r="F8" i="8"/>
  <c r="F5" i="8"/>
  <c r="F4" i="8"/>
  <c r="F3" i="8"/>
  <c r="F2" i="8"/>
  <c r="E10" i="8"/>
  <c r="E9" i="8"/>
  <c r="E8" i="8"/>
  <c r="E3" i="8"/>
  <c r="E4" i="8"/>
  <c r="E5" i="8"/>
  <c r="E2" i="8"/>
  <c r="F8" i="6"/>
  <c r="E8" i="6"/>
  <c r="B5" i="8"/>
  <c r="B5" i="7"/>
  <c r="F10" i="6"/>
  <c r="B5" i="6"/>
  <c r="F5" i="6"/>
  <c r="F4" i="6"/>
  <c r="F3" i="6"/>
  <c r="E10" i="6"/>
  <c r="E3" i="6"/>
  <c r="E4" i="6"/>
  <c r="E5" i="6"/>
  <c r="E2" i="6"/>
  <c r="G63" i="4"/>
  <c r="G63" i="3"/>
  <c r="G63" i="2"/>
  <c r="B126" i="4"/>
  <c r="C126" i="4"/>
  <c r="C121" i="4"/>
  <c r="C122" i="4"/>
  <c r="C123" i="4"/>
  <c r="C124" i="4"/>
  <c r="C125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C78" i="4"/>
  <c r="C79" i="4"/>
  <c r="C80" i="4"/>
  <c r="C81" i="4"/>
  <c r="C82" i="4"/>
  <c r="C83" i="4"/>
  <c r="C84" i="4"/>
  <c r="C85" i="4"/>
  <c r="C86" i="4"/>
  <c r="C87" i="4"/>
  <c r="C88" i="4"/>
  <c r="C89" i="4"/>
  <c r="C90" i="4"/>
  <c r="C91" i="4"/>
  <c r="C92" i="4"/>
  <c r="C93" i="4"/>
  <c r="C94" i="4"/>
  <c r="C95" i="4"/>
  <c r="C96" i="4"/>
  <c r="C97" i="4"/>
  <c r="C98" i="4"/>
  <c r="C99" i="4"/>
  <c r="C100" i="4"/>
  <c r="C101" i="4"/>
  <c r="C102" i="4"/>
  <c r="C103" i="4"/>
  <c r="C104" i="4"/>
  <c r="C105" i="4"/>
  <c r="C106" i="4"/>
  <c r="C107" i="4"/>
  <c r="C108" i="4"/>
  <c r="C109" i="4"/>
  <c r="C110" i="4"/>
  <c r="C111" i="4"/>
  <c r="C112" i="4"/>
  <c r="C113" i="4"/>
  <c r="C114" i="4"/>
  <c r="C115" i="4"/>
  <c r="C116" i="4"/>
  <c r="C117" i="4"/>
  <c r="C118" i="4"/>
  <c r="C119" i="4"/>
  <c r="C120" i="4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</calcChain>
</file>

<file path=xl/sharedStrings.xml><?xml version="1.0" encoding="utf-8"?>
<sst xmlns="http://schemas.openxmlformats.org/spreadsheetml/2006/main" count="791" uniqueCount="275">
  <si>
    <t>Basic Non-Ferrous Metal Manufacturing [213]</t>
  </si>
  <si>
    <t>Electricity Generation [261]</t>
  </si>
  <si>
    <t>Fuel Combustion - sub reporting threshold facilities [*]</t>
  </si>
  <si>
    <t>Metal Ore Mining [080]</t>
  </si>
  <si>
    <t>Commercial Shipping/Boating [*]</t>
  </si>
  <si>
    <t>Petroleum and Coal Product Manufacturing [170]</t>
  </si>
  <si>
    <t>Motor Vehicles [*]</t>
  </si>
  <si>
    <t>Basic Ferrous Metal Manufacturing [211]</t>
  </si>
  <si>
    <t>Mineral, Metal and Chemical Wholesaling [332]</t>
  </si>
  <si>
    <t>Pulp, Paper and Paperboard Manufacturing [151]</t>
  </si>
  <si>
    <t>Sugar and Confectionery Manufacturing [118]</t>
  </si>
  <si>
    <t>Ceramic Product Manufacturing [202]</t>
  </si>
  <si>
    <t>Fertiliser and Pesticide Manufacturing [183]</t>
  </si>
  <si>
    <t>Commercial Shipping/Boating and Recreational Boating [*]</t>
  </si>
  <si>
    <t>Glass and Glass Product Manufacturing [201]</t>
  </si>
  <si>
    <t>Oil and Gas Extraction [070]</t>
  </si>
  <si>
    <t>Basic Chemical Manufacturing [181]</t>
  </si>
  <si>
    <t>Burning(fuel red., regen., agric.)/ Wildfires [*]</t>
  </si>
  <si>
    <t>Railways [*]</t>
  </si>
  <si>
    <t>Cement, Lime, Plaster and Concrete Product Manufacturing [203]</t>
  </si>
  <si>
    <t>Coal Mining [060]</t>
  </si>
  <si>
    <t>Liquid fuel burning (domestic) [*]</t>
  </si>
  <si>
    <t>Fruit and Vegetable Processing [114]</t>
  </si>
  <si>
    <t>Aeroplanes [*]</t>
  </si>
  <si>
    <t>Converted Paper Product Manufacturing [152]</t>
  </si>
  <si>
    <t>Solid fuel burning (domestic) [*]</t>
  </si>
  <si>
    <t>Meat and Meat Product Manufacturing [111]</t>
  </si>
  <si>
    <t>Dairy Product Manufacturing [113]</t>
  </si>
  <si>
    <t>Grain Mill and Cereal Product Manufacturing [116]</t>
  </si>
  <si>
    <t>Beverage Manufacturing [121]</t>
  </si>
  <si>
    <t>Oil and Fat Manufacturing [115]</t>
  </si>
  <si>
    <t>Water Transport Support Services [521]</t>
  </si>
  <si>
    <t>Basic Polymer Manufacturing [182]</t>
  </si>
  <si>
    <t>Other Non-Metallic Mineral Mining and Quarrying [099]</t>
  </si>
  <si>
    <t>Textile Product Manufacturing [133]</t>
  </si>
  <si>
    <t>Recreational Boating [*]</t>
  </si>
  <si>
    <t>Lawn Mowing [*]</t>
  </si>
  <si>
    <t>Agriculture (Machinery) [*]</t>
  </si>
  <si>
    <t>Hospitals [840]</t>
  </si>
  <si>
    <t>Barbeques [*]</t>
  </si>
  <si>
    <t>Other Personal Services [953]</t>
  </si>
  <si>
    <t>Construction Material Mining [091]</t>
  </si>
  <si>
    <t>Gaseous fuel burning (domestic) [*]</t>
  </si>
  <si>
    <t>Other Food Product Manufacturing [119]</t>
  </si>
  <si>
    <t>Log Sawmilling and Timber Dressing [141]</t>
  </si>
  <si>
    <t>Lawn Mowing (public open spaces) [*]</t>
  </si>
  <si>
    <t>Sheep, Beef Cattle and Grain Farming [014]</t>
  </si>
  <si>
    <t>Textile Manufacturing [131]</t>
  </si>
  <si>
    <t>Other Non-Metallic Mineral Product Manufacturing [209]</t>
  </si>
  <si>
    <t>Waste Treatment, Disposal and Remediation Services [292]</t>
  </si>
  <si>
    <t>Motor Vehicle and Motor Vehicle Part Manufacturing [231]</t>
  </si>
  <si>
    <t>Water Supply, Sewerage and Drainage Services [281]</t>
  </si>
  <si>
    <t>Other Wood Product Manufacturing [149]</t>
  </si>
  <si>
    <t>Polymer Product Manufacturing [191]</t>
  </si>
  <si>
    <t>Other Transport Equipment Manufacturing [239]</t>
  </si>
  <si>
    <t>Leather Tanning, Fur Dressing and Leather Product Manufacturing [132]</t>
  </si>
  <si>
    <t>Backyard Incinerators [*]</t>
  </si>
  <si>
    <t>Other Basic Chemical Product Manufacturing [189]</t>
  </si>
  <si>
    <t>Services to Air Transport [*]</t>
  </si>
  <si>
    <t>Other Fabricated Metal Product Manufacturing [229]</t>
  </si>
  <si>
    <t>Basic Ferrous Metal Product Manufacturing [212]</t>
  </si>
  <si>
    <t>Pharmaceutical and Medicinal Product Manufacturing [184]</t>
  </si>
  <si>
    <t>Port Operators [*]</t>
  </si>
  <si>
    <t>Structural Metal Product Manufacturing [222]</t>
  </si>
  <si>
    <t>Defence [760]</t>
  </si>
  <si>
    <t>Natural Rubber Product Manufacturing [192]</t>
  </si>
  <si>
    <t>Rail Transport [*]</t>
  </si>
  <si>
    <t>Basic Non-Ferrous Metal Product Manufacturing [214]</t>
  </si>
  <si>
    <t>Motor Vehicle Refinishing [*]</t>
  </si>
  <si>
    <t>Domestic Appliance Manufacturing [244]</t>
  </si>
  <si>
    <t>Bakery Product Manufacturing [117]</t>
  </si>
  <si>
    <t>Printing and Printing Support Services [161]</t>
  </si>
  <si>
    <t>Heavy and Civil Engineering Construction [310]</t>
  </si>
  <si>
    <t>Electrical Equipment Manufacturing [243]</t>
  </si>
  <si>
    <t>Cigarette and Tobacco Product Manufacturing [122]</t>
  </si>
  <si>
    <t>Accommodation [440]</t>
  </si>
  <si>
    <t>Metal Container Manufacturing [223]</t>
  </si>
  <si>
    <t>Print Shops / Graphic Arts [*]</t>
  </si>
  <si>
    <t>Gas Supply [270]</t>
  </si>
  <si>
    <t>Cleaning Compound and Toiletry Preparation Manufacturing [185]</t>
  </si>
  <si>
    <t>Airport Operations and Other Air Transport Support Services [522]</t>
  </si>
  <si>
    <t>Poultry Farming [017]</t>
  </si>
  <si>
    <t>Dry Cleaning [*]</t>
  </si>
  <si>
    <t>Cafes and Restaurants [*]</t>
  </si>
  <si>
    <t>Bakeries [*]</t>
  </si>
  <si>
    <t>Petroleum and Coal Product Manufacturing n.e.c. [*]</t>
  </si>
  <si>
    <t>Accommodation [*]</t>
  </si>
  <si>
    <t>Milk and Cream Processing [*]</t>
  </si>
  <si>
    <t>Pubs, Taverns and Bars [*]</t>
  </si>
  <si>
    <t>Technical and Further Education [*]</t>
  </si>
  <si>
    <t>Food Manufacturing n.e.c. [*]</t>
  </si>
  <si>
    <t>Concrete Product Manufacturing n.e.c. [*]</t>
  </si>
  <si>
    <t>Tertiary Education [810]</t>
  </si>
  <si>
    <t>Other Livestock Farming [019]</t>
  </si>
  <si>
    <t>Other Transport Support Services [529]</t>
  </si>
  <si>
    <t>Rail Freight Transport [471]</t>
  </si>
  <si>
    <t>Other Mining Support Services [109]</t>
  </si>
  <si>
    <t>Scientific Research Services [691]</t>
  </si>
  <si>
    <t>Motor Vehicle and Motor Vehicle Parts Wholesaling [350]</t>
  </si>
  <si>
    <t>Timber and Hardware Goods Wholesaling [333]</t>
  </si>
  <si>
    <t>Central Government Administration [751]</t>
  </si>
  <si>
    <t>Clothing and Footwear Manufacturing [135]</t>
  </si>
  <si>
    <t>Biogenics [*]</t>
  </si>
  <si>
    <t>Domestic/Commercial solvents/ aerosols [*]</t>
  </si>
  <si>
    <t>Architectural Surface Coatings [*]</t>
  </si>
  <si>
    <t>Service stations [*]</t>
  </si>
  <si>
    <t>Natural/Town Gas Leakage [*]</t>
  </si>
  <si>
    <t>Solvent Use - Sub-threshold facilities [*]</t>
  </si>
  <si>
    <t>Cutback Bitumen [*]</t>
  </si>
  <si>
    <t>Landfill [*]</t>
  </si>
  <si>
    <t>Cigarettes [*]</t>
  </si>
  <si>
    <t>Structural Metal Product Manufacturing n.e.c. [*]</t>
  </si>
  <si>
    <t>Warehousing and Storage Services [530]</t>
  </si>
  <si>
    <t>Specialised Machinery and Equipment Manufacturing [246]</t>
  </si>
  <si>
    <t>Traffic (Road Line) Marking [*]</t>
  </si>
  <si>
    <t>Pipeline and Other Transport [502]</t>
  </si>
  <si>
    <t>Water Passenger Transport [482]</t>
  </si>
  <si>
    <t>Data Processing, Web Hosting and Electronic Information Storage Services [592]</t>
  </si>
  <si>
    <t>Water Freight Transport [481]</t>
  </si>
  <si>
    <t>Road Freight Transport [461]</t>
  </si>
  <si>
    <t>Seafood Processing [112]</t>
  </si>
  <si>
    <t>Waste Collection Services [291]</t>
  </si>
  <si>
    <t>Exploration [101]</t>
  </si>
  <si>
    <t>Funeral, Crematorium and Cemetery Services [952]</t>
  </si>
  <si>
    <t>Rail Passenger Transport [472]</t>
  </si>
  <si>
    <t>Professional and Scientific Equipment Manufacturing [241]</t>
  </si>
  <si>
    <t>Road Passenger Transport [462]</t>
  </si>
  <si>
    <t>Furniture Manufacturing [251]</t>
  </si>
  <si>
    <t>NPI Year</t>
  </si>
  <si>
    <t>UNFCCC Year</t>
  </si>
  <si>
    <t>1999-2000</t>
  </si>
  <si>
    <t>2005-2006</t>
  </si>
  <si>
    <t>2011-2012</t>
  </si>
  <si>
    <t>1) NPI Emissions intially in kg - converted to kt</t>
  </si>
  <si>
    <t>2) Only NPI Air Emissions converted to kt (omit water and land)</t>
  </si>
  <si>
    <t>3) NPI has different sectors reported in a different years</t>
  </si>
  <si>
    <t>UNFCCC sector</t>
  </si>
  <si>
    <t>UNFCCC Emission (kt)</t>
  </si>
  <si>
    <t>NPI Sector</t>
  </si>
  <si>
    <t>NPI - Emission</t>
  </si>
  <si>
    <t>Difference (NPI - UNFCCC)</t>
  </si>
  <si>
    <t>Ratio (UNFCCC/NPI)</t>
  </si>
  <si>
    <t>1.AA.1.A (Public Electricity &amp; Heat Production)</t>
  </si>
  <si>
    <t>1.AA.2.B (Non-Ferrous Metals)</t>
  </si>
  <si>
    <t>Burning</t>
  </si>
  <si>
    <t>4.E</t>
  </si>
  <si>
    <t>4.F.1</t>
  </si>
  <si>
    <t>4.F.2</t>
  </si>
  <si>
    <t>4.F.4</t>
  </si>
  <si>
    <t>4.F.5</t>
  </si>
  <si>
    <t>1.AA.3.B (Road Transportation )</t>
  </si>
  <si>
    <t>Total</t>
  </si>
  <si>
    <t>NPI - Air (kg)</t>
  </si>
  <si>
    <t>NPI - Total (kt)</t>
  </si>
  <si>
    <t>1.A</t>
  </si>
  <si>
    <t>1.A.2</t>
  </si>
  <si>
    <t>1.A.3</t>
  </si>
  <si>
    <t>1.A.4</t>
  </si>
  <si>
    <t>1.A.5</t>
  </si>
  <si>
    <t>1.AA.1.A</t>
  </si>
  <si>
    <t>1.AA.1.B</t>
  </si>
  <si>
    <t>1.AA.1.C</t>
  </si>
  <si>
    <t>1.AA.2.A</t>
  </si>
  <si>
    <t>1.AA.2.B</t>
  </si>
  <si>
    <t>1.AA.2.C</t>
  </si>
  <si>
    <t>1.AA.2.D</t>
  </si>
  <si>
    <t>1.AA.2.E</t>
  </si>
  <si>
    <t>1.AA.2.F</t>
  </si>
  <si>
    <t>1.AA.3.A</t>
  </si>
  <si>
    <t>1.AA.3.B</t>
  </si>
  <si>
    <t>1.AA.3.C</t>
  </si>
  <si>
    <t>1.AA.3.D</t>
  </si>
  <si>
    <t>1.AA.3.E</t>
  </si>
  <si>
    <t>1.AA.4.A</t>
  </si>
  <si>
    <t>1.AA.4.B</t>
  </si>
  <si>
    <t>1.AA.4.C</t>
  </si>
  <si>
    <t>1.AA.5.B</t>
  </si>
  <si>
    <t>1.B</t>
  </si>
  <si>
    <t>1.B.2</t>
  </si>
  <si>
    <t>1.B.2.A</t>
  </si>
  <si>
    <t>1.B.2.B</t>
  </si>
  <si>
    <t>1.B.2.C</t>
  </si>
  <si>
    <t>1.B.2.C.2</t>
  </si>
  <si>
    <t>2.A.6</t>
  </si>
  <si>
    <t>2.B</t>
  </si>
  <si>
    <t>2.B.5</t>
  </si>
  <si>
    <t>2.C</t>
  </si>
  <si>
    <t>2.C.1</t>
  </si>
  <si>
    <t>2.C.5</t>
  </si>
  <si>
    <t>2.D</t>
  </si>
  <si>
    <t>2.D.2</t>
  </si>
  <si>
    <t>3.A</t>
  </si>
  <si>
    <t>3.B</t>
  </si>
  <si>
    <t>3.C</t>
  </si>
  <si>
    <t>3.D.5</t>
  </si>
  <si>
    <t>4.F</t>
  </si>
  <si>
    <t>6.A</t>
  </si>
  <si>
    <t>6.A.1</t>
  </si>
  <si>
    <t>6.B</t>
  </si>
  <si>
    <t>6.B.1</t>
  </si>
  <si>
    <t>6.B.2</t>
  </si>
  <si>
    <t>Aviation</t>
  </si>
  <si>
    <t>International Bunkers</t>
  </si>
  <si>
    <t>Marine</t>
  </si>
  <si>
    <t>UNFCCC Sector</t>
  </si>
  <si>
    <t>UNFCCC Short Name</t>
  </si>
  <si>
    <t>UNFCCC - Total (kt)</t>
  </si>
  <si>
    <r>
      <t xml:space="preserve">4) </t>
    </r>
    <r>
      <rPr>
        <b/>
        <sz val="12"/>
        <color theme="1"/>
        <rFont val="Calibri"/>
        <family val="2"/>
        <scheme val="minor"/>
      </rPr>
      <t xml:space="preserve">UNFCCC Total </t>
    </r>
    <r>
      <rPr>
        <sz val="12"/>
        <color theme="1"/>
        <rFont val="Calibri"/>
        <family val="2"/>
        <scheme val="minor"/>
      </rPr>
      <t>=  Sector 1 + Sector 2  + Sector 3 + Sector 4 + Sector 6 (omit aviation, int. bunkers, marine)</t>
    </r>
  </si>
  <si>
    <t xml:space="preserve">Energy    </t>
  </si>
  <si>
    <t>Fuel Combustion</t>
  </si>
  <si>
    <t>Manufactoring Industries &amp; Construction</t>
  </si>
  <si>
    <t>Transport</t>
  </si>
  <si>
    <t>Other Sectors (Fuel Combustion)</t>
  </si>
  <si>
    <t>Other (Not elsewhere specified in Fuel Combustion)</t>
  </si>
  <si>
    <t>Public Electricity &amp; Heat Production</t>
  </si>
  <si>
    <t>Petroleum Refining</t>
  </si>
  <si>
    <t>Manufacture of Solid Fuels &amp; Other Energy Industries</t>
  </si>
  <si>
    <t>Iron &amp; Steel</t>
  </si>
  <si>
    <t>Non-Ferrous Metals</t>
  </si>
  <si>
    <t>Chemicals</t>
  </si>
  <si>
    <t>Pulp, Paper &amp; Print</t>
  </si>
  <si>
    <t xml:space="preserve"> Food Processing, Beverages &amp; Tobacco</t>
  </si>
  <si>
    <t>Other (Manufacturing Industries &amp; Construction)</t>
  </si>
  <si>
    <t>Civil Aviation</t>
  </si>
  <si>
    <t xml:space="preserve">Road Transportation </t>
  </si>
  <si>
    <t>Navigation</t>
  </si>
  <si>
    <t>Other Transportation</t>
  </si>
  <si>
    <t>Commercial/Institutional</t>
  </si>
  <si>
    <t>Residential</t>
  </si>
  <si>
    <t>Agriculture/Forestry/Fisheries</t>
  </si>
  <si>
    <t>Mobile</t>
  </si>
  <si>
    <t>Fugitive Emissions from Fuels</t>
  </si>
  <si>
    <t>Oil and Natural Gas</t>
  </si>
  <si>
    <t>Oil</t>
  </si>
  <si>
    <t>Venting and Flairing</t>
  </si>
  <si>
    <t>Flaring</t>
  </si>
  <si>
    <t>Industrial Processes</t>
  </si>
  <si>
    <t>Metal Production</t>
  </si>
  <si>
    <t>Iron &amp; Steel Production</t>
  </si>
  <si>
    <t>Other (Metal Production)</t>
  </si>
  <si>
    <t>Agriculture</t>
  </si>
  <si>
    <t>Prescribed Burning of Savannas</t>
  </si>
  <si>
    <t>Field Burning of Agricultural Residues - Cereals</t>
  </si>
  <si>
    <t>Field Burning of Agricultural Residues - Pulse</t>
  </si>
  <si>
    <t>Field Burning of Agricultural Residues - Sugar Cane</t>
  </si>
  <si>
    <t>Field Burning of Agricultural Residues - Other</t>
  </si>
  <si>
    <t xml:space="preserve"> Railways</t>
  </si>
  <si>
    <t>Mineral Products</t>
  </si>
  <si>
    <t>Road Paving with Asphalt</t>
  </si>
  <si>
    <t>Natural Gas</t>
  </si>
  <si>
    <t>Other (Chemical Industry)</t>
  </si>
  <si>
    <t>Other Production</t>
  </si>
  <si>
    <t xml:space="preserve"> Solvent &amp; Other Product Use  </t>
  </si>
  <si>
    <t>Chemical Industry</t>
  </si>
  <si>
    <t>Food and Drink Production</t>
  </si>
  <si>
    <t>Paint Application</t>
  </si>
  <si>
    <t>Degreasing and Dry Cleaning</t>
  </si>
  <si>
    <t>Chemical Products, Manufacture and Processing</t>
  </si>
  <si>
    <t xml:space="preserve">Solvent &amp; Other Product Use - Other </t>
  </si>
  <si>
    <t>Field Burning of Agricultural Residues</t>
  </si>
  <si>
    <t>Waste</t>
  </si>
  <si>
    <t>Solid Waste Diposal on Land</t>
  </si>
  <si>
    <t>Managed Waste Disposal on Land</t>
  </si>
  <si>
    <t>Wastewater Handling</t>
  </si>
  <si>
    <t>Industrial Wastewater</t>
  </si>
  <si>
    <t>Domestic and Commercial Wastewater</t>
  </si>
  <si>
    <t>6 (Waste)</t>
  </si>
  <si>
    <t>N/A</t>
  </si>
  <si>
    <t>Summary of Differences (NPI- UNFCCC)</t>
  </si>
  <si>
    <t>UNFCC Sector</t>
  </si>
  <si>
    <t>Difference 1999-2000</t>
  </si>
  <si>
    <t>Difference 2005-2006</t>
  </si>
  <si>
    <t>Difference 2011-2012</t>
  </si>
  <si>
    <t>Burning (4.E, 4.F)</t>
  </si>
  <si>
    <t>Newspaper, Periodical, Book and Directory Publishing [541]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</si>
</sst>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Symbol"/>
      <charset val="2"/>
    </font>
    <font>
      <sz val="12"/>
      <color theme="1"/>
      <name val="Wingdings"/>
      <charset val="2"/>
    </font>
    <font>
      <b/>
      <u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11" fontId="0" fillId="0" borderId="0" xfId="0" applyNumberFormat="1"/>
    <xf numFmtId="0" fontId="1" fillId="0" borderId="0" xfId="0" applyFont="1"/>
    <xf numFmtId="0" fontId="1" fillId="0" borderId="0" xfId="0" applyFont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Fill="1" applyAlignment="1">
      <alignment horizontal="left"/>
    </xf>
    <xf numFmtId="0" fontId="0" fillId="0" borderId="0" xfId="0" applyFill="1"/>
    <xf numFmtId="3" fontId="0" fillId="0" borderId="0" xfId="0" applyNumberFormat="1"/>
    <xf numFmtId="0" fontId="1" fillId="0" borderId="0" xfId="0" applyFont="1" applyAlignment="1">
      <alignment horizontal="left"/>
    </xf>
    <xf numFmtId="0" fontId="0" fillId="0" borderId="0" xfId="0" applyFill="1" applyAlignment="1"/>
    <xf numFmtId="0" fontId="0" fillId="0" borderId="0" xfId="0" applyAlignment="1"/>
    <xf numFmtId="0" fontId="2" fillId="0" borderId="0" xfId="0" applyFont="1" applyAlignment="1">
      <alignment horizontal="left" vertical="center" indent="4"/>
    </xf>
    <xf numFmtId="0" fontId="3" fillId="0" borderId="0" xfId="0" applyFont="1" applyAlignment="1">
      <alignment horizontal="left" vertical="center" indent="4"/>
    </xf>
    <xf numFmtId="0" fontId="1" fillId="0" borderId="0" xfId="0" applyFont="1" applyAlignment="1"/>
    <xf numFmtId="11" fontId="0" fillId="0" borderId="0" xfId="0" applyNumberFormat="1" applyAlignment="1">
      <alignment horizontal="left"/>
    </xf>
    <xf numFmtId="0" fontId="0" fillId="0" borderId="0" xfId="0" applyFont="1" applyAlignment="1">
      <alignment horizontal="left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5" fillId="0" borderId="0" xfId="0" applyFont="1" applyAlignment="1">
      <alignment horizontal="right"/>
    </xf>
    <xf numFmtId="0" fontId="6" fillId="0" borderId="0" xfId="0" applyFont="1" applyAlignment="1">
      <alignment horizontal="right"/>
    </xf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1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zoomScale="92" workbookViewId="0">
      <selection activeCell="H14" sqref="H14"/>
    </sheetView>
  </sheetViews>
  <sheetFormatPr baseColWidth="10" defaultRowHeight="16" x14ac:dyDescent="0.2"/>
  <cols>
    <col min="2" max="2" width="11.83203125" bestFit="1" customWidth="1"/>
    <col min="9" max="9" width="39.5" bestFit="1" customWidth="1"/>
    <col min="10" max="10" width="50.1640625" bestFit="1" customWidth="1"/>
    <col min="11" max="11" width="19.1640625" bestFit="1" customWidth="1"/>
    <col min="12" max="12" width="19.1640625" style="5" bestFit="1" customWidth="1"/>
    <col min="13" max="13" width="19.1640625" bestFit="1" customWidth="1"/>
  </cols>
  <sheetData>
    <row r="1" spans="1:14" x14ac:dyDescent="0.2">
      <c r="A1" s="2" t="s">
        <v>128</v>
      </c>
      <c r="B1" s="2" t="s">
        <v>129</v>
      </c>
      <c r="I1" s="17" t="s">
        <v>268</v>
      </c>
      <c r="J1" s="17"/>
      <c r="K1" s="18"/>
      <c r="L1" s="20"/>
      <c r="M1" s="18"/>
    </row>
    <row r="2" spans="1:14" x14ac:dyDescent="0.2">
      <c r="A2" t="s">
        <v>130</v>
      </c>
      <c r="B2">
        <v>2000</v>
      </c>
      <c r="I2" s="19" t="s">
        <v>269</v>
      </c>
      <c r="J2" s="19" t="s">
        <v>138</v>
      </c>
      <c r="K2" s="19" t="s">
        <v>270</v>
      </c>
      <c r="L2" s="21" t="s">
        <v>271</v>
      </c>
      <c r="M2" s="19" t="s">
        <v>272</v>
      </c>
    </row>
    <row r="3" spans="1:14" x14ac:dyDescent="0.2">
      <c r="A3" t="s">
        <v>131</v>
      </c>
      <c r="B3">
        <v>2006</v>
      </c>
      <c r="I3" s="4" t="s">
        <v>142</v>
      </c>
      <c r="J3" s="4" t="s">
        <v>1</v>
      </c>
      <c r="K3">
        <v>-6.1855492795</v>
      </c>
      <c r="L3">
        <v>-4.0025985129999997</v>
      </c>
      <c r="M3" s="18">
        <v>-4.5861240882735199</v>
      </c>
    </row>
    <row r="4" spans="1:14" x14ac:dyDescent="0.2">
      <c r="A4" t="s">
        <v>132</v>
      </c>
      <c r="B4">
        <v>2012</v>
      </c>
      <c r="I4" s="4" t="s">
        <v>143</v>
      </c>
      <c r="J4" s="4" t="s">
        <v>0</v>
      </c>
      <c r="K4">
        <v>-0.41947352258999998</v>
      </c>
      <c r="L4">
        <v>0.76277747500000015</v>
      </c>
      <c r="M4" s="18">
        <v>0.58901107815522002</v>
      </c>
    </row>
    <row r="5" spans="1:14" x14ac:dyDescent="0.2">
      <c r="I5" s="4" t="s">
        <v>150</v>
      </c>
      <c r="J5" s="4" t="s">
        <v>6</v>
      </c>
      <c r="K5">
        <v>-71.79000000000002</v>
      </c>
      <c r="L5">
        <v>8.8600000000000136</v>
      </c>
      <c r="M5" s="18">
        <v>46.786411955375002</v>
      </c>
    </row>
    <row r="6" spans="1:14" x14ac:dyDescent="0.2">
      <c r="I6" s="6" t="s">
        <v>273</v>
      </c>
      <c r="J6" s="4" t="s">
        <v>17</v>
      </c>
      <c r="K6">
        <v>-881.01</v>
      </c>
      <c r="L6">
        <v>-795.04000000000008</v>
      </c>
      <c r="M6" s="18">
        <v>-1002.661321572505</v>
      </c>
    </row>
    <row r="7" spans="1:14" x14ac:dyDescent="0.2">
      <c r="A7" t="s">
        <v>133</v>
      </c>
      <c r="I7" s="4" t="s">
        <v>266</v>
      </c>
      <c r="J7" s="4" t="s">
        <v>49</v>
      </c>
      <c r="K7">
        <v>-252.28057348429999</v>
      </c>
      <c r="L7">
        <v>-265.8779647499</v>
      </c>
      <c r="M7" s="18">
        <v>-256.50760846965716</v>
      </c>
    </row>
    <row r="8" spans="1:14" x14ac:dyDescent="0.2">
      <c r="A8" t="s">
        <v>134</v>
      </c>
      <c r="I8" s="6" t="s">
        <v>267</v>
      </c>
      <c r="J8" t="s">
        <v>102</v>
      </c>
      <c r="K8">
        <v>2370</v>
      </c>
      <c r="L8">
        <v>2370</v>
      </c>
      <c r="M8">
        <v>2369.62191877956</v>
      </c>
    </row>
    <row r="9" spans="1:14" x14ac:dyDescent="0.2">
      <c r="A9" t="s">
        <v>135</v>
      </c>
      <c r="I9" s="9" t="s">
        <v>151</v>
      </c>
      <c r="J9" s="9" t="s">
        <v>151</v>
      </c>
      <c r="K9" s="2">
        <v>907.79688982564676</v>
      </c>
      <c r="L9" s="2">
        <v>1124.8935465737222</v>
      </c>
      <c r="M9" s="2">
        <v>938.03583087486095</v>
      </c>
      <c r="N9" s="2"/>
    </row>
    <row r="10" spans="1:14" x14ac:dyDescent="0.2">
      <c r="A10" t="s">
        <v>207</v>
      </c>
      <c r="M10" s="8"/>
    </row>
    <row r="11" spans="1:14" x14ac:dyDescent="0.2">
      <c r="I11" s="3"/>
      <c r="J11" s="3"/>
      <c r="K11" s="2"/>
      <c r="L11" s="3"/>
      <c r="M11" s="2"/>
      <c r="N11" s="2"/>
    </row>
    <row r="12" spans="1:14" x14ac:dyDescent="0.2">
      <c r="I12" s="4"/>
      <c r="J12" s="5"/>
      <c r="K12" s="5"/>
    </row>
    <row r="13" spans="1:14" x14ac:dyDescent="0.2">
      <c r="I13" s="4"/>
      <c r="J13" s="5"/>
      <c r="K13" s="5"/>
    </row>
    <row r="14" spans="1:14" x14ac:dyDescent="0.2">
      <c r="I14" s="4"/>
      <c r="J14" s="5"/>
      <c r="K14" s="5"/>
    </row>
    <row r="15" spans="1:14" x14ac:dyDescent="0.2">
      <c r="I15" s="6"/>
    </row>
    <row r="16" spans="1:14" x14ac:dyDescent="0.2">
      <c r="I16" s="5"/>
      <c r="J16" s="5"/>
      <c r="K16" s="5"/>
    </row>
    <row r="17" spans="9:13" x14ac:dyDescent="0.2">
      <c r="I17" s="5"/>
      <c r="J17" s="5"/>
      <c r="K17" s="5"/>
    </row>
    <row r="18" spans="9:13" x14ac:dyDescent="0.2">
      <c r="I18" s="6"/>
      <c r="J18" s="5"/>
    </row>
    <row r="19" spans="9:13" x14ac:dyDescent="0.2">
      <c r="I19" s="6"/>
      <c r="J19" s="5"/>
    </row>
    <row r="20" spans="9:13" x14ac:dyDescent="0.2">
      <c r="I20" s="9"/>
      <c r="J20" s="3"/>
      <c r="K20" s="3"/>
      <c r="L20" s="3"/>
      <c r="M20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5"/>
  <sheetViews>
    <sheetView workbookViewId="0">
      <selection activeCell="A2" sqref="A2:C2"/>
    </sheetView>
  </sheetViews>
  <sheetFormatPr baseColWidth="10" defaultRowHeight="16" x14ac:dyDescent="0.2"/>
  <cols>
    <col min="1" max="1" width="54.33203125" bestFit="1" customWidth="1"/>
    <col min="2" max="2" width="12.1640625" bestFit="1" customWidth="1"/>
    <col min="3" max="3" width="13.1640625" bestFit="1" customWidth="1"/>
    <col min="4" max="4" width="9.83203125" bestFit="1" customWidth="1"/>
    <col min="5" max="5" width="18.6640625" style="4" bestFit="1" customWidth="1"/>
    <col min="6" max="6" width="44.33203125" style="4" bestFit="1" customWidth="1"/>
    <col min="7" max="7" width="16.83203125" bestFit="1" customWidth="1"/>
  </cols>
  <sheetData>
    <row r="1" spans="1:7" s="2" customFormat="1" x14ac:dyDescent="0.2">
      <c r="A1" s="2" t="s">
        <v>138</v>
      </c>
      <c r="B1" s="2" t="s">
        <v>152</v>
      </c>
      <c r="C1" s="2" t="s">
        <v>153</v>
      </c>
      <c r="E1" s="9" t="s">
        <v>204</v>
      </c>
      <c r="F1" s="14" t="s">
        <v>205</v>
      </c>
      <c r="G1" s="3" t="s">
        <v>206</v>
      </c>
    </row>
    <row r="2" spans="1:7" x14ac:dyDescent="0.2">
      <c r="A2" t="s">
        <v>102</v>
      </c>
      <c r="B2" s="1">
        <v>2370000000</v>
      </c>
      <c r="C2">
        <f>(B2/1000000)</f>
        <v>2370</v>
      </c>
      <c r="E2" s="4">
        <v>1</v>
      </c>
      <c r="F2" s="11" t="s">
        <v>208</v>
      </c>
      <c r="G2">
        <v>667.24</v>
      </c>
    </row>
    <row r="3" spans="1:7" x14ac:dyDescent="0.2">
      <c r="A3" t="s">
        <v>6</v>
      </c>
      <c r="B3" s="1">
        <v>233000000</v>
      </c>
      <c r="C3">
        <f t="shared" ref="C3:C66" si="0">(B3/1000000)</f>
        <v>233</v>
      </c>
      <c r="E3" s="4" t="s">
        <v>154</v>
      </c>
      <c r="F3" s="11" t="s">
        <v>209</v>
      </c>
      <c r="G3">
        <v>487.43</v>
      </c>
    </row>
    <row r="4" spans="1:7" x14ac:dyDescent="0.2">
      <c r="A4" t="s">
        <v>17</v>
      </c>
      <c r="B4" s="1">
        <v>153000000</v>
      </c>
      <c r="C4">
        <f t="shared" si="0"/>
        <v>153</v>
      </c>
      <c r="E4" s="4" t="s">
        <v>155</v>
      </c>
      <c r="F4" s="10" t="s">
        <v>210</v>
      </c>
      <c r="G4">
        <v>10.78</v>
      </c>
    </row>
    <row r="5" spans="1:7" x14ac:dyDescent="0.2">
      <c r="A5" t="s">
        <v>103</v>
      </c>
      <c r="B5" s="1">
        <v>77000000</v>
      </c>
      <c r="C5">
        <f t="shared" si="0"/>
        <v>77</v>
      </c>
      <c r="E5" s="4" t="s">
        <v>156</v>
      </c>
      <c r="F5" s="11" t="s">
        <v>211</v>
      </c>
      <c r="G5">
        <v>356.91</v>
      </c>
    </row>
    <row r="6" spans="1:7" x14ac:dyDescent="0.2">
      <c r="A6" t="s">
        <v>25</v>
      </c>
      <c r="B6" s="1">
        <v>67500000</v>
      </c>
      <c r="C6">
        <f t="shared" si="0"/>
        <v>67.5</v>
      </c>
      <c r="E6" s="4" t="s">
        <v>157</v>
      </c>
      <c r="F6" s="11" t="s">
        <v>212</v>
      </c>
      <c r="G6">
        <v>110.09</v>
      </c>
    </row>
    <row r="7" spans="1:7" x14ac:dyDescent="0.2">
      <c r="A7" t="s">
        <v>104</v>
      </c>
      <c r="B7" s="1">
        <v>47000000</v>
      </c>
      <c r="C7">
        <f t="shared" si="0"/>
        <v>47</v>
      </c>
      <c r="E7" s="4" t="s">
        <v>158</v>
      </c>
      <c r="F7" s="11" t="s">
        <v>213</v>
      </c>
      <c r="G7">
        <v>0.55000000000000004</v>
      </c>
    </row>
    <row r="8" spans="1:7" x14ac:dyDescent="0.2">
      <c r="A8" t="s">
        <v>105</v>
      </c>
      <c r="B8" s="1">
        <v>25500000</v>
      </c>
      <c r="C8">
        <f t="shared" si="0"/>
        <v>25.5</v>
      </c>
      <c r="E8" s="4" t="s">
        <v>159</v>
      </c>
      <c r="F8" s="11" t="s">
        <v>214</v>
      </c>
      <c r="G8">
        <v>7.07</v>
      </c>
    </row>
    <row r="9" spans="1:7" x14ac:dyDescent="0.2">
      <c r="A9" t="s">
        <v>36</v>
      </c>
      <c r="B9" s="1">
        <v>18900000</v>
      </c>
      <c r="C9">
        <f t="shared" si="0"/>
        <v>18.899999999999999</v>
      </c>
      <c r="E9" s="4" t="s">
        <v>160</v>
      </c>
      <c r="F9" s="11" t="s">
        <v>215</v>
      </c>
      <c r="G9">
        <v>0.08</v>
      </c>
    </row>
    <row r="10" spans="1:7" x14ac:dyDescent="0.2">
      <c r="A10" t="s">
        <v>15</v>
      </c>
      <c r="B10" s="1">
        <v>12600000</v>
      </c>
      <c r="C10">
        <f t="shared" si="0"/>
        <v>12.6</v>
      </c>
      <c r="E10" s="4" t="s">
        <v>161</v>
      </c>
      <c r="F10" s="11" t="s">
        <v>216</v>
      </c>
      <c r="G10">
        <v>1.95</v>
      </c>
    </row>
    <row r="11" spans="1:7" x14ac:dyDescent="0.2">
      <c r="A11" t="s">
        <v>68</v>
      </c>
      <c r="B11" s="1">
        <v>11000000</v>
      </c>
      <c r="C11">
        <f t="shared" si="0"/>
        <v>11</v>
      </c>
      <c r="E11" s="4" t="s">
        <v>162</v>
      </c>
      <c r="F11" s="11" t="s">
        <v>217</v>
      </c>
      <c r="G11">
        <v>0.51</v>
      </c>
    </row>
    <row r="12" spans="1:7" x14ac:dyDescent="0.2">
      <c r="A12" t="s">
        <v>106</v>
      </c>
      <c r="B12" s="1">
        <v>10700000</v>
      </c>
      <c r="C12">
        <f t="shared" si="0"/>
        <v>10.7</v>
      </c>
      <c r="E12" s="4" t="s">
        <v>163</v>
      </c>
      <c r="F12" s="11" t="s">
        <v>218</v>
      </c>
      <c r="G12">
        <v>0.49</v>
      </c>
    </row>
    <row r="13" spans="1:7" x14ac:dyDescent="0.2">
      <c r="A13" t="s">
        <v>8</v>
      </c>
      <c r="B13" s="1">
        <v>10600000</v>
      </c>
      <c r="C13">
        <f t="shared" si="0"/>
        <v>10.6</v>
      </c>
      <c r="E13" s="4" t="s">
        <v>164</v>
      </c>
      <c r="F13" s="10" t="s">
        <v>219</v>
      </c>
      <c r="G13">
        <v>1.48</v>
      </c>
    </row>
    <row r="14" spans="1:7" x14ac:dyDescent="0.2">
      <c r="A14" t="s">
        <v>35</v>
      </c>
      <c r="B14" s="1">
        <v>10600000</v>
      </c>
      <c r="C14">
        <f t="shared" si="0"/>
        <v>10.6</v>
      </c>
      <c r="E14" s="4" t="s">
        <v>165</v>
      </c>
      <c r="F14" s="11" t="s">
        <v>220</v>
      </c>
      <c r="G14">
        <v>0.25</v>
      </c>
    </row>
    <row r="15" spans="1:7" x14ac:dyDescent="0.2">
      <c r="A15" t="s">
        <v>77</v>
      </c>
      <c r="B15">
        <v>6718887.517</v>
      </c>
      <c r="C15">
        <f t="shared" si="0"/>
        <v>6.7188875169999998</v>
      </c>
      <c r="E15" s="4" t="s">
        <v>166</v>
      </c>
      <c r="F15" s="11" t="s">
        <v>221</v>
      </c>
      <c r="G15">
        <v>0.75</v>
      </c>
    </row>
    <row r="16" spans="1:7" x14ac:dyDescent="0.2">
      <c r="A16" t="s">
        <v>107</v>
      </c>
      <c r="B16">
        <v>4642489.2989999996</v>
      </c>
      <c r="C16">
        <f t="shared" si="0"/>
        <v>4.6424892989999993</v>
      </c>
      <c r="E16" s="4" t="s">
        <v>167</v>
      </c>
      <c r="F16" s="11" t="s">
        <v>222</v>
      </c>
      <c r="G16">
        <v>7.3</v>
      </c>
    </row>
    <row r="17" spans="1:7" x14ac:dyDescent="0.2">
      <c r="A17" t="s">
        <v>5</v>
      </c>
      <c r="B17">
        <v>4609193</v>
      </c>
      <c r="C17">
        <f t="shared" si="0"/>
        <v>4.6091930000000003</v>
      </c>
      <c r="E17" s="4" t="s">
        <v>168</v>
      </c>
      <c r="F17" s="11" t="s">
        <v>223</v>
      </c>
      <c r="G17">
        <v>1.1200000000000001</v>
      </c>
    </row>
    <row r="18" spans="1:7" x14ac:dyDescent="0.2">
      <c r="A18" t="s">
        <v>4</v>
      </c>
      <c r="B18">
        <v>4452130.068</v>
      </c>
      <c r="C18">
        <f t="shared" si="0"/>
        <v>4.4521300679999998</v>
      </c>
      <c r="E18" s="4" t="s">
        <v>169</v>
      </c>
      <c r="F18" s="11" t="s">
        <v>224</v>
      </c>
      <c r="G18">
        <v>304.79000000000002</v>
      </c>
    </row>
    <row r="19" spans="1:7" x14ac:dyDescent="0.2">
      <c r="A19" t="s">
        <v>108</v>
      </c>
      <c r="B19">
        <v>3833388.3960000002</v>
      </c>
      <c r="C19">
        <f t="shared" si="0"/>
        <v>3.8333883960000001</v>
      </c>
      <c r="E19" s="4" t="s">
        <v>170</v>
      </c>
      <c r="F19" t="s">
        <v>246</v>
      </c>
      <c r="G19">
        <v>1.59</v>
      </c>
    </row>
    <row r="20" spans="1:7" x14ac:dyDescent="0.2">
      <c r="A20" t="s">
        <v>39</v>
      </c>
      <c r="B20">
        <v>2603689.2030000002</v>
      </c>
      <c r="C20">
        <f t="shared" si="0"/>
        <v>2.6036892030000001</v>
      </c>
      <c r="E20" s="4" t="s">
        <v>171</v>
      </c>
      <c r="F20" s="11" t="s">
        <v>225</v>
      </c>
      <c r="G20">
        <v>48.74</v>
      </c>
    </row>
    <row r="21" spans="1:7" x14ac:dyDescent="0.2">
      <c r="A21" t="s">
        <v>2</v>
      </c>
      <c r="B21">
        <v>2268023.8250000002</v>
      </c>
      <c r="C21">
        <f t="shared" si="0"/>
        <v>2.2680238250000002</v>
      </c>
      <c r="E21" s="4" t="s">
        <v>172</v>
      </c>
      <c r="F21" s="11" t="s">
        <v>226</v>
      </c>
      <c r="G21">
        <v>0.66</v>
      </c>
    </row>
    <row r="22" spans="1:7" x14ac:dyDescent="0.2">
      <c r="A22" t="s">
        <v>45</v>
      </c>
      <c r="B22">
        <v>1783698.6129999999</v>
      </c>
      <c r="C22">
        <f t="shared" si="0"/>
        <v>1.7836986129999999</v>
      </c>
      <c r="E22" s="4" t="s">
        <v>173</v>
      </c>
      <c r="F22" s="11" t="s">
        <v>227</v>
      </c>
      <c r="G22">
        <v>0.19</v>
      </c>
    </row>
    <row r="23" spans="1:7" x14ac:dyDescent="0.2">
      <c r="A23" t="s">
        <v>23</v>
      </c>
      <c r="B23">
        <v>1451585.936</v>
      </c>
      <c r="C23">
        <f t="shared" si="0"/>
        <v>1.4515859360000001</v>
      </c>
      <c r="E23" s="4" t="s">
        <v>174</v>
      </c>
      <c r="F23" s="11" t="s">
        <v>228</v>
      </c>
      <c r="G23">
        <v>99.76</v>
      </c>
    </row>
    <row r="24" spans="1:7" x14ac:dyDescent="0.2">
      <c r="A24" t="s">
        <v>32</v>
      </c>
      <c r="B24">
        <v>1094570</v>
      </c>
      <c r="C24">
        <f t="shared" si="0"/>
        <v>1.09457</v>
      </c>
      <c r="E24" s="4" t="s">
        <v>175</v>
      </c>
      <c r="F24" s="11" t="s">
        <v>229</v>
      </c>
      <c r="G24">
        <v>10.14</v>
      </c>
    </row>
    <row r="25" spans="1:7" x14ac:dyDescent="0.2">
      <c r="A25" t="s">
        <v>82</v>
      </c>
      <c r="B25">
        <v>1061622.2209999999</v>
      </c>
      <c r="C25">
        <f t="shared" si="0"/>
        <v>1.0616222209999999</v>
      </c>
      <c r="E25" s="4" t="s">
        <v>176</v>
      </c>
      <c r="F25" s="11" t="s">
        <v>230</v>
      </c>
      <c r="G25">
        <v>0.55000000000000004</v>
      </c>
    </row>
    <row r="26" spans="1:7" x14ac:dyDescent="0.2">
      <c r="A26" t="s">
        <v>1</v>
      </c>
      <c r="B26">
        <v>884450.72050000005</v>
      </c>
      <c r="C26">
        <f t="shared" si="0"/>
        <v>0.88445072050000006</v>
      </c>
      <c r="E26" s="4" t="s">
        <v>177</v>
      </c>
      <c r="F26" s="10" t="s">
        <v>231</v>
      </c>
      <c r="G26">
        <v>179.81</v>
      </c>
    </row>
    <row r="27" spans="1:7" x14ac:dyDescent="0.2">
      <c r="A27" t="s">
        <v>16</v>
      </c>
      <c r="B27">
        <v>809665.69</v>
      </c>
      <c r="C27">
        <f t="shared" si="0"/>
        <v>0.80966568999999999</v>
      </c>
      <c r="E27" s="4" t="s">
        <v>178</v>
      </c>
      <c r="F27" s="10" t="s">
        <v>232</v>
      </c>
      <c r="G27">
        <v>179.81</v>
      </c>
    </row>
    <row r="28" spans="1:7" x14ac:dyDescent="0.2">
      <c r="A28" t="s">
        <v>109</v>
      </c>
      <c r="B28">
        <v>757433.60400000005</v>
      </c>
      <c r="C28">
        <f t="shared" si="0"/>
        <v>0.75743360400000004</v>
      </c>
      <c r="E28" s="4" t="s">
        <v>179</v>
      </c>
      <c r="F28" s="10" t="s">
        <v>233</v>
      </c>
      <c r="G28">
        <v>94.21</v>
      </c>
    </row>
    <row r="29" spans="1:7" x14ac:dyDescent="0.2">
      <c r="A29" t="s">
        <v>53</v>
      </c>
      <c r="B29">
        <v>705130</v>
      </c>
      <c r="C29">
        <f t="shared" si="0"/>
        <v>0.70513000000000003</v>
      </c>
      <c r="E29" s="4" t="s">
        <v>180</v>
      </c>
      <c r="F29" t="s">
        <v>249</v>
      </c>
      <c r="G29">
        <v>71.41</v>
      </c>
    </row>
    <row r="30" spans="1:7" x14ac:dyDescent="0.2">
      <c r="A30" t="s">
        <v>50</v>
      </c>
      <c r="B30">
        <v>612501.78</v>
      </c>
      <c r="C30">
        <f t="shared" si="0"/>
        <v>0.61250178</v>
      </c>
      <c r="E30" s="4" t="s">
        <v>181</v>
      </c>
      <c r="F30" s="10" t="s">
        <v>234</v>
      </c>
      <c r="G30">
        <v>14.18</v>
      </c>
    </row>
    <row r="31" spans="1:7" x14ac:dyDescent="0.2">
      <c r="A31" t="s">
        <v>20</v>
      </c>
      <c r="B31">
        <v>567672.9</v>
      </c>
      <c r="C31">
        <f t="shared" si="0"/>
        <v>0.56767290000000004</v>
      </c>
      <c r="E31" s="4" t="s">
        <v>182</v>
      </c>
      <c r="F31" s="10" t="s">
        <v>235</v>
      </c>
      <c r="G31">
        <v>14.18</v>
      </c>
    </row>
    <row r="32" spans="1:7" x14ac:dyDescent="0.2">
      <c r="A32" t="s">
        <v>3</v>
      </c>
      <c r="B32">
        <v>566640.84680000006</v>
      </c>
      <c r="C32">
        <f t="shared" si="0"/>
        <v>0.56664084680000004</v>
      </c>
      <c r="E32" s="4">
        <v>2</v>
      </c>
      <c r="F32" s="11" t="s">
        <v>236</v>
      </c>
      <c r="G32">
        <v>82.43</v>
      </c>
    </row>
    <row r="33" spans="1:7" x14ac:dyDescent="0.2">
      <c r="A33" t="s">
        <v>18</v>
      </c>
      <c r="B33">
        <v>526077.07420000003</v>
      </c>
      <c r="C33">
        <f t="shared" si="0"/>
        <v>0.52607707420000005</v>
      </c>
      <c r="E33" s="4">
        <v>2.1</v>
      </c>
      <c r="F33" t="s">
        <v>247</v>
      </c>
      <c r="G33">
        <v>18.260000000000002</v>
      </c>
    </row>
    <row r="34" spans="1:7" x14ac:dyDescent="0.2">
      <c r="A34" t="s">
        <v>52</v>
      </c>
      <c r="B34">
        <v>472909</v>
      </c>
      <c r="C34">
        <f t="shared" si="0"/>
        <v>0.47290900000000002</v>
      </c>
      <c r="E34" s="4" t="s">
        <v>183</v>
      </c>
      <c r="F34" t="s">
        <v>248</v>
      </c>
      <c r="G34">
        <v>18.260000000000002</v>
      </c>
    </row>
    <row r="35" spans="1:7" x14ac:dyDescent="0.2">
      <c r="A35" t="s">
        <v>13</v>
      </c>
      <c r="B35">
        <v>448465.8</v>
      </c>
      <c r="C35">
        <f t="shared" si="0"/>
        <v>0.44846579999999997</v>
      </c>
      <c r="E35" s="4" t="s">
        <v>184</v>
      </c>
      <c r="F35" s="4" t="s">
        <v>253</v>
      </c>
      <c r="G35">
        <v>5.82</v>
      </c>
    </row>
    <row r="36" spans="1:7" x14ac:dyDescent="0.2">
      <c r="A36" t="s">
        <v>57</v>
      </c>
      <c r="B36">
        <v>407810</v>
      </c>
      <c r="C36">
        <f t="shared" si="0"/>
        <v>0.40781000000000001</v>
      </c>
      <c r="E36" s="4" t="s">
        <v>185</v>
      </c>
      <c r="F36" t="s">
        <v>250</v>
      </c>
      <c r="G36">
        <v>5.82</v>
      </c>
    </row>
    <row r="37" spans="1:7" x14ac:dyDescent="0.2">
      <c r="A37" t="s">
        <v>71</v>
      </c>
      <c r="B37">
        <v>357674</v>
      </c>
      <c r="C37">
        <f t="shared" si="0"/>
        <v>0.35767399999999999</v>
      </c>
      <c r="E37" s="4" t="s">
        <v>186</v>
      </c>
      <c r="F37" s="11" t="s">
        <v>237</v>
      </c>
      <c r="G37">
        <v>0.1</v>
      </c>
    </row>
    <row r="38" spans="1:7" x14ac:dyDescent="0.2">
      <c r="A38" t="s">
        <v>84</v>
      </c>
      <c r="B38">
        <v>350086.74660000001</v>
      </c>
      <c r="C38">
        <f t="shared" si="0"/>
        <v>0.3500867466</v>
      </c>
      <c r="E38" s="4" t="s">
        <v>187</v>
      </c>
      <c r="F38" s="11" t="s">
        <v>238</v>
      </c>
      <c r="G38">
        <v>0.1</v>
      </c>
    </row>
    <row r="39" spans="1:7" x14ac:dyDescent="0.2">
      <c r="A39" t="s">
        <v>42</v>
      </c>
      <c r="B39">
        <v>281459.38069999998</v>
      </c>
      <c r="C39">
        <f t="shared" si="0"/>
        <v>0.28145938069999998</v>
      </c>
      <c r="E39" s="4" t="s">
        <v>188</v>
      </c>
      <c r="F39" s="11" t="s">
        <v>239</v>
      </c>
      <c r="G39">
        <v>0.01</v>
      </c>
    </row>
    <row r="40" spans="1:7" x14ac:dyDescent="0.2">
      <c r="A40" t="s">
        <v>49</v>
      </c>
      <c r="B40">
        <v>279426.51569999999</v>
      </c>
      <c r="C40">
        <f t="shared" si="0"/>
        <v>0.27942651569999999</v>
      </c>
      <c r="E40" s="4" t="s">
        <v>189</v>
      </c>
      <c r="F40" t="s">
        <v>251</v>
      </c>
      <c r="G40">
        <v>58.24</v>
      </c>
    </row>
    <row r="41" spans="1:7" x14ac:dyDescent="0.2">
      <c r="A41" t="s">
        <v>76</v>
      </c>
      <c r="B41">
        <v>272200</v>
      </c>
      <c r="C41">
        <f t="shared" si="0"/>
        <v>0.2722</v>
      </c>
      <c r="E41" s="4" t="s">
        <v>190</v>
      </c>
      <c r="F41" s="4" t="s">
        <v>254</v>
      </c>
      <c r="G41">
        <v>58.24</v>
      </c>
    </row>
    <row r="42" spans="1:7" x14ac:dyDescent="0.2">
      <c r="A42" t="s">
        <v>61</v>
      </c>
      <c r="B42">
        <v>233813.6</v>
      </c>
      <c r="C42">
        <f t="shared" si="0"/>
        <v>0.23381360000000001</v>
      </c>
      <c r="E42" s="4">
        <v>3</v>
      </c>
      <c r="F42" t="s">
        <v>252</v>
      </c>
      <c r="G42">
        <v>148.21</v>
      </c>
    </row>
    <row r="43" spans="1:7" x14ac:dyDescent="0.2">
      <c r="A43" t="s">
        <v>110</v>
      </c>
      <c r="B43">
        <v>237229.43950000001</v>
      </c>
      <c r="C43">
        <f t="shared" si="0"/>
        <v>0.2372294395</v>
      </c>
      <c r="E43" s="4" t="s">
        <v>191</v>
      </c>
      <c r="F43" s="4" t="s">
        <v>255</v>
      </c>
      <c r="G43">
        <v>67.19</v>
      </c>
    </row>
    <row r="44" spans="1:7" x14ac:dyDescent="0.2">
      <c r="A44" t="s">
        <v>10</v>
      </c>
      <c r="B44">
        <v>66008.850000000006</v>
      </c>
      <c r="C44">
        <f t="shared" si="0"/>
        <v>6.6008850000000008E-2</v>
      </c>
      <c r="E44" s="4" t="s">
        <v>192</v>
      </c>
      <c r="F44" s="4" t="s">
        <v>256</v>
      </c>
      <c r="G44">
        <v>34.47</v>
      </c>
    </row>
    <row r="45" spans="1:7" x14ac:dyDescent="0.2">
      <c r="A45" t="s">
        <v>111</v>
      </c>
      <c r="B45">
        <v>211192.83</v>
      </c>
      <c r="C45">
        <f t="shared" si="0"/>
        <v>0.21119283</v>
      </c>
      <c r="E45" s="4" t="s">
        <v>193</v>
      </c>
      <c r="F45" s="4" t="s">
        <v>257</v>
      </c>
      <c r="G45">
        <v>0.84</v>
      </c>
    </row>
    <row r="46" spans="1:7" x14ac:dyDescent="0.2">
      <c r="A46" t="s">
        <v>12</v>
      </c>
      <c r="B46">
        <v>202143</v>
      </c>
      <c r="C46">
        <f t="shared" si="0"/>
        <v>0.20214299999999999</v>
      </c>
      <c r="E46" s="4" t="s">
        <v>194</v>
      </c>
      <c r="F46" s="4" t="s">
        <v>258</v>
      </c>
      <c r="G46">
        <v>45.71</v>
      </c>
    </row>
    <row r="47" spans="1:7" x14ac:dyDescent="0.2">
      <c r="A47" t="s">
        <v>44</v>
      </c>
      <c r="B47">
        <v>175441.08</v>
      </c>
      <c r="C47">
        <f t="shared" si="0"/>
        <v>0.17544108</v>
      </c>
      <c r="E47" s="4">
        <v>4</v>
      </c>
      <c r="F47" t="s">
        <v>240</v>
      </c>
      <c r="G47">
        <v>1034.01</v>
      </c>
    </row>
    <row r="48" spans="1:7" x14ac:dyDescent="0.2">
      <c r="A48" t="s">
        <v>56</v>
      </c>
      <c r="B48">
        <v>143060.9388</v>
      </c>
      <c r="C48">
        <f t="shared" si="0"/>
        <v>0.14306093880000001</v>
      </c>
      <c r="E48" s="4" t="s">
        <v>145</v>
      </c>
      <c r="F48" s="10" t="s">
        <v>241</v>
      </c>
      <c r="G48">
        <v>1003.89</v>
      </c>
    </row>
    <row r="49" spans="1:7" x14ac:dyDescent="0.2">
      <c r="A49" t="s">
        <v>37</v>
      </c>
      <c r="B49">
        <v>130497.24589999999</v>
      </c>
      <c r="C49">
        <f t="shared" si="0"/>
        <v>0.1304972459</v>
      </c>
      <c r="E49" s="4" t="s">
        <v>195</v>
      </c>
      <c r="F49" s="4" t="s">
        <v>259</v>
      </c>
      <c r="G49">
        <v>30.12</v>
      </c>
    </row>
    <row r="50" spans="1:7" x14ac:dyDescent="0.2">
      <c r="A50" t="s">
        <v>11</v>
      </c>
      <c r="B50">
        <v>112586.58</v>
      </c>
      <c r="C50">
        <f t="shared" si="0"/>
        <v>0.11258658000000001</v>
      </c>
      <c r="E50" s="4" t="s">
        <v>146</v>
      </c>
      <c r="F50" s="10" t="s">
        <v>242</v>
      </c>
      <c r="G50">
        <v>25.27</v>
      </c>
    </row>
    <row r="51" spans="1:7" x14ac:dyDescent="0.2">
      <c r="A51" t="s">
        <v>0</v>
      </c>
      <c r="B51">
        <v>70526.477410000007</v>
      </c>
      <c r="C51">
        <f t="shared" si="0"/>
        <v>7.052647741000001E-2</v>
      </c>
      <c r="E51" s="4" t="s">
        <v>147</v>
      </c>
      <c r="F51" s="10" t="s">
        <v>243</v>
      </c>
      <c r="G51">
        <v>1.1000000000000001</v>
      </c>
    </row>
    <row r="52" spans="1:7" x14ac:dyDescent="0.2">
      <c r="A52" t="s">
        <v>33</v>
      </c>
      <c r="B52">
        <v>46267.12156</v>
      </c>
      <c r="C52">
        <f t="shared" si="0"/>
        <v>4.6267121559999999E-2</v>
      </c>
      <c r="E52" s="4" t="s">
        <v>148</v>
      </c>
      <c r="F52" s="10" t="s">
        <v>244</v>
      </c>
      <c r="G52">
        <v>2.86</v>
      </c>
    </row>
    <row r="53" spans="1:7" x14ac:dyDescent="0.2">
      <c r="A53" t="s">
        <v>30</v>
      </c>
      <c r="B53">
        <v>39743</v>
      </c>
      <c r="C53">
        <f t="shared" si="0"/>
        <v>3.9743000000000001E-2</v>
      </c>
      <c r="E53" s="4" t="s">
        <v>149</v>
      </c>
      <c r="F53" s="10" t="s">
        <v>245</v>
      </c>
      <c r="G53">
        <v>0.88</v>
      </c>
    </row>
    <row r="54" spans="1:7" x14ac:dyDescent="0.2">
      <c r="A54" t="s">
        <v>34</v>
      </c>
      <c r="B54">
        <v>35617</v>
      </c>
      <c r="C54">
        <f t="shared" si="0"/>
        <v>3.5617000000000003E-2</v>
      </c>
      <c r="E54" s="4">
        <v>6</v>
      </c>
      <c r="F54" s="4" t="s">
        <v>260</v>
      </c>
      <c r="G54">
        <v>252.56</v>
      </c>
    </row>
    <row r="55" spans="1:7" x14ac:dyDescent="0.2">
      <c r="A55" t="s">
        <v>274</v>
      </c>
      <c r="B55">
        <v>33713</v>
      </c>
      <c r="C55">
        <f t="shared" si="0"/>
        <v>3.3713E-2</v>
      </c>
      <c r="E55" s="4" t="s">
        <v>196</v>
      </c>
      <c r="F55" s="4" t="s">
        <v>261</v>
      </c>
      <c r="G55">
        <v>2.91</v>
      </c>
    </row>
    <row r="56" spans="1:7" x14ac:dyDescent="0.2">
      <c r="A56" t="s">
        <v>31</v>
      </c>
      <c r="B56">
        <v>30201.499619999999</v>
      </c>
      <c r="C56">
        <f t="shared" si="0"/>
        <v>3.0201499619999999E-2</v>
      </c>
      <c r="E56" s="4" t="s">
        <v>197</v>
      </c>
      <c r="F56" s="4" t="s">
        <v>262</v>
      </c>
      <c r="G56">
        <v>2.91</v>
      </c>
    </row>
    <row r="57" spans="1:7" x14ac:dyDescent="0.2">
      <c r="A57" t="s">
        <v>19</v>
      </c>
      <c r="B57">
        <v>28571.9</v>
      </c>
      <c r="C57">
        <f t="shared" si="0"/>
        <v>2.8571900000000001E-2</v>
      </c>
      <c r="E57" s="4" t="s">
        <v>198</v>
      </c>
      <c r="F57" s="16" t="s">
        <v>263</v>
      </c>
      <c r="G57">
        <v>249.65</v>
      </c>
    </row>
    <row r="58" spans="1:7" x14ac:dyDescent="0.2">
      <c r="A58" t="s">
        <v>114</v>
      </c>
      <c r="B58">
        <v>26620.56623</v>
      </c>
      <c r="C58">
        <f t="shared" si="0"/>
        <v>2.662056623E-2</v>
      </c>
      <c r="E58" s="4" t="s">
        <v>199</v>
      </c>
      <c r="F58" s="4" t="s">
        <v>264</v>
      </c>
      <c r="G58">
        <v>242.95</v>
      </c>
    </row>
    <row r="59" spans="1:7" x14ac:dyDescent="0.2">
      <c r="A59" t="s">
        <v>29</v>
      </c>
      <c r="B59">
        <v>21476.43</v>
      </c>
      <c r="C59">
        <f t="shared" si="0"/>
        <v>2.1476430000000001E-2</v>
      </c>
      <c r="E59" s="4" t="s">
        <v>200</v>
      </c>
      <c r="F59" s="4" t="s">
        <v>265</v>
      </c>
      <c r="G59">
        <v>6.7</v>
      </c>
    </row>
    <row r="60" spans="1:7" x14ac:dyDescent="0.2">
      <c r="A60" t="s">
        <v>24</v>
      </c>
      <c r="B60">
        <v>20258</v>
      </c>
      <c r="C60">
        <f t="shared" si="0"/>
        <v>2.0258000000000002E-2</v>
      </c>
      <c r="E60" s="4" t="s">
        <v>201</v>
      </c>
      <c r="G60">
        <v>5.65</v>
      </c>
    </row>
    <row r="61" spans="1:7" x14ac:dyDescent="0.2">
      <c r="A61" t="s">
        <v>43</v>
      </c>
      <c r="B61">
        <v>19034.353999999999</v>
      </c>
      <c r="C61">
        <f t="shared" si="0"/>
        <v>1.9034354E-2</v>
      </c>
      <c r="E61" s="4" t="s">
        <v>202</v>
      </c>
      <c r="G61">
        <v>7.99</v>
      </c>
    </row>
    <row r="62" spans="1:7" x14ac:dyDescent="0.2">
      <c r="A62" t="s">
        <v>64</v>
      </c>
      <c r="B62">
        <v>18476</v>
      </c>
      <c r="C62">
        <f t="shared" si="0"/>
        <v>1.8475999999999999E-2</v>
      </c>
      <c r="E62" s="4" t="s">
        <v>203</v>
      </c>
      <c r="G62">
        <v>2.33</v>
      </c>
    </row>
    <row r="63" spans="1:7" x14ac:dyDescent="0.2">
      <c r="A63" t="s">
        <v>41</v>
      </c>
      <c r="B63">
        <v>18122</v>
      </c>
      <c r="C63">
        <f t="shared" si="0"/>
        <v>1.8121999999999999E-2</v>
      </c>
      <c r="E63" s="9" t="s">
        <v>151</v>
      </c>
      <c r="G63" s="2">
        <f>SUM(G2,G32,G42,G47,G54)</f>
        <v>2184.4500000000003</v>
      </c>
    </row>
    <row r="64" spans="1:7" x14ac:dyDescent="0.2">
      <c r="A64" t="s">
        <v>59</v>
      </c>
      <c r="B64">
        <v>15898.45796</v>
      </c>
      <c r="C64">
        <f t="shared" si="0"/>
        <v>1.5898457960000001E-2</v>
      </c>
    </row>
    <row r="65" spans="1:3" x14ac:dyDescent="0.2">
      <c r="A65" t="s">
        <v>38</v>
      </c>
      <c r="B65">
        <v>14483.970810000001</v>
      </c>
      <c r="C65">
        <f t="shared" si="0"/>
        <v>1.448397081E-2</v>
      </c>
    </row>
    <row r="66" spans="1:3" x14ac:dyDescent="0.2">
      <c r="A66" t="s">
        <v>78</v>
      </c>
      <c r="B66">
        <v>12069.603730000001</v>
      </c>
      <c r="C66">
        <f t="shared" si="0"/>
        <v>1.2069603730000001E-2</v>
      </c>
    </row>
    <row r="67" spans="1:3" x14ac:dyDescent="0.2">
      <c r="A67" t="s">
        <v>58</v>
      </c>
      <c r="B67">
        <v>11260.24</v>
      </c>
      <c r="C67">
        <f t="shared" ref="C67:C95" si="1">(B67/1000000)</f>
        <v>1.1260239999999999E-2</v>
      </c>
    </row>
    <row r="68" spans="1:3" x14ac:dyDescent="0.2">
      <c r="A68" t="s">
        <v>46</v>
      </c>
      <c r="B68">
        <v>10120</v>
      </c>
      <c r="C68">
        <f t="shared" si="1"/>
        <v>1.0120000000000001E-2</v>
      </c>
    </row>
    <row r="69" spans="1:3" x14ac:dyDescent="0.2">
      <c r="A69" t="s">
        <v>9</v>
      </c>
      <c r="B69">
        <v>8645</v>
      </c>
      <c r="C69">
        <f t="shared" si="1"/>
        <v>8.6449999999999999E-3</v>
      </c>
    </row>
    <row r="70" spans="1:3" x14ac:dyDescent="0.2">
      <c r="A70" t="s">
        <v>65</v>
      </c>
      <c r="B70">
        <v>7930</v>
      </c>
      <c r="C70">
        <f t="shared" si="1"/>
        <v>7.9299999999999995E-3</v>
      </c>
    </row>
    <row r="71" spans="1:3" x14ac:dyDescent="0.2">
      <c r="A71" t="s">
        <v>28</v>
      </c>
      <c r="B71">
        <v>7880.35</v>
      </c>
      <c r="C71">
        <f t="shared" si="1"/>
        <v>7.8803499999999995E-3</v>
      </c>
    </row>
    <row r="72" spans="1:3" x14ac:dyDescent="0.2">
      <c r="A72" t="s">
        <v>26</v>
      </c>
      <c r="B72">
        <v>5767.898373</v>
      </c>
      <c r="C72">
        <f t="shared" si="1"/>
        <v>5.7678983730000003E-3</v>
      </c>
    </row>
    <row r="73" spans="1:3" x14ac:dyDescent="0.2">
      <c r="A73" t="s">
        <v>21</v>
      </c>
      <c r="B73">
        <v>2861.3315299999999</v>
      </c>
      <c r="C73">
        <f t="shared" si="1"/>
        <v>2.86133153E-3</v>
      </c>
    </row>
    <row r="74" spans="1:3" x14ac:dyDescent="0.2">
      <c r="A74" t="s">
        <v>72</v>
      </c>
      <c r="B74">
        <v>2258</v>
      </c>
      <c r="C74">
        <f t="shared" si="1"/>
        <v>2.258E-3</v>
      </c>
    </row>
    <row r="75" spans="1:3" x14ac:dyDescent="0.2">
      <c r="A75" t="s">
        <v>75</v>
      </c>
      <c r="B75">
        <v>2237.8370239999999</v>
      </c>
      <c r="C75">
        <f t="shared" si="1"/>
        <v>2.2378370239999998E-3</v>
      </c>
    </row>
    <row r="76" spans="1:3" x14ac:dyDescent="0.2">
      <c r="A76" t="s">
        <v>40</v>
      </c>
      <c r="B76">
        <v>1373.4</v>
      </c>
      <c r="C76">
        <f t="shared" si="1"/>
        <v>1.3734000000000001E-3</v>
      </c>
    </row>
    <row r="77" spans="1:3" x14ac:dyDescent="0.2">
      <c r="A77" t="s">
        <v>67</v>
      </c>
      <c r="B77">
        <v>1116</v>
      </c>
      <c r="C77">
        <f t="shared" si="1"/>
        <v>1.116E-3</v>
      </c>
    </row>
    <row r="78" spans="1:3" x14ac:dyDescent="0.2">
      <c r="A78" t="s">
        <v>62</v>
      </c>
      <c r="B78">
        <v>673.726</v>
      </c>
      <c r="C78">
        <f t="shared" si="1"/>
        <v>6.7372600000000003E-4</v>
      </c>
    </row>
    <row r="79" spans="1:3" x14ac:dyDescent="0.2">
      <c r="A79" t="s">
        <v>66</v>
      </c>
      <c r="B79">
        <v>668.88300000000004</v>
      </c>
      <c r="C79">
        <f t="shared" si="1"/>
        <v>6.68883E-4</v>
      </c>
    </row>
    <row r="80" spans="1:3" x14ac:dyDescent="0.2">
      <c r="A80" t="s">
        <v>70</v>
      </c>
      <c r="B80">
        <v>658.89059999999995</v>
      </c>
      <c r="C80">
        <f t="shared" si="1"/>
        <v>6.5889059999999996E-4</v>
      </c>
    </row>
    <row r="81" spans="1:5" x14ac:dyDescent="0.2">
      <c r="A81" t="s">
        <v>51</v>
      </c>
      <c r="B81">
        <v>436.8</v>
      </c>
      <c r="C81">
        <f t="shared" si="1"/>
        <v>4.3679999999999999E-4</v>
      </c>
    </row>
    <row r="82" spans="1:5" x14ac:dyDescent="0.2">
      <c r="A82" t="s">
        <v>27</v>
      </c>
      <c r="B82">
        <v>354.15</v>
      </c>
      <c r="C82">
        <f t="shared" si="1"/>
        <v>3.5414999999999996E-4</v>
      </c>
    </row>
    <row r="83" spans="1:5" x14ac:dyDescent="0.2">
      <c r="A83" t="s">
        <v>7</v>
      </c>
      <c r="B83">
        <v>193</v>
      </c>
      <c r="C83">
        <f t="shared" si="1"/>
        <v>1.93E-4</v>
      </c>
    </row>
    <row r="84" spans="1:5" x14ac:dyDescent="0.2">
      <c r="A84" t="s">
        <v>81</v>
      </c>
      <c r="B84">
        <v>136.04</v>
      </c>
      <c r="C84">
        <f t="shared" si="1"/>
        <v>1.3604000000000001E-4</v>
      </c>
    </row>
    <row r="85" spans="1:5" x14ac:dyDescent="0.2">
      <c r="A85" t="s">
        <v>47</v>
      </c>
      <c r="B85">
        <v>136</v>
      </c>
      <c r="C85">
        <f t="shared" si="1"/>
        <v>1.36E-4</v>
      </c>
    </row>
    <row r="86" spans="1:5" x14ac:dyDescent="0.2">
      <c r="A86" t="s">
        <v>22</v>
      </c>
      <c r="B86">
        <v>130</v>
      </c>
      <c r="C86">
        <f t="shared" si="1"/>
        <v>1.2999999999999999E-4</v>
      </c>
      <c r="E86" s="15"/>
    </row>
    <row r="87" spans="1:5" x14ac:dyDescent="0.2">
      <c r="A87" t="s">
        <v>83</v>
      </c>
      <c r="B87">
        <v>42.298164</v>
      </c>
      <c r="C87">
        <f t="shared" si="1"/>
        <v>4.2298164000000003E-5</v>
      </c>
      <c r="E87" s="15"/>
    </row>
    <row r="88" spans="1:5" x14ac:dyDescent="0.2">
      <c r="A88" t="s">
        <v>85</v>
      </c>
      <c r="B88">
        <v>30.653279999999999</v>
      </c>
      <c r="C88">
        <f t="shared" si="1"/>
        <v>3.0653279999999999E-5</v>
      </c>
      <c r="E88" s="15"/>
    </row>
    <row r="89" spans="1:5" x14ac:dyDescent="0.2">
      <c r="A89" t="s">
        <v>86</v>
      </c>
      <c r="B89">
        <v>22.277267999999999</v>
      </c>
      <c r="C89">
        <f t="shared" si="1"/>
        <v>2.2277268E-5</v>
      </c>
      <c r="E89" s="15"/>
    </row>
    <row r="90" spans="1:5" x14ac:dyDescent="0.2">
      <c r="A90" t="s">
        <v>87</v>
      </c>
      <c r="B90">
        <v>13.752000000000001</v>
      </c>
      <c r="C90">
        <f t="shared" si="1"/>
        <v>1.3752000000000001E-5</v>
      </c>
      <c r="E90" s="15"/>
    </row>
    <row r="91" spans="1:5" x14ac:dyDescent="0.2">
      <c r="A91" t="s">
        <v>88</v>
      </c>
      <c r="B91">
        <v>5.474952</v>
      </c>
      <c r="C91">
        <f t="shared" si="1"/>
        <v>5.4749519999999996E-6</v>
      </c>
      <c r="E91" s="15"/>
    </row>
    <row r="92" spans="1:5" x14ac:dyDescent="0.2">
      <c r="A92" t="s">
        <v>89</v>
      </c>
      <c r="B92">
        <v>1.906236</v>
      </c>
      <c r="C92">
        <f t="shared" si="1"/>
        <v>1.906236E-6</v>
      </c>
      <c r="E92" s="15"/>
    </row>
    <row r="93" spans="1:5" x14ac:dyDescent="0.2">
      <c r="A93" t="s">
        <v>90</v>
      </c>
      <c r="B93">
        <v>0.69120000000000004</v>
      </c>
      <c r="C93">
        <f t="shared" si="1"/>
        <v>6.9120000000000005E-7</v>
      </c>
      <c r="E93" s="15"/>
    </row>
    <row r="94" spans="1:5" x14ac:dyDescent="0.2">
      <c r="A94" t="s">
        <v>91</v>
      </c>
      <c r="B94">
        <v>0.14399999999999999</v>
      </c>
      <c r="C94">
        <f t="shared" si="1"/>
        <v>1.4399999999999999E-7</v>
      </c>
      <c r="E94" s="15"/>
    </row>
    <row r="95" spans="1:5" x14ac:dyDescent="0.2">
      <c r="A95" s="2" t="s">
        <v>151</v>
      </c>
      <c r="B95" s="1">
        <f>SUM(B2:B94)</f>
        <v>3092246889.8256469</v>
      </c>
      <c r="C95" s="2">
        <f t="shared" si="1"/>
        <v>3092.246889825647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4"/>
  <sheetViews>
    <sheetView workbookViewId="0">
      <selection activeCell="E10" sqref="E10"/>
    </sheetView>
  </sheetViews>
  <sheetFormatPr baseColWidth="10" defaultRowHeight="16" x14ac:dyDescent="0.2"/>
  <cols>
    <col min="1" max="1" width="41.1640625" bestFit="1" customWidth="1"/>
    <col min="2" max="2" width="19" bestFit="1" customWidth="1"/>
    <col min="3" max="3" width="49.1640625" bestFit="1" customWidth="1"/>
    <col min="4" max="4" width="12.83203125" bestFit="1" customWidth="1"/>
    <col min="5" max="5" width="22.6640625" bestFit="1" customWidth="1"/>
    <col min="6" max="6" width="17.6640625" bestFit="1" customWidth="1"/>
    <col min="7" max="7" width="22.6640625" bestFit="1" customWidth="1"/>
    <col min="8" max="8" width="17.6640625" bestFit="1" customWidth="1"/>
    <col min="9" max="9" width="22.33203125" bestFit="1" customWidth="1"/>
    <col min="10" max="10" width="17.33203125" bestFit="1" customWidth="1"/>
  </cols>
  <sheetData>
    <row r="1" spans="1:9" x14ac:dyDescent="0.2">
      <c r="A1" s="3" t="s">
        <v>136</v>
      </c>
      <c r="B1" s="3" t="s">
        <v>137</v>
      </c>
      <c r="C1" s="2" t="s">
        <v>138</v>
      </c>
      <c r="D1" s="2" t="s">
        <v>139</v>
      </c>
      <c r="E1" s="2" t="s">
        <v>140</v>
      </c>
      <c r="F1" s="2" t="s">
        <v>141</v>
      </c>
    </row>
    <row r="2" spans="1:9" x14ac:dyDescent="0.2">
      <c r="A2" s="4" t="s">
        <v>142</v>
      </c>
      <c r="B2">
        <v>7.07</v>
      </c>
      <c r="C2" s="5" t="s">
        <v>1</v>
      </c>
      <c r="D2">
        <v>0.88445072050000006</v>
      </c>
      <c r="E2">
        <f>(D2-B2)</f>
        <v>-6.1855492795</v>
      </c>
      <c r="F2">
        <f>(B2/D2)</f>
        <v>7.9936618695987596</v>
      </c>
    </row>
    <row r="3" spans="1:9" x14ac:dyDescent="0.2">
      <c r="A3" s="4" t="s">
        <v>143</v>
      </c>
      <c r="B3">
        <v>0.49</v>
      </c>
      <c r="C3" s="5" t="s">
        <v>0</v>
      </c>
      <c r="D3">
        <v>7.052647741000001E-2</v>
      </c>
      <c r="E3">
        <f t="shared" ref="E3:E5" si="0">(D3-B3)</f>
        <v>-0.41947352258999998</v>
      </c>
      <c r="F3">
        <f>(B3/D3)</f>
        <v>6.9477452723382784</v>
      </c>
    </row>
    <row r="4" spans="1:9" x14ac:dyDescent="0.2">
      <c r="A4" s="4" t="s">
        <v>150</v>
      </c>
      <c r="B4">
        <v>304.79000000000002</v>
      </c>
      <c r="C4" s="5" t="s">
        <v>6</v>
      </c>
      <c r="D4">
        <v>233</v>
      </c>
      <c r="E4">
        <f t="shared" si="0"/>
        <v>-71.79000000000002</v>
      </c>
      <c r="F4">
        <f>(B4/D4)</f>
        <v>1.3081115879828327</v>
      </c>
    </row>
    <row r="5" spans="1:9" x14ac:dyDescent="0.2">
      <c r="A5" s="6" t="s">
        <v>144</v>
      </c>
      <c r="B5" s="7">
        <f>SUM(B6:B7)</f>
        <v>1034.01</v>
      </c>
      <c r="C5" s="5" t="s">
        <v>17</v>
      </c>
      <c r="D5">
        <v>153</v>
      </c>
      <c r="E5">
        <f t="shared" si="0"/>
        <v>-881.01</v>
      </c>
      <c r="F5">
        <f>(B5/D5)</f>
        <v>6.7582352941176467</v>
      </c>
      <c r="H5" s="7"/>
    </row>
    <row r="6" spans="1:9" x14ac:dyDescent="0.2">
      <c r="A6" s="5" t="s">
        <v>145</v>
      </c>
      <c r="B6">
        <v>1003.89</v>
      </c>
      <c r="C6" s="5"/>
      <c r="H6" s="7"/>
    </row>
    <row r="7" spans="1:9" x14ac:dyDescent="0.2">
      <c r="A7" s="5" t="s">
        <v>195</v>
      </c>
      <c r="B7">
        <v>30.12</v>
      </c>
      <c r="C7" s="5"/>
      <c r="H7" s="7"/>
    </row>
    <row r="8" spans="1:9" x14ac:dyDescent="0.2">
      <c r="A8" s="4" t="s">
        <v>266</v>
      </c>
      <c r="B8">
        <v>252.56</v>
      </c>
      <c r="C8" s="5" t="s">
        <v>49</v>
      </c>
      <c r="D8">
        <v>0.27942651569999999</v>
      </c>
      <c r="E8" s="8">
        <f>D8-B8</f>
        <v>-252.28057348429999</v>
      </c>
      <c r="F8">
        <f>(B8/D8)</f>
        <v>903.85123032187607</v>
      </c>
    </row>
    <row r="9" spans="1:9" x14ac:dyDescent="0.2">
      <c r="A9" s="4" t="s">
        <v>267</v>
      </c>
      <c r="B9">
        <v>0</v>
      </c>
      <c r="C9" t="s">
        <v>102</v>
      </c>
      <c r="D9">
        <v>2370</v>
      </c>
      <c r="E9" s="8">
        <f>D9-B9</f>
        <v>2370</v>
      </c>
      <c r="F9">
        <f>B9/D9</f>
        <v>0</v>
      </c>
    </row>
    <row r="10" spans="1:9" x14ac:dyDescent="0.2">
      <c r="A10" s="9" t="s">
        <v>151</v>
      </c>
      <c r="B10" s="3">
        <v>2184.4500000000003</v>
      </c>
      <c r="C10" s="3" t="s">
        <v>151</v>
      </c>
      <c r="D10" s="2">
        <v>3092.246889825647</v>
      </c>
      <c r="E10" s="22">
        <f>D10-B10</f>
        <v>907.79688982564676</v>
      </c>
      <c r="F10">
        <f>(B10/D10)</f>
        <v>0.70642806924228752</v>
      </c>
      <c r="G10" s="8"/>
      <c r="I10" s="8"/>
    </row>
    <row r="11" spans="1:9" x14ac:dyDescent="0.2">
      <c r="C11" s="1"/>
      <c r="I11" s="8"/>
    </row>
    <row r="12" spans="1:9" x14ac:dyDescent="0.2">
      <c r="B12" s="1"/>
      <c r="E12" s="1"/>
    </row>
    <row r="13" spans="1:9" x14ac:dyDescent="0.2">
      <c r="A13" s="4"/>
    </row>
    <row r="15" spans="1:9" x14ac:dyDescent="0.2">
      <c r="B15" s="4"/>
      <c r="H15" s="7"/>
    </row>
    <row r="16" spans="1:9" x14ac:dyDescent="0.2">
      <c r="A16" s="7"/>
      <c r="B16" s="7"/>
      <c r="C16" s="4"/>
      <c r="H16" s="7"/>
    </row>
    <row r="17" spans="1:8" x14ac:dyDescent="0.2">
      <c r="A17" s="7"/>
      <c r="B17" s="7"/>
      <c r="C17" s="4"/>
      <c r="H17" s="7"/>
    </row>
    <row r="20" spans="1:8" x14ac:dyDescent="0.2">
      <c r="A20" s="4"/>
      <c r="B20" s="10"/>
    </row>
    <row r="21" spans="1:8" x14ac:dyDescent="0.2">
      <c r="A21" s="4"/>
      <c r="B21" s="4"/>
    </row>
    <row r="23" spans="1:8" x14ac:dyDescent="0.2">
      <c r="A23" s="4"/>
      <c r="B23" s="11"/>
    </row>
    <row r="26" spans="1:8" x14ac:dyDescent="0.2">
      <c r="B26" s="10"/>
      <c r="D26" s="11"/>
    </row>
    <row r="27" spans="1:8" x14ac:dyDescent="0.2">
      <c r="B27" s="10"/>
      <c r="D27" s="1"/>
    </row>
    <row r="28" spans="1:8" x14ac:dyDescent="0.2">
      <c r="B28" s="10"/>
    </row>
    <row r="29" spans="1:8" x14ac:dyDescent="0.2">
      <c r="B29" s="10"/>
    </row>
    <row r="30" spans="1:8" x14ac:dyDescent="0.2">
      <c r="B30" s="10"/>
    </row>
    <row r="37" spans="1:9" x14ac:dyDescent="0.2">
      <c r="A37" s="12"/>
      <c r="C37" s="13"/>
      <c r="I37" s="8"/>
    </row>
    <row r="38" spans="1:9" x14ac:dyDescent="0.2">
      <c r="A38" s="12"/>
      <c r="C38" s="13"/>
      <c r="I38" s="8"/>
    </row>
    <row r="39" spans="1:9" x14ac:dyDescent="0.2">
      <c r="A39" s="12"/>
      <c r="C39" s="13"/>
      <c r="I39" s="8"/>
    </row>
    <row r="40" spans="1:9" x14ac:dyDescent="0.2">
      <c r="A40" s="12"/>
      <c r="C40" s="13"/>
      <c r="I40" s="8"/>
    </row>
    <row r="41" spans="1:9" x14ac:dyDescent="0.2">
      <c r="A41" s="12"/>
      <c r="C41" s="13"/>
      <c r="I41" s="8"/>
    </row>
    <row r="42" spans="1:9" x14ac:dyDescent="0.2">
      <c r="A42" s="12"/>
      <c r="C42" s="13"/>
      <c r="I42" s="8"/>
    </row>
    <row r="43" spans="1:9" x14ac:dyDescent="0.2">
      <c r="A43" s="12"/>
      <c r="C43" s="13"/>
      <c r="I43" s="8"/>
    </row>
    <row r="44" spans="1:9" x14ac:dyDescent="0.2">
      <c r="A44" s="12"/>
      <c r="C44" s="13"/>
      <c r="I44" s="8"/>
    </row>
    <row r="45" spans="1:9" x14ac:dyDescent="0.2">
      <c r="I45" s="8"/>
    </row>
    <row r="46" spans="1:9" x14ac:dyDescent="0.2">
      <c r="I46" s="8"/>
    </row>
    <row r="47" spans="1:9" x14ac:dyDescent="0.2">
      <c r="I47" s="8"/>
    </row>
    <row r="48" spans="1:9" x14ac:dyDescent="0.2">
      <c r="I48" s="8"/>
    </row>
    <row r="49" spans="9:9" x14ac:dyDescent="0.2">
      <c r="I49" s="8"/>
    </row>
    <row r="50" spans="9:9" x14ac:dyDescent="0.2">
      <c r="I50" s="8"/>
    </row>
    <row r="51" spans="9:9" x14ac:dyDescent="0.2">
      <c r="I51" s="8"/>
    </row>
    <row r="52" spans="9:9" x14ac:dyDescent="0.2">
      <c r="I52" s="8"/>
    </row>
    <row r="53" spans="9:9" x14ac:dyDescent="0.2">
      <c r="I53" s="8"/>
    </row>
    <row r="54" spans="9:9" x14ac:dyDescent="0.2">
      <c r="I54" s="8"/>
    </row>
    <row r="55" spans="9:9" x14ac:dyDescent="0.2">
      <c r="I55" s="8"/>
    </row>
    <row r="56" spans="9:9" x14ac:dyDescent="0.2">
      <c r="I56" s="8"/>
    </row>
    <row r="57" spans="9:9" x14ac:dyDescent="0.2">
      <c r="I57" s="8"/>
    </row>
    <row r="58" spans="9:9" x14ac:dyDescent="0.2">
      <c r="I58" s="8"/>
    </row>
    <row r="59" spans="9:9" x14ac:dyDescent="0.2">
      <c r="I59" s="8"/>
    </row>
    <row r="60" spans="9:9" x14ac:dyDescent="0.2">
      <c r="I60" s="8"/>
    </row>
    <row r="61" spans="9:9" x14ac:dyDescent="0.2">
      <c r="I61" s="8"/>
    </row>
    <row r="62" spans="9:9" x14ac:dyDescent="0.2">
      <c r="I62" s="8"/>
    </row>
    <row r="63" spans="9:9" x14ac:dyDescent="0.2">
      <c r="I63" s="8"/>
    </row>
    <row r="64" spans="9:9" x14ac:dyDescent="0.2">
      <c r="I64" s="8"/>
    </row>
    <row r="65" spans="9:9" x14ac:dyDescent="0.2">
      <c r="I65" s="8"/>
    </row>
    <row r="66" spans="9:9" x14ac:dyDescent="0.2">
      <c r="I66" s="8"/>
    </row>
    <row r="67" spans="9:9" x14ac:dyDescent="0.2">
      <c r="I67" s="8"/>
    </row>
    <row r="68" spans="9:9" x14ac:dyDescent="0.2">
      <c r="I68" s="8"/>
    </row>
    <row r="69" spans="9:9" x14ac:dyDescent="0.2">
      <c r="I69" s="8"/>
    </row>
    <row r="70" spans="9:9" x14ac:dyDescent="0.2">
      <c r="I70" s="8"/>
    </row>
    <row r="71" spans="9:9" x14ac:dyDescent="0.2">
      <c r="I71" s="8"/>
    </row>
    <row r="72" spans="9:9" x14ac:dyDescent="0.2">
      <c r="I72" s="8"/>
    </row>
    <row r="73" spans="9:9" x14ac:dyDescent="0.2">
      <c r="I73" s="8"/>
    </row>
    <row r="74" spans="9:9" x14ac:dyDescent="0.2">
      <c r="I74" s="8"/>
    </row>
    <row r="75" spans="9:9" x14ac:dyDescent="0.2">
      <c r="I75" s="8"/>
    </row>
    <row r="76" spans="9:9" x14ac:dyDescent="0.2">
      <c r="I76" s="8"/>
    </row>
    <row r="77" spans="9:9" x14ac:dyDescent="0.2">
      <c r="I77" s="8"/>
    </row>
    <row r="78" spans="9:9" x14ac:dyDescent="0.2">
      <c r="I78" s="8"/>
    </row>
    <row r="79" spans="9:9" x14ac:dyDescent="0.2">
      <c r="I79" s="8"/>
    </row>
    <row r="80" spans="9:9" x14ac:dyDescent="0.2">
      <c r="I80" s="8"/>
    </row>
    <row r="81" spans="9:9" x14ac:dyDescent="0.2">
      <c r="I81" s="8"/>
    </row>
    <row r="82" spans="9:9" x14ac:dyDescent="0.2">
      <c r="I82" s="8"/>
    </row>
    <row r="83" spans="9:9" x14ac:dyDescent="0.2">
      <c r="I83" s="8"/>
    </row>
    <row r="84" spans="9:9" x14ac:dyDescent="0.2">
      <c r="I84" s="8"/>
    </row>
    <row r="85" spans="9:9" x14ac:dyDescent="0.2">
      <c r="I85" s="8"/>
    </row>
    <row r="86" spans="9:9" x14ac:dyDescent="0.2">
      <c r="I86" s="8"/>
    </row>
    <row r="87" spans="9:9" x14ac:dyDescent="0.2">
      <c r="I87" s="8"/>
    </row>
    <row r="88" spans="9:9" x14ac:dyDescent="0.2">
      <c r="I88" s="8"/>
    </row>
    <row r="89" spans="9:9" x14ac:dyDescent="0.2">
      <c r="I89" s="8"/>
    </row>
    <row r="90" spans="9:9" x14ac:dyDescent="0.2">
      <c r="I90" s="8"/>
    </row>
    <row r="91" spans="9:9" x14ac:dyDescent="0.2">
      <c r="I91" s="8"/>
    </row>
    <row r="92" spans="9:9" x14ac:dyDescent="0.2">
      <c r="I92" s="8"/>
    </row>
    <row r="93" spans="9:9" x14ac:dyDescent="0.2">
      <c r="I93" s="8"/>
    </row>
    <row r="94" spans="9:9" x14ac:dyDescent="0.2">
      <c r="I94" s="8"/>
    </row>
    <row r="95" spans="9:9" x14ac:dyDescent="0.2">
      <c r="I95" s="8"/>
    </row>
    <row r="96" spans="9:9" x14ac:dyDescent="0.2">
      <c r="I96" s="8"/>
    </row>
    <row r="97" spans="9:9" x14ac:dyDescent="0.2">
      <c r="I97" s="8"/>
    </row>
    <row r="98" spans="9:9" x14ac:dyDescent="0.2">
      <c r="I98" s="8"/>
    </row>
    <row r="99" spans="9:9" x14ac:dyDescent="0.2">
      <c r="I99" s="8"/>
    </row>
    <row r="100" spans="9:9" x14ac:dyDescent="0.2">
      <c r="I100" s="8"/>
    </row>
    <row r="101" spans="9:9" x14ac:dyDescent="0.2">
      <c r="I101" s="8"/>
    </row>
    <row r="102" spans="9:9" x14ac:dyDescent="0.2">
      <c r="I102" s="8"/>
    </row>
    <row r="103" spans="9:9" x14ac:dyDescent="0.2">
      <c r="I103" s="8"/>
    </row>
    <row r="104" spans="9:9" x14ac:dyDescent="0.2">
      <c r="I104" s="8"/>
    </row>
    <row r="105" spans="9:9" x14ac:dyDescent="0.2">
      <c r="I105" s="8"/>
    </row>
    <row r="106" spans="9:9" x14ac:dyDescent="0.2">
      <c r="I106" s="8"/>
    </row>
    <row r="107" spans="9:9" x14ac:dyDescent="0.2">
      <c r="I107" s="8"/>
    </row>
    <row r="108" spans="9:9" x14ac:dyDescent="0.2">
      <c r="I108" s="8"/>
    </row>
    <row r="109" spans="9:9" x14ac:dyDescent="0.2">
      <c r="I109" s="8"/>
    </row>
    <row r="110" spans="9:9" x14ac:dyDescent="0.2">
      <c r="I110" s="8"/>
    </row>
    <row r="111" spans="9:9" x14ac:dyDescent="0.2">
      <c r="I111" s="8"/>
    </row>
    <row r="112" spans="9:9" x14ac:dyDescent="0.2">
      <c r="I112" s="8"/>
    </row>
    <row r="113" spans="8:9" x14ac:dyDescent="0.2">
      <c r="I113" s="8"/>
    </row>
    <row r="114" spans="8:9" x14ac:dyDescent="0.2">
      <c r="H114" s="1"/>
      <c r="I114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8"/>
  <sheetViews>
    <sheetView workbookViewId="0">
      <selection activeCell="H10" sqref="H10"/>
    </sheetView>
  </sheetViews>
  <sheetFormatPr baseColWidth="10" defaultRowHeight="16" x14ac:dyDescent="0.2"/>
  <cols>
    <col min="1" max="1" width="59.5" bestFit="1" customWidth="1"/>
    <col min="2" max="2" width="12.1640625" bestFit="1" customWidth="1"/>
    <col min="3" max="3" width="13.1640625" bestFit="1" customWidth="1"/>
    <col min="4" max="4" width="9.83203125" bestFit="1" customWidth="1"/>
    <col min="5" max="5" width="18.6640625" style="4" bestFit="1" customWidth="1"/>
    <col min="6" max="6" width="44.33203125" style="4" bestFit="1" customWidth="1"/>
    <col min="7" max="7" width="16.83203125" bestFit="1" customWidth="1"/>
  </cols>
  <sheetData>
    <row r="1" spans="1:7" s="2" customFormat="1" x14ac:dyDescent="0.2">
      <c r="A1" s="2" t="s">
        <v>138</v>
      </c>
      <c r="B1" s="2" t="s">
        <v>152</v>
      </c>
      <c r="C1" s="2" t="s">
        <v>153</v>
      </c>
      <c r="E1" s="9" t="s">
        <v>204</v>
      </c>
      <c r="F1" s="14" t="s">
        <v>205</v>
      </c>
      <c r="G1" s="3" t="s">
        <v>206</v>
      </c>
    </row>
    <row r="2" spans="1:7" x14ac:dyDescent="0.2">
      <c r="A2" t="s">
        <v>102</v>
      </c>
      <c r="B2" s="1">
        <v>2370000000</v>
      </c>
      <c r="C2">
        <f>(B2/1000000)</f>
        <v>2370</v>
      </c>
      <c r="E2" s="4">
        <v>1</v>
      </c>
      <c r="F2" s="11" t="s">
        <v>208</v>
      </c>
      <c r="G2" s="5">
        <v>586.92999999999995</v>
      </c>
    </row>
    <row r="3" spans="1:7" x14ac:dyDescent="0.2">
      <c r="A3" t="s">
        <v>6</v>
      </c>
      <c r="B3" s="1">
        <v>233000000</v>
      </c>
      <c r="C3">
        <f t="shared" ref="C3:C66" si="0">(B3/1000000)</f>
        <v>233</v>
      </c>
      <c r="E3" s="4" t="s">
        <v>154</v>
      </c>
      <c r="F3" s="11" t="s">
        <v>209</v>
      </c>
      <c r="G3" s="5">
        <v>386.72</v>
      </c>
    </row>
    <row r="4" spans="1:7" x14ac:dyDescent="0.2">
      <c r="A4" t="s">
        <v>17</v>
      </c>
      <c r="B4" s="1">
        <v>153000000</v>
      </c>
      <c r="C4">
        <f t="shared" si="0"/>
        <v>153</v>
      </c>
      <c r="E4" s="4" t="s">
        <v>155</v>
      </c>
      <c r="F4" s="10" t="s">
        <v>210</v>
      </c>
      <c r="G4" s="5">
        <v>10.220000000000001</v>
      </c>
    </row>
    <row r="5" spans="1:7" x14ac:dyDescent="0.2">
      <c r="A5" t="s">
        <v>103</v>
      </c>
      <c r="B5" s="1">
        <v>77000000</v>
      </c>
      <c r="C5">
        <f t="shared" si="0"/>
        <v>77</v>
      </c>
      <c r="E5" s="4" t="s">
        <v>156</v>
      </c>
      <c r="F5" s="11" t="s">
        <v>211</v>
      </c>
      <c r="G5" s="5">
        <v>280.3</v>
      </c>
    </row>
    <row r="6" spans="1:7" x14ac:dyDescent="0.2">
      <c r="A6" t="s">
        <v>25</v>
      </c>
      <c r="B6" s="1">
        <v>67500000</v>
      </c>
      <c r="C6">
        <f t="shared" si="0"/>
        <v>67.5</v>
      </c>
      <c r="E6" s="4" t="s">
        <v>157</v>
      </c>
      <c r="F6" s="11" t="s">
        <v>212</v>
      </c>
      <c r="G6" s="5">
        <v>83.22</v>
      </c>
    </row>
    <row r="7" spans="1:7" x14ac:dyDescent="0.2">
      <c r="A7" t="s">
        <v>104</v>
      </c>
      <c r="B7" s="1">
        <v>47000000</v>
      </c>
      <c r="C7">
        <f t="shared" si="0"/>
        <v>47</v>
      </c>
      <c r="E7" s="4" t="s">
        <v>158</v>
      </c>
      <c r="F7" s="11" t="s">
        <v>213</v>
      </c>
      <c r="G7" s="5">
        <v>0.45</v>
      </c>
    </row>
    <row r="8" spans="1:7" x14ac:dyDescent="0.2">
      <c r="A8" t="s">
        <v>105</v>
      </c>
      <c r="B8" s="1">
        <v>25500000</v>
      </c>
      <c r="C8">
        <f t="shared" si="0"/>
        <v>25.5</v>
      </c>
      <c r="E8" s="4" t="s">
        <v>159</v>
      </c>
      <c r="F8" s="11" t="s">
        <v>214</v>
      </c>
      <c r="G8" s="5">
        <v>7.21</v>
      </c>
    </row>
    <row r="9" spans="1:7" x14ac:dyDescent="0.2">
      <c r="A9" t="s">
        <v>16</v>
      </c>
      <c r="B9" s="1">
        <v>23500000</v>
      </c>
      <c r="C9">
        <f t="shared" si="0"/>
        <v>23.5</v>
      </c>
      <c r="E9" s="4" t="s">
        <v>160</v>
      </c>
      <c r="F9" s="11" t="s">
        <v>215</v>
      </c>
      <c r="G9" s="5">
        <v>0.08</v>
      </c>
    </row>
    <row r="10" spans="1:7" x14ac:dyDescent="0.2">
      <c r="A10" t="s">
        <v>36</v>
      </c>
      <c r="B10" s="1">
        <v>18900000</v>
      </c>
      <c r="C10">
        <f t="shared" si="0"/>
        <v>18.899999999999999</v>
      </c>
      <c r="E10" s="4" t="s">
        <v>161</v>
      </c>
      <c r="F10" s="11" t="s">
        <v>216</v>
      </c>
      <c r="G10" s="5">
        <v>5.23</v>
      </c>
    </row>
    <row r="11" spans="1:7" x14ac:dyDescent="0.2">
      <c r="A11" t="s">
        <v>15</v>
      </c>
      <c r="B11" s="1">
        <v>18100000</v>
      </c>
      <c r="C11">
        <f t="shared" si="0"/>
        <v>18.100000000000001</v>
      </c>
      <c r="E11" s="4" t="s">
        <v>162</v>
      </c>
      <c r="F11" s="11" t="s">
        <v>217</v>
      </c>
      <c r="G11" s="5">
        <v>0.12</v>
      </c>
    </row>
    <row r="12" spans="1:7" x14ac:dyDescent="0.2">
      <c r="A12" t="s">
        <v>5</v>
      </c>
      <c r="B12" s="1">
        <v>12000000</v>
      </c>
      <c r="C12">
        <f t="shared" si="0"/>
        <v>12</v>
      </c>
      <c r="E12" s="4" t="s">
        <v>163</v>
      </c>
      <c r="F12" s="11" t="s">
        <v>218</v>
      </c>
      <c r="G12" s="5">
        <v>0.66</v>
      </c>
    </row>
    <row r="13" spans="1:7" x14ac:dyDescent="0.2">
      <c r="A13" t="s">
        <v>68</v>
      </c>
      <c r="B13" s="1">
        <v>11000000</v>
      </c>
      <c r="C13">
        <f t="shared" si="0"/>
        <v>11</v>
      </c>
      <c r="E13" s="4" t="s">
        <v>164</v>
      </c>
      <c r="F13" s="10" t="s">
        <v>219</v>
      </c>
      <c r="G13" s="5">
        <v>1.18</v>
      </c>
    </row>
    <row r="14" spans="1:7" x14ac:dyDescent="0.2">
      <c r="A14" t="s">
        <v>106</v>
      </c>
      <c r="B14" s="1">
        <v>10700000</v>
      </c>
      <c r="C14">
        <f t="shared" si="0"/>
        <v>10.7</v>
      </c>
      <c r="E14" s="4" t="s">
        <v>165</v>
      </c>
      <c r="F14" s="11" t="s">
        <v>220</v>
      </c>
      <c r="G14" s="5">
        <v>0.13</v>
      </c>
    </row>
    <row r="15" spans="1:7" x14ac:dyDescent="0.2">
      <c r="A15" t="s">
        <v>35</v>
      </c>
      <c r="B15" s="1">
        <v>10600000</v>
      </c>
      <c r="C15">
        <f t="shared" si="0"/>
        <v>10.6</v>
      </c>
      <c r="E15" s="4" t="s">
        <v>166</v>
      </c>
      <c r="F15" s="11" t="s">
        <v>221</v>
      </c>
      <c r="G15" s="5">
        <v>0.75</v>
      </c>
    </row>
    <row r="16" spans="1:7" x14ac:dyDescent="0.2">
      <c r="A16" t="s">
        <v>8</v>
      </c>
      <c r="B16">
        <v>7795653.9529999997</v>
      </c>
      <c r="C16">
        <f t="shared" si="0"/>
        <v>7.7956539529999995</v>
      </c>
      <c r="E16" s="4" t="s">
        <v>167</v>
      </c>
      <c r="F16" s="11" t="s">
        <v>222</v>
      </c>
      <c r="G16" s="5">
        <v>7.38</v>
      </c>
    </row>
    <row r="17" spans="1:7" x14ac:dyDescent="0.2">
      <c r="A17" t="s">
        <v>77</v>
      </c>
      <c r="B17">
        <v>6718887.517</v>
      </c>
      <c r="C17">
        <f t="shared" si="0"/>
        <v>6.7188875169999998</v>
      </c>
      <c r="E17" s="4" t="s">
        <v>168</v>
      </c>
      <c r="F17" s="11" t="s">
        <v>223</v>
      </c>
      <c r="G17" s="5">
        <v>1.26</v>
      </c>
    </row>
    <row r="18" spans="1:7" x14ac:dyDescent="0.2">
      <c r="A18" t="s">
        <v>71</v>
      </c>
      <c r="B18">
        <v>4972101.13</v>
      </c>
      <c r="C18">
        <f t="shared" si="0"/>
        <v>4.9721011299999995</v>
      </c>
      <c r="E18" s="4" t="s">
        <v>169</v>
      </c>
      <c r="F18" s="11" t="s">
        <v>224</v>
      </c>
      <c r="G18" s="5">
        <v>224.14</v>
      </c>
    </row>
    <row r="19" spans="1:7" x14ac:dyDescent="0.2">
      <c r="A19" t="s">
        <v>107</v>
      </c>
      <c r="B19">
        <v>4642489.2989999996</v>
      </c>
      <c r="C19">
        <f t="shared" si="0"/>
        <v>4.6424892989999993</v>
      </c>
      <c r="E19" s="4" t="s">
        <v>170</v>
      </c>
      <c r="F19" t="s">
        <v>246</v>
      </c>
      <c r="G19" s="5">
        <v>1.93</v>
      </c>
    </row>
    <row r="20" spans="1:7" x14ac:dyDescent="0.2">
      <c r="A20" t="s">
        <v>20</v>
      </c>
      <c r="B20">
        <v>4533563.1040000003</v>
      </c>
      <c r="C20">
        <f t="shared" si="0"/>
        <v>4.5335631040000006</v>
      </c>
      <c r="E20" s="4" t="s">
        <v>171</v>
      </c>
      <c r="F20" s="11" t="s">
        <v>225</v>
      </c>
      <c r="G20" s="5">
        <v>52.26</v>
      </c>
    </row>
    <row r="21" spans="1:7" x14ac:dyDescent="0.2">
      <c r="A21" t="s">
        <v>3</v>
      </c>
      <c r="B21">
        <v>4461867.0990000004</v>
      </c>
      <c r="C21">
        <f t="shared" si="0"/>
        <v>4.461867099</v>
      </c>
      <c r="E21" s="4" t="s">
        <v>172</v>
      </c>
      <c r="F21" s="11" t="s">
        <v>226</v>
      </c>
      <c r="G21" s="5">
        <v>0.7</v>
      </c>
    </row>
    <row r="22" spans="1:7" x14ac:dyDescent="0.2">
      <c r="A22" t="s">
        <v>4</v>
      </c>
      <c r="B22">
        <v>4452130.068</v>
      </c>
      <c r="C22">
        <f t="shared" si="0"/>
        <v>4.4521300679999998</v>
      </c>
      <c r="E22" s="4" t="s">
        <v>173</v>
      </c>
      <c r="F22" s="11" t="s">
        <v>227</v>
      </c>
      <c r="G22" s="5">
        <v>0.18</v>
      </c>
    </row>
    <row r="23" spans="1:7" x14ac:dyDescent="0.2">
      <c r="A23" t="s">
        <v>108</v>
      </c>
      <c r="B23">
        <v>3833388.3960000002</v>
      </c>
      <c r="C23">
        <f t="shared" si="0"/>
        <v>3.8333883960000001</v>
      </c>
      <c r="E23" s="4" t="s">
        <v>174</v>
      </c>
      <c r="F23" s="11" t="s">
        <v>228</v>
      </c>
      <c r="G23" s="5">
        <v>69.27</v>
      </c>
    </row>
    <row r="24" spans="1:7" x14ac:dyDescent="0.2">
      <c r="A24" t="s">
        <v>50</v>
      </c>
      <c r="B24">
        <v>3289236.8939999999</v>
      </c>
      <c r="C24">
        <f t="shared" si="0"/>
        <v>3.2892368939999996</v>
      </c>
      <c r="E24" s="4" t="s">
        <v>175</v>
      </c>
      <c r="F24" s="11" t="s">
        <v>229</v>
      </c>
      <c r="G24" s="5">
        <v>13.77</v>
      </c>
    </row>
    <row r="25" spans="1:7" x14ac:dyDescent="0.2">
      <c r="A25" t="s">
        <v>1</v>
      </c>
      <c r="B25">
        <v>3207401.4870000002</v>
      </c>
      <c r="C25">
        <f t="shared" si="0"/>
        <v>3.2074014870000003</v>
      </c>
      <c r="E25" s="4" t="s">
        <v>176</v>
      </c>
      <c r="F25" s="11" t="s">
        <v>230</v>
      </c>
      <c r="G25" s="5">
        <v>0.45</v>
      </c>
    </row>
    <row r="26" spans="1:7" x14ac:dyDescent="0.2">
      <c r="A26" t="s">
        <v>53</v>
      </c>
      <c r="B26">
        <v>2915807.1</v>
      </c>
      <c r="C26">
        <f t="shared" si="0"/>
        <v>2.9158070999999999</v>
      </c>
      <c r="E26" s="4" t="s">
        <v>177</v>
      </c>
      <c r="F26" s="10" t="s">
        <v>231</v>
      </c>
      <c r="G26" s="5">
        <v>200.21</v>
      </c>
    </row>
    <row r="27" spans="1:7" x14ac:dyDescent="0.2">
      <c r="A27" t="s">
        <v>39</v>
      </c>
      <c r="B27">
        <v>2603689.2030000002</v>
      </c>
      <c r="C27">
        <f t="shared" si="0"/>
        <v>2.6036892030000001</v>
      </c>
      <c r="E27" s="4" t="s">
        <v>178</v>
      </c>
      <c r="F27" s="10" t="s">
        <v>232</v>
      </c>
      <c r="G27" s="5">
        <v>200.21</v>
      </c>
    </row>
    <row r="28" spans="1:7" x14ac:dyDescent="0.2">
      <c r="A28" t="s">
        <v>7</v>
      </c>
      <c r="B28">
        <v>2420225.1</v>
      </c>
      <c r="C28">
        <f t="shared" si="0"/>
        <v>2.4202251000000001</v>
      </c>
      <c r="E28" s="4" t="s">
        <v>179</v>
      </c>
      <c r="F28" s="10" t="s">
        <v>233</v>
      </c>
      <c r="G28" s="5">
        <v>94.01</v>
      </c>
    </row>
    <row r="29" spans="1:7" x14ac:dyDescent="0.2">
      <c r="A29" t="s">
        <v>2</v>
      </c>
      <c r="B29">
        <v>2268023.8250000002</v>
      </c>
      <c r="C29">
        <f t="shared" si="0"/>
        <v>2.2680238250000002</v>
      </c>
      <c r="E29" s="4" t="s">
        <v>180</v>
      </c>
      <c r="F29" t="s">
        <v>249</v>
      </c>
      <c r="G29" s="5">
        <v>94.8</v>
      </c>
    </row>
    <row r="30" spans="1:7" x14ac:dyDescent="0.2">
      <c r="A30" t="s">
        <v>52</v>
      </c>
      <c r="B30">
        <v>1939938.915</v>
      </c>
      <c r="C30">
        <f t="shared" si="0"/>
        <v>1.9399389149999999</v>
      </c>
      <c r="E30" s="4" t="s">
        <v>181</v>
      </c>
      <c r="F30" s="10" t="s">
        <v>234</v>
      </c>
      <c r="G30" s="5">
        <v>11.39</v>
      </c>
    </row>
    <row r="31" spans="1:7" x14ac:dyDescent="0.2">
      <c r="A31" t="s">
        <v>45</v>
      </c>
      <c r="B31">
        <v>1783698.6129999999</v>
      </c>
      <c r="C31">
        <f t="shared" si="0"/>
        <v>1.7836986129999999</v>
      </c>
      <c r="E31" s="4" t="s">
        <v>182</v>
      </c>
      <c r="F31" s="10" t="s">
        <v>235</v>
      </c>
      <c r="G31" s="5">
        <v>11.39</v>
      </c>
    </row>
    <row r="32" spans="1:7" x14ac:dyDescent="0.2">
      <c r="A32" t="s">
        <v>61</v>
      </c>
      <c r="B32">
        <v>1422778.358</v>
      </c>
      <c r="C32">
        <f t="shared" si="0"/>
        <v>1.422778358</v>
      </c>
      <c r="E32" s="4">
        <v>2</v>
      </c>
      <c r="F32" s="11" t="s">
        <v>236</v>
      </c>
      <c r="G32" s="5">
        <v>77.02</v>
      </c>
    </row>
    <row r="33" spans="1:7" x14ac:dyDescent="0.2">
      <c r="A33" t="s">
        <v>23</v>
      </c>
      <c r="B33">
        <v>1451585.936</v>
      </c>
      <c r="C33">
        <f t="shared" si="0"/>
        <v>1.4515859360000001</v>
      </c>
      <c r="E33" s="4">
        <v>2.1</v>
      </c>
      <c r="F33" t="s">
        <v>247</v>
      </c>
      <c r="G33" s="5">
        <v>18.79</v>
      </c>
    </row>
    <row r="34" spans="1:7" x14ac:dyDescent="0.2">
      <c r="A34" t="s">
        <v>0</v>
      </c>
      <c r="B34">
        <v>1422777.4750000001</v>
      </c>
      <c r="C34">
        <f t="shared" si="0"/>
        <v>1.4227774750000002</v>
      </c>
      <c r="E34" s="4" t="s">
        <v>183</v>
      </c>
      <c r="F34" t="s">
        <v>248</v>
      </c>
      <c r="G34" s="5">
        <v>18.79</v>
      </c>
    </row>
    <row r="35" spans="1:7" x14ac:dyDescent="0.2">
      <c r="A35" t="s">
        <v>29</v>
      </c>
      <c r="B35">
        <v>1152251.0190000001</v>
      </c>
      <c r="C35">
        <f t="shared" si="0"/>
        <v>1.1522510190000002</v>
      </c>
      <c r="E35" s="4" t="s">
        <v>184</v>
      </c>
      <c r="F35" s="4" t="s">
        <v>253</v>
      </c>
      <c r="G35" s="5">
        <v>2.81</v>
      </c>
    </row>
    <row r="36" spans="1:7" x14ac:dyDescent="0.2">
      <c r="A36" t="s">
        <v>82</v>
      </c>
      <c r="B36">
        <v>1061622.2209999999</v>
      </c>
      <c r="C36">
        <f t="shared" si="0"/>
        <v>1.0616222209999999</v>
      </c>
      <c r="E36" s="4" t="s">
        <v>185</v>
      </c>
      <c r="F36" t="s">
        <v>250</v>
      </c>
      <c r="G36" s="5">
        <v>2.81</v>
      </c>
    </row>
    <row r="37" spans="1:7" x14ac:dyDescent="0.2">
      <c r="A37" t="s">
        <v>60</v>
      </c>
      <c r="B37">
        <v>934737.5</v>
      </c>
      <c r="C37">
        <f t="shared" si="0"/>
        <v>0.9347375</v>
      </c>
      <c r="E37" s="4" t="s">
        <v>186</v>
      </c>
      <c r="F37" s="11" t="s">
        <v>237</v>
      </c>
      <c r="G37" s="5">
        <v>0.09</v>
      </c>
    </row>
    <row r="38" spans="1:7" x14ac:dyDescent="0.2">
      <c r="A38" t="s">
        <v>32</v>
      </c>
      <c r="B38">
        <v>804031.7</v>
      </c>
      <c r="C38">
        <f t="shared" si="0"/>
        <v>0.8040316999999999</v>
      </c>
      <c r="E38" s="4" t="s">
        <v>187</v>
      </c>
      <c r="F38" s="11" t="s">
        <v>238</v>
      </c>
      <c r="G38" s="5">
        <v>0.09</v>
      </c>
    </row>
    <row r="39" spans="1:7" x14ac:dyDescent="0.2">
      <c r="A39" t="s">
        <v>109</v>
      </c>
      <c r="B39">
        <v>757433.60400000005</v>
      </c>
      <c r="C39">
        <f t="shared" si="0"/>
        <v>0.75743360400000004</v>
      </c>
      <c r="E39" s="4" t="s">
        <v>188</v>
      </c>
      <c r="F39" s="11" t="s">
        <v>239</v>
      </c>
      <c r="G39" s="5">
        <v>0.01</v>
      </c>
    </row>
    <row r="40" spans="1:7" x14ac:dyDescent="0.2">
      <c r="A40" t="s">
        <v>49</v>
      </c>
      <c r="B40">
        <v>742035.25009999995</v>
      </c>
      <c r="C40">
        <f t="shared" si="0"/>
        <v>0.74203525009999993</v>
      </c>
      <c r="E40" s="4" t="s">
        <v>189</v>
      </c>
      <c r="F40" t="s">
        <v>251</v>
      </c>
      <c r="G40" s="5">
        <v>55.33</v>
      </c>
    </row>
    <row r="41" spans="1:7" x14ac:dyDescent="0.2">
      <c r="A41" t="s">
        <v>78</v>
      </c>
      <c r="B41">
        <v>627667.09</v>
      </c>
      <c r="C41">
        <f t="shared" si="0"/>
        <v>0.62766708999999998</v>
      </c>
      <c r="E41" s="4" t="s">
        <v>190</v>
      </c>
      <c r="F41" s="4" t="s">
        <v>254</v>
      </c>
      <c r="G41" s="5">
        <v>55.33</v>
      </c>
    </row>
    <row r="42" spans="1:7" x14ac:dyDescent="0.2">
      <c r="A42" t="s">
        <v>54</v>
      </c>
      <c r="B42">
        <v>617330.42460000003</v>
      </c>
      <c r="C42">
        <f t="shared" si="0"/>
        <v>0.61733042459999998</v>
      </c>
      <c r="E42" s="4">
        <v>3</v>
      </c>
      <c r="F42" t="s">
        <v>252</v>
      </c>
      <c r="G42" s="5">
        <v>156.1</v>
      </c>
    </row>
    <row r="43" spans="1:7" x14ac:dyDescent="0.2">
      <c r="A43" t="s">
        <v>18</v>
      </c>
      <c r="B43">
        <v>526077.07420000003</v>
      </c>
      <c r="C43">
        <f t="shared" si="0"/>
        <v>0.52607707420000005</v>
      </c>
      <c r="E43" s="4" t="s">
        <v>191</v>
      </c>
      <c r="F43" s="4" t="s">
        <v>255</v>
      </c>
      <c r="G43" s="5">
        <v>69.16</v>
      </c>
    </row>
    <row r="44" spans="1:7" x14ac:dyDescent="0.2">
      <c r="A44" t="s">
        <v>28</v>
      </c>
      <c r="B44">
        <v>524909.35</v>
      </c>
      <c r="C44">
        <f t="shared" si="0"/>
        <v>0.52490934999999994</v>
      </c>
      <c r="E44" s="4" t="s">
        <v>192</v>
      </c>
      <c r="F44" s="4" t="s">
        <v>256</v>
      </c>
      <c r="G44" s="5">
        <v>37.020000000000003</v>
      </c>
    </row>
    <row r="45" spans="1:7" x14ac:dyDescent="0.2">
      <c r="A45" t="s">
        <v>19</v>
      </c>
      <c r="B45">
        <v>523060.90010000003</v>
      </c>
      <c r="C45">
        <f t="shared" si="0"/>
        <v>0.52306090010000006</v>
      </c>
      <c r="E45" s="4" t="s">
        <v>193</v>
      </c>
      <c r="F45" s="4" t="s">
        <v>257</v>
      </c>
      <c r="G45" s="5">
        <v>0.83</v>
      </c>
    </row>
    <row r="46" spans="1:7" x14ac:dyDescent="0.2">
      <c r="A46" t="s">
        <v>10</v>
      </c>
      <c r="B46">
        <v>115786.8285</v>
      </c>
      <c r="C46">
        <f t="shared" si="0"/>
        <v>0.11578682850000001</v>
      </c>
      <c r="E46" s="4" t="s">
        <v>194</v>
      </c>
      <c r="F46" s="4" t="s">
        <v>258</v>
      </c>
      <c r="G46" s="5">
        <v>49.09</v>
      </c>
    </row>
    <row r="47" spans="1:7" x14ac:dyDescent="0.2">
      <c r="A47" t="s">
        <v>9</v>
      </c>
      <c r="B47">
        <v>468506.71</v>
      </c>
      <c r="C47">
        <f t="shared" si="0"/>
        <v>0.46850671000000005</v>
      </c>
      <c r="E47" s="4">
        <v>4</v>
      </c>
      <c r="F47" t="s">
        <v>240</v>
      </c>
      <c r="G47" s="5">
        <v>948.05</v>
      </c>
    </row>
    <row r="48" spans="1:7" x14ac:dyDescent="0.2">
      <c r="A48" t="s">
        <v>70</v>
      </c>
      <c r="B48">
        <v>452122.88089999999</v>
      </c>
      <c r="C48">
        <f t="shared" si="0"/>
        <v>0.45212288089999997</v>
      </c>
      <c r="E48" s="4" t="s">
        <v>145</v>
      </c>
      <c r="F48" s="10" t="s">
        <v>241</v>
      </c>
      <c r="G48" s="5">
        <v>922.96</v>
      </c>
    </row>
    <row r="49" spans="1:7" x14ac:dyDescent="0.2">
      <c r="A49" t="s">
        <v>13</v>
      </c>
      <c r="B49">
        <v>448465.8</v>
      </c>
      <c r="C49">
        <f t="shared" si="0"/>
        <v>0.44846579999999997</v>
      </c>
      <c r="E49" s="4" t="s">
        <v>195</v>
      </c>
      <c r="F49" s="4" t="s">
        <v>259</v>
      </c>
      <c r="G49" s="5">
        <v>25.08</v>
      </c>
    </row>
    <row r="50" spans="1:7" x14ac:dyDescent="0.2">
      <c r="A50" t="s">
        <v>44</v>
      </c>
      <c r="B50">
        <v>441185.31760000001</v>
      </c>
      <c r="C50">
        <f t="shared" si="0"/>
        <v>0.44118531760000002</v>
      </c>
      <c r="E50" s="4" t="s">
        <v>146</v>
      </c>
      <c r="F50" s="10" t="s">
        <v>242</v>
      </c>
      <c r="G50" s="5">
        <v>20.64</v>
      </c>
    </row>
    <row r="51" spans="1:7" x14ac:dyDescent="0.2">
      <c r="A51" t="s">
        <v>57</v>
      </c>
      <c r="B51">
        <v>366225.27439999999</v>
      </c>
      <c r="C51">
        <f t="shared" si="0"/>
        <v>0.36622527439999997</v>
      </c>
      <c r="E51" s="4" t="s">
        <v>147</v>
      </c>
      <c r="F51" s="10" t="s">
        <v>243</v>
      </c>
      <c r="G51" s="5">
        <v>0.93</v>
      </c>
    </row>
    <row r="52" spans="1:7" x14ac:dyDescent="0.2">
      <c r="A52" t="s">
        <v>84</v>
      </c>
      <c r="B52">
        <v>350086.74660000001</v>
      </c>
      <c r="C52">
        <f t="shared" si="0"/>
        <v>0.3500867466</v>
      </c>
      <c r="E52" s="4" t="s">
        <v>148</v>
      </c>
      <c r="F52" s="10" t="s">
        <v>244</v>
      </c>
      <c r="G52" s="5">
        <v>2.94</v>
      </c>
    </row>
    <row r="53" spans="1:7" x14ac:dyDescent="0.2">
      <c r="A53" t="s">
        <v>24</v>
      </c>
      <c r="B53">
        <v>344263.9</v>
      </c>
      <c r="C53">
        <f t="shared" si="0"/>
        <v>0.34426390000000001</v>
      </c>
      <c r="E53" s="4" t="s">
        <v>149</v>
      </c>
      <c r="F53" s="10" t="s">
        <v>245</v>
      </c>
      <c r="G53" s="5">
        <v>0.56999999999999995</v>
      </c>
    </row>
    <row r="54" spans="1:7" x14ac:dyDescent="0.2">
      <c r="A54" t="s">
        <v>76</v>
      </c>
      <c r="B54">
        <v>315994.3</v>
      </c>
      <c r="C54">
        <f t="shared" si="0"/>
        <v>0.31599430000000001</v>
      </c>
      <c r="E54" s="4">
        <v>6</v>
      </c>
      <c r="F54" s="4" t="s">
        <v>260</v>
      </c>
      <c r="G54" s="5">
        <v>266.62</v>
      </c>
    </row>
    <row r="55" spans="1:7" x14ac:dyDescent="0.2">
      <c r="A55" t="s">
        <v>59</v>
      </c>
      <c r="B55">
        <v>314472.64899999998</v>
      </c>
      <c r="C55">
        <f t="shared" si="0"/>
        <v>0.31447264899999999</v>
      </c>
      <c r="E55" s="4" t="s">
        <v>196</v>
      </c>
      <c r="F55" s="4" t="s">
        <v>261</v>
      </c>
      <c r="G55" s="5">
        <v>3.01</v>
      </c>
    </row>
    <row r="56" spans="1:7" x14ac:dyDescent="0.2">
      <c r="A56" t="s">
        <v>12</v>
      </c>
      <c r="B56">
        <v>301290.04989999998</v>
      </c>
      <c r="C56">
        <f t="shared" si="0"/>
        <v>0.30129004989999997</v>
      </c>
      <c r="E56" s="4" t="s">
        <v>197</v>
      </c>
      <c r="F56" s="4" t="s">
        <v>262</v>
      </c>
      <c r="G56" s="5">
        <v>3.01</v>
      </c>
    </row>
    <row r="57" spans="1:7" x14ac:dyDescent="0.2">
      <c r="A57" t="s">
        <v>42</v>
      </c>
      <c r="B57">
        <v>281459.38069999998</v>
      </c>
      <c r="C57">
        <f t="shared" si="0"/>
        <v>0.28145938069999998</v>
      </c>
      <c r="E57" s="4" t="s">
        <v>198</v>
      </c>
      <c r="F57" s="16" t="s">
        <v>263</v>
      </c>
      <c r="G57" s="5">
        <v>263.61</v>
      </c>
    </row>
    <row r="58" spans="1:7" x14ac:dyDescent="0.2">
      <c r="A58" t="s">
        <v>67</v>
      </c>
      <c r="B58">
        <v>273412.78049999999</v>
      </c>
      <c r="C58">
        <f t="shared" si="0"/>
        <v>0.27341278050000001</v>
      </c>
      <c r="E58" s="4" t="s">
        <v>199</v>
      </c>
      <c r="F58" s="4" t="s">
        <v>264</v>
      </c>
      <c r="G58" s="5">
        <v>256.88</v>
      </c>
    </row>
    <row r="59" spans="1:7" x14ac:dyDescent="0.2">
      <c r="A59" t="s">
        <v>31</v>
      </c>
      <c r="B59">
        <v>270912.413</v>
      </c>
      <c r="C59">
        <f t="shared" si="0"/>
        <v>0.27091241300000002</v>
      </c>
      <c r="E59" s="4" t="s">
        <v>200</v>
      </c>
      <c r="F59" s="4" t="s">
        <v>265</v>
      </c>
      <c r="G59" s="5">
        <v>6.73</v>
      </c>
    </row>
    <row r="60" spans="1:7" x14ac:dyDescent="0.2">
      <c r="A60" t="s">
        <v>14</v>
      </c>
      <c r="B60">
        <v>239778.318</v>
      </c>
      <c r="C60">
        <f t="shared" si="0"/>
        <v>0.23977831799999999</v>
      </c>
      <c r="E60" s="4" t="s">
        <v>201</v>
      </c>
      <c r="G60" s="5">
        <v>6.4</v>
      </c>
    </row>
    <row r="61" spans="1:7" x14ac:dyDescent="0.2">
      <c r="A61" t="s">
        <v>110</v>
      </c>
      <c r="B61">
        <v>237229.43950000001</v>
      </c>
      <c r="C61">
        <f t="shared" si="0"/>
        <v>0.2372294395</v>
      </c>
      <c r="E61" s="4" t="s">
        <v>202</v>
      </c>
      <c r="G61" s="5">
        <v>8.98</v>
      </c>
    </row>
    <row r="62" spans="1:7" x14ac:dyDescent="0.2">
      <c r="A62" t="s">
        <v>43</v>
      </c>
      <c r="B62">
        <v>228012.33009999999</v>
      </c>
      <c r="C62">
        <f t="shared" si="0"/>
        <v>0.22801233009999999</v>
      </c>
      <c r="E62" s="4" t="s">
        <v>203</v>
      </c>
      <c r="G62" s="5">
        <v>2.58</v>
      </c>
    </row>
    <row r="63" spans="1:7" x14ac:dyDescent="0.2">
      <c r="A63" t="s">
        <v>33</v>
      </c>
      <c r="B63">
        <v>213718.07019999999</v>
      </c>
      <c r="C63">
        <f t="shared" si="0"/>
        <v>0.2137180702</v>
      </c>
      <c r="E63" s="9" t="s">
        <v>151</v>
      </c>
      <c r="F63" s="9"/>
      <c r="G63" s="2">
        <f>SUM(G2,G32,G42,G47,G54)</f>
        <v>2034.7199999999998</v>
      </c>
    </row>
    <row r="64" spans="1:7" x14ac:dyDescent="0.2">
      <c r="A64" t="s">
        <v>111</v>
      </c>
      <c r="B64">
        <v>211192.83</v>
      </c>
      <c r="C64">
        <f t="shared" si="0"/>
        <v>0.21119283</v>
      </c>
    </row>
    <row r="65" spans="1:3" x14ac:dyDescent="0.2">
      <c r="A65" t="s">
        <v>51</v>
      </c>
      <c r="B65">
        <v>34469.392</v>
      </c>
      <c r="C65">
        <f t="shared" si="0"/>
        <v>3.4469392000000001E-2</v>
      </c>
    </row>
    <row r="66" spans="1:3" x14ac:dyDescent="0.2">
      <c r="A66" t="s">
        <v>11</v>
      </c>
      <c r="B66">
        <v>179955.20259999999</v>
      </c>
      <c r="C66">
        <f t="shared" si="0"/>
        <v>0.1799552026</v>
      </c>
    </row>
    <row r="67" spans="1:3" x14ac:dyDescent="0.2">
      <c r="A67" t="s">
        <v>41</v>
      </c>
      <c r="B67">
        <v>178489.91</v>
      </c>
      <c r="C67">
        <f t="shared" ref="C67:C118" si="1">(B67/1000000)</f>
        <v>0.17848991</v>
      </c>
    </row>
    <row r="68" spans="1:3" x14ac:dyDescent="0.2">
      <c r="A68" t="s">
        <v>26</v>
      </c>
      <c r="B68">
        <v>157559.34</v>
      </c>
      <c r="C68">
        <f t="shared" si="1"/>
        <v>0.15755933999999999</v>
      </c>
    </row>
    <row r="69" spans="1:3" x14ac:dyDescent="0.2">
      <c r="A69" t="s">
        <v>56</v>
      </c>
      <c r="B69">
        <v>143060.9388</v>
      </c>
      <c r="C69">
        <f t="shared" si="1"/>
        <v>0.14306093880000001</v>
      </c>
    </row>
    <row r="70" spans="1:3" x14ac:dyDescent="0.2">
      <c r="A70" t="s">
        <v>37</v>
      </c>
      <c r="B70">
        <v>130497.24589999999</v>
      </c>
      <c r="C70">
        <f t="shared" si="1"/>
        <v>0.1304972459</v>
      </c>
    </row>
    <row r="71" spans="1:3" x14ac:dyDescent="0.2">
      <c r="A71" t="s">
        <v>93</v>
      </c>
      <c r="B71">
        <v>105388</v>
      </c>
      <c r="C71">
        <f t="shared" si="1"/>
        <v>0.105388</v>
      </c>
    </row>
    <row r="72" spans="1:3" x14ac:dyDescent="0.2">
      <c r="A72" t="s">
        <v>95</v>
      </c>
      <c r="B72">
        <v>88636.36</v>
      </c>
      <c r="C72">
        <f t="shared" si="1"/>
        <v>8.8636359999999997E-2</v>
      </c>
    </row>
    <row r="73" spans="1:3" x14ac:dyDescent="0.2">
      <c r="A73" t="s">
        <v>55</v>
      </c>
      <c r="B73">
        <v>78034</v>
      </c>
      <c r="C73">
        <f t="shared" si="1"/>
        <v>7.8034000000000006E-2</v>
      </c>
    </row>
    <row r="74" spans="1:3" x14ac:dyDescent="0.2">
      <c r="A74" t="s">
        <v>80</v>
      </c>
      <c r="B74">
        <v>75125.240000000005</v>
      </c>
      <c r="C74">
        <f t="shared" si="1"/>
        <v>7.512524000000001E-2</v>
      </c>
    </row>
    <row r="75" spans="1:3" x14ac:dyDescent="0.2">
      <c r="A75" t="s">
        <v>34</v>
      </c>
      <c r="B75">
        <v>73886</v>
      </c>
      <c r="C75">
        <f t="shared" si="1"/>
        <v>7.3885999999999993E-2</v>
      </c>
    </row>
    <row r="76" spans="1:3" x14ac:dyDescent="0.2">
      <c r="A76" t="s">
        <v>73</v>
      </c>
      <c r="B76">
        <v>36150</v>
      </c>
      <c r="C76">
        <f t="shared" si="1"/>
        <v>3.6150000000000002E-2</v>
      </c>
    </row>
    <row r="77" spans="1:3" x14ac:dyDescent="0.2">
      <c r="A77" t="s">
        <v>27</v>
      </c>
      <c r="B77">
        <v>27766.4519</v>
      </c>
      <c r="C77">
        <f t="shared" si="1"/>
        <v>2.7766451899999999E-2</v>
      </c>
    </row>
    <row r="78" spans="1:3" x14ac:dyDescent="0.2">
      <c r="A78" t="s">
        <v>114</v>
      </c>
      <c r="B78">
        <v>26620.56623</v>
      </c>
      <c r="C78">
        <f t="shared" si="1"/>
        <v>2.662056623E-2</v>
      </c>
    </row>
    <row r="79" spans="1:3" x14ac:dyDescent="0.2">
      <c r="A79" t="s">
        <v>22</v>
      </c>
      <c r="B79">
        <v>25146.806049999999</v>
      </c>
      <c r="C79">
        <f t="shared" si="1"/>
        <v>2.5146806049999998E-2</v>
      </c>
    </row>
    <row r="80" spans="1:3" x14ac:dyDescent="0.2">
      <c r="A80" t="s">
        <v>64</v>
      </c>
      <c r="B80">
        <v>23637</v>
      </c>
      <c r="C80">
        <f t="shared" si="1"/>
        <v>2.3636999999999998E-2</v>
      </c>
    </row>
    <row r="81" spans="1:6" x14ac:dyDescent="0.2">
      <c r="A81" t="s">
        <v>46</v>
      </c>
      <c r="B81">
        <v>21230.016619999999</v>
      </c>
      <c r="C81">
        <f t="shared" si="1"/>
        <v>2.123001662E-2</v>
      </c>
    </row>
    <row r="82" spans="1:6" x14ac:dyDescent="0.2">
      <c r="A82" t="s">
        <v>63</v>
      </c>
      <c r="B82">
        <v>18432</v>
      </c>
      <c r="C82">
        <f t="shared" si="1"/>
        <v>1.8432E-2</v>
      </c>
    </row>
    <row r="83" spans="1:6" x14ac:dyDescent="0.2">
      <c r="A83" t="s">
        <v>30</v>
      </c>
      <c r="B83">
        <v>17165.060000000001</v>
      </c>
      <c r="C83">
        <f t="shared" si="1"/>
        <v>1.7165060000000003E-2</v>
      </c>
    </row>
    <row r="84" spans="1:6" x14ac:dyDescent="0.2">
      <c r="A84" t="s">
        <v>48</v>
      </c>
      <c r="B84">
        <v>16603.5</v>
      </c>
      <c r="C84">
        <f t="shared" si="1"/>
        <v>1.66035E-2</v>
      </c>
    </row>
    <row r="85" spans="1:6" x14ac:dyDescent="0.2">
      <c r="A85" t="s">
        <v>58</v>
      </c>
      <c r="B85">
        <v>11260.24</v>
      </c>
      <c r="C85">
        <f t="shared" si="1"/>
        <v>1.1260239999999999E-2</v>
      </c>
    </row>
    <row r="86" spans="1:6" x14ac:dyDescent="0.2">
      <c r="A86" t="s">
        <v>112</v>
      </c>
      <c r="B86">
        <v>10909</v>
      </c>
      <c r="C86">
        <f t="shared" si="1"/>
        <v>1.0909E-2</v>
      </c>
      <c r="F86" s="15"/>
    </row>
    <row r="87" spans="1:6" x14ac:dyDescent="0.2">
      <c r="A87" t="s">
        <v>38</v>
      </c>
      <c r="B87">
        <v>9814.9520919999995</v>
      </c>
      <c r="C87">
        <f t="shared" si="1"/>
        <v>9.8149520919999997E-3</v>
      </c>
      <c r="F87" s="15"/>
    </row>
    <row r="88" spans="1:6" x14ac:dyDescent="0.2">
      <c r="A88" t="s">
        <v>65</v>
      </c>
      <c r="B88">
        <v>8910</v>
      </c>
      <c r="C88">
        <f t="shared" si="1"/>
        <v>8.9099999999999995E-3</v>
      </c>
      <c r="F88" s="15"/>
    </row>
    <row r="89" spans="1:6" x14ac:dyDescent="0.2">
      <c r="A89" t="s">
        <v>79</v>
      </c>
      <c r="B89">
        <v>5469.83</v>
      </c>
      <c r="C89">
        <f t="shared" si="1"/>
        <v>5.4698300000000002E-3</v>
      </c>
      <c r="F89" s="15"/>
    </row>
    <row r="90" spans="1:6" x14ac:dyDescent="0.2">
      <c r="A90" t="s">
        <v>115</v>
      </c>
      <c r="B90">
        <v>4400</v>
      </c>
      <c r="C90">
        <f t="shared" si="1"/>
        <v>4.4000000000000003E-3</v>
      </c>
      <c r="F90" s="15"/>
    </row>
    <row r="91" spans="1:6" x14ac:dyDescent="0.2">
      <c r="A91" t="s">
        <v>98</v>
      </c>
      <c r="B91">
        <v>4340</v>
      </c>
      <c r="C91">
        <f t="shared" si="1"/>
        <v>4.3400000000000001E-3</v>
      </c>
      <c r="F91" s="15"/>
    </row>
    <row r="92" spans="1:6" x14ac:dyDescent="0.2">
      <c r="A92" t="s">
        <v>92</v>
      </c>
      <c r="B92">
        <v>3152</v>
      </c>
      <c r="C92">
        <f t="shared" si="1"/>
        <v>3.1519999999999999E-3</v>
      </c>
      <c r="F92" s="15"/>
    </row>
    <row r="93" spans="1:6" x14ac:dyDescent="0.2">
      <c r="A93" t="s">
        <v>69</v>
      </c>
      <c r="B93">
        <v>3067</v>
      </c>
      <c r="C93">
        <f t="shared" si="1"/>
        <v>3.0669999999999998E-3</v>
      </c>
      <c r="F93" s="15"/>
    </row>
    <row r="94" spans="1:6" x14ac:dyDescent="0.2">
      <c r="A94" t="s">
        <v>21</v>
      </c>
      <c r="B94">
        <v>2861.3315299999999</v>
      </c>
      <c r="C94">
        <f t="shared" si="1"/>
        <v>2.86133153E-3</v>
      </c>
      <c r="F94" s="15"/>
    </row>
    <row r="95" spans="1:6" x14ac:dyDescent="0.2">
      <c r="A95" t="s">
        <v>47</v>
      </c>
      <c r="B95">
        <v>2493.62</v>
      </c>
      <c r="C95">
        <f t="shared" si="1"/>
        <v>2.4936199999999998E-3</v>
      </c>
    </row>
    <row r="96" spans="1:6" x14ac:dyDescent="0.2">
      <c r="A96" t="s">
        <v>72</v>
      </c>
      <c r="B96">
        <v>2100</v>
      </c>
      <c r="C96">
        <f t="shared" si="1"/>
        <v>2.0999999999999999E-3</v>
      </c>
    </row>
    <row r="97" spans="1:3" x14ac:dyDescent="0.2">
      <c r="A97" t="s">
        <v>96</v>
      </c>
      <c r="B97">
        <v>1645</v>
      </c>
      <c r="C97">
        <f t="shared" si="1"/>
        <v>1.645E-3</v>
      </c>
    </row>
    <row r="98" spans="1:3" x14ac:dyDescent="0.2">
      <c r="A98" t="s">
        <v>40</v>
      </c>
      <c r="B98">
        <v>1511.58</v>
      </c>
      <c r="C98">
        <f t="shared" si="1"/>
        <v>1.51158E-3</v>
      </c>
    </row>
    <row r="99" spans="1:3" x14ac:dyDescent="0.2">
      <c r="A99" t="s">
        <v>74</v>
      </c>
      <c r="B99">
        <v>911</v>
      </c>
      <c r="C99">
        <f t="shared" si="1"/>
        <v>9.1100000000000003E-4</v>
      </c>
    </row>
    <row r="100" spans="1:3" x14ac:dyDescent="0.2">
      <c r="A100" t="s">
        <v>62</v>
      </c>
      <c r="B100">
        <v>673.726</v>
      </c>
      <c r="C100">
        <f t="shared" si="1"/>
        <v>6.7372600000000003E-4</v>
      </c>
    </row>
    <row r="101" spans="1:3" x14ac:dyDescent="0.2">
      <c r="A101" t="s">
        <v>66</v>
      </c>
      <c r="B101">
        <v>668.88300000000004</v>
      </c>
      <c r="C101">
        <f t="shared" si="1"/>
        <v>6.68883E-4</v>
      </c>
    </row>
    <row r="102" spans="1:3" x14ac:dyDescent="0.2">
      <c r="A102" t="s">
        <v>97</v>
      </c>
      <c r="B102">
        <v>331</v>
      </c>
      <c r="C102">
        <f t="shared" si="1"/>
        <v>3.3100000000000002E-4</v>
      </c>
    </row>
    <row r="103" spans="1:3" x14ac:dyDescent="0.2">
      <c r="A103" t="s">
        <v>100</v>
      </c>
      <c r="B103">
        <v>110</v>
      </c>
      <c r="C103">
        <f t="shared" si="1"/>
        <v>1.1E-4</v>
      </c>
    </row>
    <row r="104" spans="1:3" x14ac:dyDescent="0.2">
      <c r="A104" t="s">
        <v>81</v>
      </c>
      <c r="B104">
        <v>103</v>
      </c>
      <c r="C104">
        <f t="shared" si="1"/>
        <v>1.03E-4</v>
      </c>
    </row>
    <row r="105" spans="1:3" x14ac:dyDescent="0.2">
      <c r="A105" t="s">
        <v>126</v>
      </c>
      <c r="B105">
        <v>96.03</v>
      </c>
      <c r="C105">
        <f t="shared" si="1"/>
        <v>9.603E-5</v>
      </c>
    </row>
    <row r="106" spans="1:3" x14ac:dyDescent="0.2">
      <c r="A106" t="s">
        <v>101</v>
      </c>
      <c r="B106">
        <v>86</v>
      </c>
      <c r="C106">
        <f t="shared" si="1"/>
        <v>8.6000000000000003E-5</v>
      </c>
    </row>
    <row r="107" spans="1:3" x14ac:dyDescent="0.2">
      <c r="A107" t="s">
        <v>99</v>
      </c>
      <c r="B107">
        <v>55</v>
      </c>
      <c r="C107">
        <f t="shared" si="1"/>
        <v>5.5000000000000002E-5</v>
      </c>
    </row>
    <row r="108" spans="1:3" x14ac:dyDescent="0.2">
      <c r="A108" t="s">
        <v>94</v>
      </c>
      <c r="B108">
        <v>46</v>
      </c>
      <c r="C108">
        <f t="shared" si="1"/>
        <v>4.6E-5</v>
      </c>
    </row>
    <row r="109" spans="1:3" x14ac:dyDescent="0.2">
      <c r="A109" t="s">
        <v>124</v>
      </c>
      <c r="B109">
        <v>45.53</v>
      </c>
      <c r="C109">
        <f t="shared" si="1"/>
        <v>4.5529999999999999E-5</v>
      </c>
    </row>
    <row r="110" spans="1:3" x14ac:dyDescent="0.2">
      <c r="A110" t="s">
        <v>83</v>
      </c>
      <c r="B110">
        <v>42.298164</v>
      </c>
      <c r="C110">
        <f t="shared" si="1"/>
        <v>4.2298164000000003E-5</v>
      </c>
    </row>
    <row r="111" spans="1:3" x14ac:dyDescent="0.2">
      <c r="A111" t="s">
        <v>85</v>
      </c>
      <c r="B111">
        <v>30.653279999999999</v>
      </c>
      <c r="C111">
        <f t="shared" si="1"/>
        <v>3.0653279999999999E-5</v>
      </c>
    </row>
    <row r="112" spans="1:3" x14ac:dyDescent="0.2">
      <c r="A112" t="s">
        <v>86</v>
      </c>
      <c r="B112">
        <v>22.277267999999999</v>
      </c>
      <c r="C112">
        <f t="shared" si="1"/>
        <v>2.2277268E-5</v>
      </c>
    </row>
    <row r="113" spans="1:3" x14ac:dyDescent="0.2">
      <c r="A113" t="s">
        <v>87</v>
      </c>
      <c r="B113">
        <v>13.752000000000001</v>
      </c>
      <c r="C113">
        <f t="shared" si="1"/>
        <v>1.3752000000000001E-5</v>
      </c>
    </row>
    <row r="114" spans="1:3" x14ac:dyDescent="0.2">
      <c r="A114" t="s">
        <v>88</v>
      </c>
      <c r="B114">
        <v>5.474952</v>
      </c>
      <c r="C114">
        <f t="shared" si="1"/>
        <v>5.4749519999999996E-6</v>
      </c>
    </row>
    <row r="115" spans="1:3" x14ac:dyDescent="0.2">
      <c r="A115" t="s">
        <v>89</v>
      </c>
      <c r="B115">
        <v>1.906236</v>
      </c>
      <c r="C115">
        <f t="shared" si="1"/>
        <v>1.906236E-6</v>
      </c>
    </row>
    <row r="116" spans="1:3" x14ac:dyDescent="0.2">
      <c r="A116" t="s">
        <v>90</v>
      </c>
      <c r="B116">
        <v>0.69120000000000004</v>
      </c>
      <c r="C116">
        <f t="shared" si="1"/>
        <v>6.9120000000000005E-7</v>
      </c>
    </row>
    <row r="117" spans="1:3" x14ac:dyDescent="0.2">
      <c r="A117" t="s">
        <v>91</v>
      </c>
      <c r="B117">
        <v>0.14399999999999999</v>
      </c>
      <c r="C117">
        <f t="shared" si="1"/>
        <v>1.4399999999999999E-7</v>
      </c>
    </row>
    <row r="118" spans="1:3" x14ac:dyDescent="0.2">
      <c r="A118" s="2" t="s">
        <v>151</v>
      </c>
      <c r="B118" s="1">
        <f>SUM(B2:B117)</f>
        <v>3159613546.5737219</v>
      </c>
      <c r="C118" s="2">
        <f t="shared" si="1"/>
        <v>3159.613546573722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4"/>
  <sheetViews>
    <sheetView workbookViewId="0">
      <selection activeCell="C13" sqref="C13"/>
    </sheetView>
  </sheetViews>
  <sheetFormatPr baseColWidth="10" defaultRowHeight="16" x14ac:dyDescent="0.2"/>
  <cols>
    <col min="1" max="1" width="41.1640625" bestFit="1" customWidth="1"/>
    <col min="2" max="2" width="19" bestFit="1" customWidth="1"/>
    <col min="3" max="3" width="49.1640625" bestFit="1" customWidth="1"/>
    <col min="4" max="4" width="12.83203125" bestFit="1" customWidth="1"/>
    <col min="5" max="5" width="22.6640625" bestFit="1" customWidth="1"/>
    <col min="6" max="6" width="17.6640625" bestFit="1" customWidth="1"/>
    <col min="7" max="7" width="22.6640625" bestFit="1" customWidth="1"/>
    <col min="8" max="8" width="17.6640625" bestFit="1" customWidth="1"/>
    <col min="9" max="9" width="22.33203125" bestFit="1" customWidth="1"/>
    <col min="10" max="10" width="17.33203125" bestFit="1" customWidth="1"/>
  </cols>
  <sheetData>
    <row r="1" spans="1:9" x14ac:dyDescent="0.2">
      <c r="A1" s="3" t="s">
        <v>136</v>
      </c>
      <c r="B1" s="3" t="s">
        <v>137</v>
      </c>
      <c r="C1" s="2" t="s">
        <v>138</v>
      </c>
      <c r="D1" s="2" t="s">
        <v>139</v>
      </c>
      <c r="E1" s="2" t="s">
        <v>140</v>
      </c>
      <c r="F1" s="2" t="s">
        <v>141</v>
      </c>
    </row>
    <row r="2" spans="1:9" x14ac:dyDescent="0.2">
      <c r="A2" s="4" t="s">
        <v>142</v>
      </c>
      <c r="B2" s="5">
        <v>7.21</v>
      </c>
      <c r="C2" s="5" t="s">
        <v>1</v>
      </c>
      <c r="D2">
        <v>3.2074014870000003</v>
      </c>
      <c r="E2">
        <f>(D2-B2)</f>
        <v>-4.0025985129999997</v>
      </c>
      <c r="F2">
        <f>(B2/D2)</f>
        <v>2.247925627403689</v>
      </c>
    </row>
    <row r="3" spans="1:9" x14ac:dyDescent="0.2">
      <c r="A3" s="4" t="s">
        <v>143</v>
      </c>
      <c r="B3" s="5">
        <v>0.66</v>
      </c>
      <c r="C3" s="5" t="s">
        <v>0</v>
      </c>
      <c r="D3">
        <v>1.4227774750000002</v>
      </c>
      <c r="E3">
        <f t="shared" ref="E3:E5" si="0">(D3-B3)</f>
        <v>0.76277747500000015</v>
      </c>
      <c r="F3">
        <f>(B3/D3)</f>
        <v>0.46388139508604459</v>
      </c>
    </row>
    <row r="4" spans="1:9" x14ac:dyDescent="0.2">
      <c r="A4" s="4" t="s">
        <v>150</v>
      </c>
      <c r="B4" s="5">
        <v>224.14</v>
      </c>
      <c r="C4" s="5" t="s">
        <v>6</v>
      </c>
      <c r="D4">
        <v>233</v>
      </c>
      <c r="E4">
        <f t="shared" si="0"/>
        <v>8.8600000000000136</v>
      </c>
      <c r="F4">
        <f>(B4/D4)</f>
        <v>0.96197424892703853</v>
      </c>
    </row>
    <row r="5" spans="1:9" x14ac:dyDescent="0.2">
      <c r="A5" s="6" t="s">
        <v>144</v>
      </c>
      <c r="B5" s="7">
        <f>SUM(B6:B7)</f>
        <v>948.04000000000008</v>
      </c>
      <c r="C5" s="5" t="s">
        <v>17</v>
      </c>
      <c r="D5">
        <v>153</v>
      </c>
      <c r="E5">
        <f t="shared" si="0"/>
        <v>-795.04000000000008</v>
      </c>
      <c r="F5">
        <f>(B5/D5)</f>
        <v>6.1963398692810463</v>
      </c>
      <c r="H5" s="7"/>
    </row>
    <row r="6" spans="1:9" x14ac:dyDescent="0.2">
      <c r="A6" s="5" t="s">
        <v>145</v>
      </c>
      <c r="B6" s="5">
        <v>922.96</v>
      </c>
      <c r="C6" s="5"/>
      <c r="H6" s="7"/>
    </row>
    <row r="7" spans="1:9" x14ac:dyDescent="0.2">
      <c r="A7" s="5" t="s">
        <v>195</v>
      </c>
      <c r="B7" s="5">
        <v>25.08</v>
      </c>
      <c r="C7" s="5"/>
      <c r="H7" s="7"/>
    </row>
    <row r="8" spans="1:9" x14ac:dyDescent="0.2">
      <c r="A8" s="6" t="s">
        <v>266</v>
      </c>
      <c r="B8" s="5">
        <v>266.62</v>
      </c>
      <c r="C8" t="s">
        <v>49</v>
      </c>
      <c r="D8">
        <v>0.74203525009999993</v>
      </c>
      <c r="E8" s="8">
        <f>(D8-B8)</f>
        <v>-265.8779647499</v>
      </c>
      <c r="F8">
        <f>(B8/D8)</f>
        <v>359.30907590181079</v>
      </c>
    </row>
    <row r="9" spans="1:9" x14ac:dyDescent="0.2">
      <c r="A9" s="6" t="s">
        <v>267</v>
      </c>
      <c r="B9" s="5">
        <v>0</v>
      </c>
      <c r="C9" t="s">
        <v>102</v>
      </c>
      <c r="D9">
        <v>2370</v>
      </c>
      <c r="E9" s="8">
        <f t="shared" ref="E9:E10" si="1">(D9-B9)</f>
        <v>2370</v>
      </c>
      <c r="F9">
        <f>(B9/D9)</f>
        <v>0</v>
      </c>
    </row>
    <row r="10" spans="1:9" x14ac:dyDescent="0.2">
      <c r="A10" s="9" t="s">
        <v>151</v>
      </c>
      <c r="B10" s="3">
        <v>2034.7199999999998</v>
      </c>
      <c r="C10" s="3" t="s">
        <v>151</v>
      </c>
      <c r="D10" s="2">
        <v>3159.613546573722</v>
      </c>
      <c r="E10" s="22">
        <f t="shared" si="1"/>
        <v>1124.8935465737222</v>
      </c>
      <c r="F10">
        <f>B10/D10</f>
        <v>0.64397748965421597</v>
      </c>
      <c r="G10" s="8"/>
      <c r="I10" s="8"/>
    </row>
    <row r="11" spans="1:9" x14ac:dyDescent="0.2">
      <c r="A11" s="4"/>
      <c r="B11" s="4"/>
      <c r="I11" s="8"/>
    </row>
    <row r="12" spans="1:9" x14ac:dyDescent="0.2">
      <c r="C12" s="1"/>
    </row>
    <row r="13" spans="1:9" x14ac:dyDescent="0.2">
      <c r="A13" s="4"/>
      <c r="C13" s="5"/>
    </row>
    <row r="14" spans="1:9" x14ac:dyDescent="0.2">
      <c r="A14" s="4"/>
      <c r="B14" s="4"/>
    </row>
    <row r="15" spans="1:9" x14ac:dyDescent="0.2">
      <c r="A15" s="7"/>
      <c r="B15" s="7"/>
      <c r="C15" s="4"/>
      <c r="H15" s="7"/>
    </row>
    <row r="16" spans="1:9" x14ac:dyDescent="0.2">
      <c r="A16" s="7"/>
      <c r="B16" s="7"/>
      <c r="C16" s="4"/>
      <c r="H16" s="7"/>
    </row>
    <row r="17" spans="1:8" x14ac:dyDescent="0.2">
      <c r="A17" s="7"/>
      <c r="B17" s="7"/>
      <c r="C17" s="4"/>
      <c r="H17" s="7"/>
    </row>
    <row r="20" spans="1:8" x14ac:dyDescent="0.2">
      <c r="A20" s="4"/>
      <c r="B20" s="10"/>
    </row>
    <row r="21" spans="1:8" x14ac:dyDescent="0.2">
      <c r="A21" s="4"/>
      <c r="B21" s="4"/>
    </row>
    <row r="23" spans="1:8" x14ac:dyDescent="0.2">
      <c r="A23" s="4"/>
      <c r="B23" s="11"/>
    </row>
    <row r="26" spans="1:8" x14ac:dyDescent="0.2">
      <c r="B26" s="10"/>
      <c r="D26" s="11"/>
    </row>
    <row r="27" spans="1:8" x14ac:dyDescent="0.2">
      <c r="B27" s="10"/>
      <c r="D27" s="1"/>
    </row>
    <row r="28" spans="1:8" x14ac:dyDescent="0.2">
      <c r="B28" s="10"/>
    </row>
    <row r="29" spans="1:8" x14ac:dyDescent="0.2">
      <c r="B29" s="10"/>
    </row>
    <row r="30" spans="1:8" x14ac:dyDescent="0.2">
      <c r="B30" s="10"/>
    </row>
    <row r="37" spans="1:9" x14ac:dyDescent="0.2">
      <c r="A37" s="12"/>
      <c r="C37" s="13"/>
      <c r="I37" s="8"/>
    </row>
    <row r="38" spans="1:9" x14ac:dyDescent="0.2">
      <c r="A38" s="12"/>
      <c r="C38" s="13"/>
      <c r="I38" s="8"/>
    </row>
    <row r="39" spans="1:9" x14ac:dyDescent="0.2">
      <c r="A39" s="12"/>
      <c r="C39" s="13"/>
      <c r="I39" s="8"/>
    </row>
    <row r="40" spans="1:9" x14ac:dyDescent="0.2">
      <c r="A40" s="12"/>
      <c r="C40" s="13"/>
      <c r="I40" s="8"/>
    </row>
    <row r="41" spans="1:9" x14ac:dyDescent="0.2">
      <c r="A41" s="12"/>
      <c r="C41" s="13"/>
      <c r="I41" s="8"/>
    </row>
    <row r="42" spans="1:9" x14ac:dyDescent="0.2">
      <c r="A42" s="12"/>
      <c r="C42" s="13"/>
      <c r="I42" s="8"/>
    </row>
    <row r="43" spans="1:9" x14ac:dyDescent="0.2">
      <c r="A43" s="12"/>
      <c r="C43" s="13"/>
      <c r="I43" s="8"/>
    </row>
    <row r="44" spans="1:9" x14ac:dyDescent="0.2">
      <c r="A44" s="12"/>
      <c r="C44" s="13"/>
      <c r="I44" s="8"/>
    </row>
    <row r="45" spans="1:9" x14ac:dyDescent="0.2">
      <c r="I45" s="8"/>
    </row>
    <row r="46" spans="1:9" x14ac:dyDescent="0.2">
      <c r="I46" s="8"/>
    </row>
    <row r="47" spans="1:9" x14ac:dyDescent="0.2">
      <c r="I47" s="8"/>
    </row>
    <row r="48" spans="1:9" x14ac:dyDescent="0.2">
      <c r="I48" s="8"/>
    </row>
    <row r="49" spans="9:9" x14ac:dyDescent="0.2">
      <c r="I49" s="8"/>
    </row>
    <row r="50" spans="9:9" x14ac:dyDescent="0.2">
      <c r="I50" s="8"/>
    </row>
    <row r="51" spans="9:9" x14ac:dyDescent="0.2">
      <c r="I51" s="8"/>
    </row>
    <row r="52" spans="9:9" x14ac:dyDescent="0.2">
      <c r="I52" s="8"/>
    </row>
    <row r="53" spans="9:9" x14ac:dyDescent="0.2">
      <c r="I53" s="8"/>
    </row>
    <row r="54" spans="9:9" x14ac:dyDescent="0.2">
      <c r="I54" s="8"/>
    </row>
    <row r="55" spans="9:9" x14ac:dyDescent="0.2">
      <c r="I55" s="8"/>
    </row>
    <row r="56" spans="9:9" x14ac:dyDescent="0.2">
      <c r="I56" s="8"/>
    </row>
    <row r="57" spans="9:9" x14ac:dyDescent="0.2">
      <c r="I57" s="8"/>
    </row>
    <row r="58" spans="9:9" x14ac:dyDescent="0.2">
      <c r="I58" s="8"/>
    </row>
    <row r="59" spans="9:9" x14ac:dyDescent="0.2">
      <c r="I59" s="8"/>
    </row>
    <row r="60" spans="9:9" x14ac:dyDescent="0.2">
      <c r="I60" s="8"/>
    </row>
    <row r="61" spans="9:9" x14ac:dyDescent="0.2">
      <c r="I61" s="8"/>
    </row>
    <row r="62" spans="9:9" x14ac:dyDescent="0.2">
      <c r="I62" s="8"/>
    </row>
    <row r="63" spans="9:9" x14ac:dyDescent="0.2">
      <c r="I63" s="8"/>
    </row>
    <row r="64" spans="9:9" x14ac:dyDescent="0.2">
      <c r="I64" s="8"/>
    </row>
    <row r="65" spans="9:9" x14ac:dyDescent="0.2">
      <c r="I65" s="8"/>
    </row>
    <row r="66" spans="9:9" x14ac:dyDescent="0.2">
      <c r="I66" s="8"/>
    </row>
    <row r="67" spans="9:9" x14ac:dyDescent="0.2">
      <c r="I67" s="8"/>
    </row>
    <row r="68" spans="9:9" x14ac:dyDescent="0.2">
      <c r="I68" s="8"/>
    </row>
    <row r="69" spans="9:9" x14ac:dyDescent="0.2">
      <c r="I69" s="8"/>
    </row>
    <row r="70" spans="9:9" x14ac:dyDescent="0.2">
      <c r="I70" s="8"/>
    </row>
    <row r="71" spans="9:9" x14ac:dyDescent="0.2">
      <c r="I71" s="8"/>
    </row>
    <row r="72" spans="9:9" x14ac:dyDescent="0.2">
      <c r="I72" s="8"/>
    </row>
    <row r="73" spans="9:9" x14ac:dyDescent="0.2">
      <c r="I73" s="8"/>
    </row>
    <row r="74" spans="9:9" x14ac:dyDescent="0.2">
      <c r="I74" s="8"/>
    </row>
    <row r="75" spans="9:9" x14ac:dyDescent="0.2">
      <c r="I75" s="8"/>
    </row>
    <row r="76" spans="9:9" x14ac:dyDescent="0.2">
      <c r="I76" s="8"/>
    </row>
    <row r="77" spans="9:9" x14ac:dyDescent="0.2">
      <c r="I77" s="8"/>
    </row>
    <row r="78" spans="9:9" x14ac:dyDescent="0.2">
      <c r="I78" s="8"/>
    </row>
    <row r="79" spans="9:9" x14ac:dyDescent="0.2">
      <c r="I79" s="8"/>
    </row>
    <row r="80" spans="9:9" x14ac:dyDescent="0.2">
      <c r="I80" s="8"/>
    </row>
    <row r="81" spans="9:9" x14ac:dyDescent="0.2">
      <c r="I81" s="8"/>
    </row>
    <row r="82" spans="9:9" x14ac:dyDescent="0.2">
      <c r="I82" s="8"/>
    </row>
    <row r="83" spans="9:9" x14ac:dyDescent="0.2">
      <c r="I83" s="8"/>
    </row>
    <row r="84" spans="9:9" x14ac:dyDescent="0.2">
      <c r="I84" s="8"/>
    </row>
    <row r="85" spans="9:9" x14ac:dyDescent="0.2">
      <c r="I85" s="8"/>
    </row>
    <row r="86" spans="9:9" x14ac:dyDescent="0.2">
      <c r="I86" s="8"/>
    </row>
    <row r="87" spans="9:9" x14ac:dyDescent="0.2">
      <c r="I87" s="8"/>
    </row>
    <row r="88" spans="9:9" x14ac:dyDescent="0.2">
      <c r="I88" s="8"/>
    </row>
    <row r="89" spans="9:9" x14ac:dyDescent="0.2">
      <c r="I89" s="8"/>
    </row>
    <row r="90" spans="9:9" x14ac:dyDescent="0.2">
      <c r="I90" s="8"/>
    </row>
    <row r="91" spans="9:9" x14ac:dyDescent="0.2">
      <c r="I91" s="8"/>
    </row>
    <row r="92" spans="9:9" x14ac:dyDescent="0.2">
      <c r="I92" s="8"/>
    </row>
    <row r="93" spans="9:9" x14ac:dyDescent="0.2">
      <c r="I93" s="8"/>
    </row>
    <row r="94" spans="9:9" x14ac:dyDescent="0.2">
      <c r="I94" s="8"/>
    </row>
    <row r="95" spans="9:9" x14ac:dyDescent="0.2">
      <c r="I95" s="8"/>
    </row>
    <row r="96" spans="9:9" x14ac:dyDescent="0.2">
      <c r="I96" s="8"/>
    </row>
    <row r="97" spans="9:9" x14ac:dyDescent="0.2">
      <c r="I97" s="8"/>
    </row>
    <row r="98" spans="9:9" x14ac:dyDescent="0.2">
      <c r="I98" s="8"/>
    </row>
    <row r="99" spans="9:9" x14ac:dyDescent="0.2">
      <c r="I99" s="8"/>
    </row>
    <row r="100" spans="9:9" x14ac:dyDescent="0.2">
      <c r="I100" s="8"/>
    </row>
    <row r="101" spans="9:9" x14ac:dyDescent="0.2">
      <c r="I101" s="8"/>
    </row>
    <row r="102" spans="9:9" x14ac:dyDescent="0.2">
      <c r="I102" s="8"/>
    </row>
    <row r="103" spans="9:9" x14ac:dyDescent="0.2">
      <c r="I103" s="8"/>
    </row>
    <row r="104" spans="9:9" x14ac:dyDescent="0.2">
      <c r="I104" s="8"/>
    </row>
    <row r="105" spans="9:9" x14ac:dyDescent="0.2">
      <c r="I105" s="8"/>
    </row>
    <row r="106" spans="9:9" x14ac:dyDescent="0.2">
      <c r="I106" s="8"/>
    </row>
    <row r="107" spans="9:9" x14ac:dyDescent="0.2">
      <c r="I107" s="8"/>
    </row>
    <row r="108" spans="9:9" x14ac:dyDescent="0.2">
      <c r="I108" s="8"/>
    </row>
    <row r="109" spans="9:9" x14ac:dyDescent="0.2">
      <c r="I109" s="8"/>
    </row>
    <row r="110" spans="9:9" x14ac:dyDescent="0.2">
      <c r="I110" s="8"/>
    </row>
    <row r="111" spans="9:9" x14ac:dyDescent="0.2">
      <c r="I111" s="8"/>
    </row>
    <row r="112" spans="9:9" x14ac:dyDescent="0.2">
      <c r="I112" s="8"/>
    </row>
    <row r="113" spans="8:9" x14ac:dyDescent="0.2">
      <c r="I113" s="8"/>
    </row>
    <row r="114" spans="8:9" x14ac:dyDescent="0.2">
      <c r="H114" s="1"/>
      <c r="I114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6"/>
  <sheetViews>
    <sheetView workbookViewId="0">
      <selection activeCell="C3" sqref="C3"/>
    </sheetView>
  </sheetViews>
  <sheetFormatPr baseColWidth="10" defaultRowHeight="16" x14ac:dyDescent="0.2"/>
  <cols>
    <col min="1" max="1" width="66" bestFit="1" customWidth="1"/>
    <col min="2" max="2" width="12.1640625" bestFit="1" customWidth="1"/>
    <col min="3" max="3" width="13.1640625" bestFit="1" customWidth="1"/>
    <col min="5" max="5" width="18.6640625" style="4" bestFit="1" customWidth="1"/>
    <col min="6" max="6" width="44.33203125" style="4" bestFit="1" customWidth="1"/>
    <col min="7" max="7" width="16.83203125" style="5" bestFit="1" customWidth="1"/>
  </cols>
  <sheetData>
    <row r="1" spans="1:7" s="2" customFormat="1" x14ac:dyDescent="0.2">
      <c r="A1" s="2" t="s">
        <v>138</v>
      </c>
      <c r="B1" s="2" t="s">
        <v>152</v>
      </c>
      <c r="C1" s="2" t="s">
        <v>153</v>
      </c>
      <c r="E1" s="9" t="s">
        <v>204</v>
      </c>
      <c r="F1" s="14" t="s">
        <v>205</v>
      </c>
      <c r="G1" s="3" t="s">
        <v>206</v>
      </c>
    </row>
    <row r="2" spans="1:7" x14ac:dyDescent="0.2">
      <c r="A2" t="s">
        <v>102</v>
      </c>
      <c r="B2" s="1">
        <v>2369621918.7795601</v>
      </c>
      <c r="C2">
        <f>(B2/1000000)</f>
        <v>2369.62191877956</v>
      </c>
      <c r="E2" s="4">
        <v>1</v>
      </c>
      <c r="F2" s="11" t="s">
        <v>208</v>
      </c>
      <c r="G2" s="5">
        <v>565.04999999999995</v>
      </c>
    </row>
    <row r="3" spans="1:7" x14ac:dyDescent="0.2">
      <c r="A3" t="s">
        <v>6</v>
      </c>
      <c r="B3" s="1">
        <v>233106411.95537499</v>
      </c>
      <c r="C3">
        <f t="shared" ref="C3:C66" si="0">(B3/1000000)</f>
        <v>233.10641195537499</v>
      </c>
      <c r="E3" s="4" t="s">
        <v>154</v>
      </c>
      <c r="F3" s="11" t="s">
        <v>209</v>
      </c>
      <c r="G3" s="5">
        <v>354.12</v>
      </c>
    </row>
    <row r="4" spans="1:7" x14ac:dyDescent="0.2">
      <c r="A4" t="s">
        <v>17</v>
      </c>
      <c r="B4" s="1">
        <v>152548678.427495</v>
      </c>
      <c r="C4">
        <f t="shared" si="0"/>
        <v>152.54867842749499</v>
      </c>
      <c r="E4" s="4" t="s">
        <v>155</v>
      </c>
      <c r="F4" s="10" t="s">
        <v>210</v>
      </c>
      <c r="G4" s="5">
        <v>11.7</v>
      </c>
    </row>
    <row r="5" spans="1:7" x14ac:dyDescent="0.2">
      <c r="A5" t="s">
        <v>103</v>
      </c>
      <c r="B5" s="1">
        <v>76994810.932690606</v>
      </c>
      <c r="C5">
        <f t="shared" si="0"/>
        <v>76.994810932690612</v>
      </c>
      <c r="E5" s="4" t="s">
        <v>156</v>
      </c>
      <c r="F5" s="11" t="s">
        <v>211</v>
      </c>
      <c r="G5" s="5">
        <v>245.54</v>
      </c>
    </row>
    <row r="6" spans="1:7" x14ac:dyDescent="0.2">
      <c r="A6" t="s">
        <v>25</v>
      </c>
      <c r="B6" s="1">
        <v>67501319.289787397</v>
      </c>
      <c r="C6">
        <f t="shared" si="0"/>
        <v>67.501319289787403</v>
      </c>
      <c r="E6" s="4" t="s">
        <v>157</v>
      </c>
      <c r="F6" s="11" t="s">
        <v>212</v>
      </c>
      <c r="G6" s="5">
        <v>80.06</v>
      </c>
    </row>
    <row r="7" spans="1:7" x14ac:dyDescent="0.2">
      <c r="A7" t="s">
        <v>104</v>
      </c>
      <c r="B7" s="1">
        <v>47032692.038477503</v>
      </c>
      <c r="C7">
        <f t="shared" si="0"/>
        <v>47.032692038477499</v>
      </c>
      <c r="E7" s="4" t="s">
        <v>158</v>
      </c>
      <c r="F7" s="11" t="s">
        <v>213</v>
      </c>
      <c r="G7" s="5">
        <v>0.46</v>
      </c>
    </row>
    <row r="8" spans="1:7" x14ac:dyDescent="0.2">
      <c r="A8" t="s">
        <v>105</v>
      </c>
      <c r="B8" s="1">
        <v>25530702.7857299</v>
      </c>
      <c r="C8">
        <f t="shared" si="0"/>
        <v>25.5307027857299</v>
      </c>
      <c r="E8" s="4" t="s">
        <v>159</v>
      </c>
      <c r="F8" s="11" t="s">
        <v>214</v>
      </c>
      <c r="G8" s="5">
        <v>8.66</v>
      </c>
    </row>
    <row r="9" spans="1:7" x14ac:dyDescent="0.2">
      <c r="A9" t="s">
        <v>15</v>
      </c>
      <c r="B9" s="1">
        <v>20041744.515609998</v>
      </c>
      <c r="C9">
        <f t="shared" si="0"/>
        <v>20.041744515609999</v>
      </c>
      <c r="E9" s="4" t="s">
        <v>160</v>
      </c>
      <c r="F9" s="11" t="s">
        <v>215</v>
      </c>
      <c r="G9" s="5">
        <v>0.15</v>
      </c>
    </row>
    <row r="10" spans="1:7" x14ac:dyDescent="0.2">
      <c r="A10" t="s">
        <v>16</v>
      </c>
      <c r="B10" s="1">
        <v>19543384.364092201</v>
      </c>
      <c r="C10">
        <f t="shared" si="0"/>
        <v>19.543384364092201</v>
      </c>
      <c r="E10" s="4" t="s">
        <v>161</v>
      </c>
      <c r="F10" s="11" t="s">
        <v>216</v>
      </c>
      <c r="G10" s="5">
        <v>7.55</v>
      </c>
    </row>
    <row r="11" spans="1:7" x14ac:dyDescent="0.2">
      <c r="A11" t="s">
        <v>36</v>
      </c>
      <c r="B11" s="1">
        <v>18905309.609083701</v>
      </c>
      <c r="C11">
        <f t="shared" si="0"/>
        <v>18.905309609083702</v>
      </c>
      <c r="E11" s="4" t="s">
        <v>162</v>
      </c>
      <c r="F11" s="11" t="s">
        <v>217</v>
      </c>
      <c r="G11" s="5">
        <v>0.06</v>
      </c>
    </row>
    <row r="12" spans="1:7" x14ac:dyDescent="0.2">
      <c r="A12" t="s">
        <v>68</v>
      </c>
      <c r="B12" s="1">
        <v>10993880.7803319</v>
      </c>
      <c r="C12">
        <f t="shared" si="0"/>
        <v>10.993880780331901</v>
      </c>
      <c r="E12" s="4" t="s">
        <v>163</v>
      </c>
      <c r="F12" s="11" t="s">
        <v>218</v>
      </c>
      <c r="G12" s="5">
        <v>0.73</v>
      </c>
    </row>
    <row r="13" spans="1:7" x14ac:dyDescent="0.2">
      <c r="A13" t="s">
        <v>106</v>
      </c>
      <c r="B13" s="1">
        <v>10666973.796003601</v>
      </c>
      <c r="C13">
        <f t="shared" si="0"/>
        <v>10.666973796003601</v>
      </c>
      <c r="E13" s="4" t="s">
        <v>164</v>
      </c>
      <c r="F13" s="10" t="s">
        <v>219</v>
      </c>
      <c r="G13" s="5">
        <v>1.04</v>
      </c>
    </row>
    <row r="14" spans="1:7" x14ac:dyDescent="0.2">
      <c r="A14" t="s">
        <v>35</v>
      </c>
      <c r="B14" s="1">
        <v>10559333.9313899</v>
      </c>
      <c r="C14">
        <f t="shared" si="0"/>
        <v>10.559333931389899</v>
      </c>
      <c r="E14" s="4" t="s">
        <v>165</v>
      </c>
      <c r="F14" s="11" t="s">
        <v>220</v>
      </c>
      <c r="G14" s="5">
        <v>0.16</v>
      </c>
    </row>
    <row r="15" spans="1:7" x14ac:dyDescent="0.2">
      <c r="A15" t="s">
        <v>3</v>
      </c>
      <c r="B15">
        <v>6812918.8832620997</v>
      </c>
      <c r="C15">
        <f t="shared" si="0"/>
        <v>6.8129188832620997</v>
      </c>
      <c r="E15" s="4" t="s">
        <v>166</v>
      </c>
      <c r="F15" s="11" t="s">
        <v>221</v>
      </c>
      <c r="G15" s="5">
        <v>0.77</v>
      </c>
    </row>
    <row r="16" spans="1:7" x14ac:dyDescent="0.2">
      <c r="A16" t="s">
        <v>77</v>
      </c>
      <c r="B16">
        <v>6718887.5170200299</v>
      </c>
      <c r="C16">
        <f t="shared" si="0"/>
        <v>6.71888751702003</v>
      </c>
      <c r="E16" s="4" t="s">
        <v>167</v>
      </c>
      <c r="F16" s="11" t="s">
        <v>222</v>
      </c>
      <c r="G16" s="5">
        <v>8.93</v>
      </c>
    </row>
    <row r="17" spans="1:7" x14ac:dyDescent="0.2">
      <c r="A17" t="s">
        <v>5</v>
      </c>
      <c r="B17">
        <v>6110233.7177019697</v>
      </c>
      <c r="C17">
        <f t="shared" si="0"/>
        <v>6.1102337177019699</v>
      </c>
      <c r="E17" s="4" t="s">
        <v>168</v>
      </c>
      <c r="F17" s="11" t="s">
        <v>223</v>
      </c>
      <c r="G17" s="5">
        <v>1.64</v>
      </c>
    </row>
    <row r="18" spans="1:7" x14ac:dyDescent="0.2">
      <c r="A18" t="s">
        <v>20</v>
      </c>
      <c r="B18">
        <v>5421523.5518440995</v>
      </c>
      <c r="C18">
        <f t="shared" si="0"/>
        <v>5.4215235518440998</v>
      </c>
      <c r="E18" s="4" t="s">
        <v>169</v>
      </c>
      <c r="F18" s="11" t="s">
        <v>224</v>
      </c>
      <c r="G18" s="5">
        <v>186.32</v>
      </c>
    </row>
    <row r="19" spans="1:7" x14ac:dyDescent="0.2">
      <c r="A19" t="s">
        <v>8</v>
      </c>
      <c r="B19">
        <v>5379259.8855547803</v>
      </c>
      <c r="C19">
        <f t="shared" si="0"/>
        <v>5.37925988555478</v>
      </c>
      <c r="E19" s="4" t="s">
        <v>170</v>
      </c>
      <c r="F19" t="s">
        <v>246</v>
      </c>
      <c r="G19" s="5">
        <v>2.85</v>
      </c>
    </row>
    <row r="20" spans="1:7" x14ac:dyDescent="0.2">
      <c r="A20" t="s">
        <v>107</v>
      </c>
      <c r="B20">
        <v>4642489.2990888702</v>
      </c>
      <c r="C20">
        <f t="shared" si="0"/>
        <v>4.6424892990888704</v>
      </c>
      <c r="E20" s="4" t="s">
        <v>171</v>
      </c>
      <c r="F20" s="11" t="s">
        <v>225</v>
      </c>
      <c r="G20" s="5">
        <v>54.01</v>
      </c>
    </row>
    <row r="21" spans="1:7" x14ac:dyDescent="0.2">
      <c r="A21" t="s">
        <v>4</v>
      </c>
      <c r="B21">
        <v>4452130.0682246797</v>
      </c>
      <c r="C21">
        <f t="shared" si="0"/>
        <v>4.4521300682246796</v>
      </c>
      <c r="E21" s="4" t="s">
        <v>172</v>
      </c>
      <c r="F21" s="11" t="s">
        <v>226</v>
      </c>
      <c r="G21" s="5">
        <v>0.72</v>
      </c>
    </row>
    <row r="22" spans="1:7" x14ac:dyDescent="0.2">
      <c r="A22" t="s">
        <v>1</v>
      </c>
      <c r="B22">
        <v>4073875.9117264799</v>
      </c>
      <c r="C22">
        <f t="shared" si="0"/>
        <v>4.0738759117264802</v>
      </c>
      <c r="E22" s="4" t="s">
        <v>173</v>
      </c>
      <c r="F22" s="11" t="s">
        <v>227</v>
      </c>
      <c r="G22" s="5">
        <v>0.24</v>
      </c>
    </row>
    <row r="23" spans="1:7" x14ac:dyDescent="0.2">
      <c r="A23" t="s">
        <v>108</v>
      </c>
      <c r="B23">
        <v>3833388.3963714102</v>
      </c>
      <c r="C23">
        <f t="shared" si="0"/>
        <v>3.8333883963714102</v>
      </c>
      <c r="E23" s="4" t="s">
        <v>174</v>
      </c>
      <c r="F23" s="11" t="s">
        <v>228</v>
      </c>
      <c r="G23" s="5">
        <v>65.58</v>
      </c>
    </row>
    <row r="24" spans="1:7" x14ac:dyDescent="0.2">
      <c r="A24" t="s">
        <v>53</v>
      </c>
      <c r="B24">
        <v>3445250.1924270801</v>
      </c>
      <c r="C24">
        <f t="shared" si="0"/>
        <v>3.4452501924270802</v>
      </c>
      <c r="E24" s="4" t="s">
        <v>175</v>
      </c>
      <c r="F24" s="11" t="s">
        <v>229</v>
      </c>
      <c r="G24" s="5">
        <v>14.25</v>
      </c>
    </row>
    <row r="25" spans="1:7" x14ac:dyDescent="0.2">
      <c r="A25" t="s">
        <v>39</v>
      </c>
      <c r="B25">
        <v>2603689.2033448699</v>
      </c>
      <c r="C25">
        <f t="shared" si="0"/>
        <v>2.60368920334487</v>
      </c>
      <c r="E25" s="4" t="s">
        <v>176</v>
      </c>
      <c r="F25" s="11" t="s">
        <v>230</v>
      </c>
      <c r="G25" s="5">
        <v>0.46</v>
      </c>
    </row>
    <row r="26" spans="1:7" x14ac:dyDescent="0.2">
      <c r="A26" t="s">
        <v>71</v>
      </c>
      <c r="B26">
        <v>2406647.9825200001</v>
      </c>
      <c r="C26">
        <f t="shared" si="0"/>
        <v>2.40664798252</v>
      </c>
      <c r="E26" s="4" t="s">
        <v>177</v>
      </c>
      <c r="F26" s="10" t="s">
        <v>231</v>
      </c>
      <c r="G26" s="5">
        <v>210.93</v>
      </c>
    </row>
    <row r="27" spans="1:7" x14ac:dyDescent="0.2">
      <c r="A27" t="s">
        <v>2</v>
      </c>
      <c r="B27">
        <v>2268023.8247536998</v>
      </c>
      <c r="C27">
        <f t="shared" si="0"/>
        <v>2.2680238247536999</v>
      </c>
      <c r="E27" s="4" t="s">
        <v>178</v>
      </c>
      <c r="F27" s="10" t="s">
        <v>232</v>
      </c>
      <c r="G27" s="5">
        <v>210.93</v>
      </c>
    </row>
    <row r="28" spans="1:7" x14ac:dyDescent="0.2">
      <c r="A28" t="s">
        <v>50</v>
      </c>
      <c r="B28">
        <v>2060234.70926105</v>
      </c>
      <c r="C28">
        <f t="shared" si="0"/>
        <v>2.0602347092610498</v>
      </c>
      <c r="E28" s="4" t="s">
        <v>179</v>
      </c>
      <c r="F28" s="10" t="s">
        <v>233</v>
      </c>
      <c r="G28" s="5">
        <v>111.91</v>
      </c>
    </row>
    <row r="29" spans="1:7" x14ac:dyDescent="0.2">
      <c r="A29" t="s">
        <v>7</v>
      </c>
      <c r="B29">
        <v>1815255.7</v>
      </c>
      <c r="C29">
        <f t="shared" si="0"/>
        <v>1.8152557</v>
      </c>
      <c r="E29" s="4" t="s">
        <v>180</v>
      </c>
      <c r="F29" t="s">
        <v>249</v>
      </c>
      <c r="G29" s="5">
        <v>82.42</v>
      </c>
    </row>
    <row r="30" spans="1:7" x14ac:dyDescent="0.2">
      <c r="A30" t="s">
        <v>45</v>
      </c>
      <c r="B30">
        <v>1783698.6129592401</v>
      </c>
      <c r="C30">
        <f t="shared" si="0"/>
        <v>1.78369861295924</v>
      </c>
      <c r="E30" s="4" t="s">
        <v>181</v>
      </c>
      <c r="F30" s="10" t="s">
        <v>234</v>
      </c>
      <c r="G30" s="5">
        <v>16.600000000000001</v>
      </c>
    </row>
    <row r="31" spans="1:7" x14ac:dyDescent="0.2">
      <c r="A31" t="s">
        <v>23</v>
      </c>
      <c r="B31">
        <v>1451585.93597295</v>
      </c>
      <c r="C31">
        <f t="shared" si="0"/>
        <v>1.4515859359729499</v>
      </c>
      <c r="E31" s="4" t="s">
        <v>182</v>
      </c>
      <c r="F31" s="10" t="s">
        <v>235</v>
      </c>
      <c r="G31" s="5">
        <v>16.600000000000001</v>
      </c>
    </row>
    <row r="32" spans="1:7" x14ac:dyDescent="0.2">
      <c r="A32" t="s">
        <v>29</v>
      </c>
      <c r="B32">
        <v>1397942.7006053801</v>
      </c>
      <c r="C32">
        <f t="shared" si="0"/>
        <v>1.3979427006053802</v>
      </c>
      <c r="E32" s="4">
        <v>2</v>
      </c>
      <c r="F32" s="11" t="s">
        <v>236</v>
      </c>
      <c r="G32" s="5">
        <v>69.23</v>
      </c>
    </row>
    <row r="33" spans="1:7" x14ac:dyDescent="0.2">
      <c r="A33" t="s">
        <v>0</v>
      </c>
      <c r="B33">
        <v>1319011.07815522</v>
      </c>
      <c r="C33">
        <f t="shared" si="0"/>
        <v>1.31901107815522</v>
      </c>
      <c r="E33" s="4">
        <v>2.1</v>
      </c>
      <c r="F33" t="s">
        <v>247</v>
      </c>
      <c r="G33" s="5">
        <v>16.79</v>
      </c>
    </row>
    <row r="34" spans="1:7" x14ac:dyDescent="0.2">
      <c r="A34" t="s">
        <v>61</v>
      </c>
      <c r="B34">
        <v>1234425.79182283</v>
      </c>
      <c r="C34">
        <f t="shared" si="0"/>
        <v>1.2344257918228301</v>
      </c>
      <c r="E34" s="4" t="s">
        <v>183</v>
      </c>
      <c r="F34" t="s">
        <v>248</v>
      </c>
      <c r="G34" s="5">
        <v>16.79</v>
      </c>
    </row>
    <row r="35" spans="1:7" x14ac:dyDescent="0.2">
      <c r="A35" t="s">
        <v>82</v>
      </c>
      <c r="B35">
        <v>1061622.2210200001</v>
      </c>
      <c r="C35">
        <f t="shared" si="0"/>
        <v>1.0616222210200001</v>
      </c>
      <c r="E35" s="4" t="s">
        <v>184</v>
      </c>
      <c r="F35" s="4" t="s">
        <v>253</v>
      </c>
      <c r="G35" s="5">
        <v>2.84</v>
      </c>
    </row>
    <row r="36" spans="1:7" x14ac:dyDescent="0.2">
      <c r="A36" t="s">
        <v>52</v>
      </c>
      <c r="B36">
        <v>1011399.82357033</v>
      </c>
      <c r="C36">
        <f t="shared" si="0"/>
        <v>1.0113998235703301</v>
      </c>
      <c r="E36" s="4" t="s">
        <v>185</v>
      </c>
      <c r="F36" t="s">
        <v>250</v>
      </c>
      <c r="G36" s="5">
        <v>2.84</v>
      </c>
    </row>
    <row r="37" spans="1:7" x14ac:dyDescent="0.2">
      <c r="A37" t="s">
        <v>109</v>
      </c>
      <c r="B37">
        <v>757433.60400000005</v>
      </c>
      <c r="C37">
        <f t="shared" si="0"/>
        <v>0.75743360400000004</v>
      </c>
      <c r="E37" s="4" t="s">
        <v>186</v>
      </c>
      <c r="F37" s="11" t="s">
        <v>237</v>
      </c>
      <c r="G37" s="5">
        <v>7.0000000000000007E-2</v>
      </c>
    </row>
    <row r="38" spans="1:7" x14ac:dyDescent="0.2">
      <c r="A38" t="s">
        <v>32</v>
      </c>
      <c r="B38">
        <v>643777.14370000002</v>
      </c>
      <c r="C38">
        <f t="shared" si="0"/>
        <v>0.64377714370000005</v>
      </c>
      <c r="E38" s="4" t="s">
        <v>187</v>
      </c>
      <c r="F38" s="11" t="s">
        <v>238</v>
      </c>
      <c r="G38" s="5">
        <v>0.06</v>
      </c>
    </row>
    <row r="39" spans="1:7" x14ac:dyDescent="0.2">
      <c r="A39" t="s">
        <v>49</v>
      </c>
      <c r="B39">
        <v>642391.530342813</v>
      </c>
      <c r="C39">
        <f t="shared" si="0"/>
        <v>0.64239153034281304</v>
      </c>
      <c r="E39" s="4" t="s">
        <v>188</v>
      </c>
      <c r="F39" s="11" t="s">
        <v>239</v>
      </c>
      <c r="G39" s="5">
        <v>0.01</v>
      </c>
    </row>
    <row r="40" spans="1:7" x14ac:dyDescent="0.2">
      <c r="A40" t="s">
        <v>57</v>
      </c>
      <c r="B40">
        <v>623335.15122016799</v>
      </c>
      <c r="C40">
        <f t="shared" si="0"/>
        <v>0.62333515122016803</v>
      </c>
      <c r="E40" s="4" t="s">
        <v>189</v>
      </c>
      <c r="F40" t="s">
        <v>251</v>
      </c>
      <c r="G40" s="5">
        <v>49.52</v>
      </c>
    </row>
    <row r="41" spans="1:7" x14ac:dyDescent="0.2">
      <c r="A41" t="s">
        <v>76</v>
      </c>
      <c r="B41">
        <v>586970.78260000004</v>
      </c>
      <c r="C41">
        <f t="shared" si="0"/>
        <v>0.58697078260000002</v>
      </c>
      <c r="E41" s="4" t="s">
        <v>190</v>
      </c>
      <c r="F41" s="4" t="s">
        <v>254</v>
      </c>
      <c r="G41" s="5">
        <v>49.52</v>
      </c>
    </row>
    <row r="42" spans="1:7" x14ac:dyDescent="0.2">
      <c r="A42" t="s">
        <v>18</v>
      </c>
      <c r="B42">
        <v>526077.074232299</v>
      </c>
      <c r="C42">
        <f t="shared" si="0"/>
        <v>0.52607707423229899</v>
      </c>
      <c r="E42" s="4">
        <v>3</v>
      </c>
      <c r="F42" t="s">
        <v>252</v>
      </c>
      <c r="G42" s="5">
        <v>161.15</v>
      </c>
    </row>
    <row r="43" spans="1:7" x14ac:dyDescent="0.2">
      <c r="A43" t="s">
        <v>60</v>
      </c>
      <c r="B43">
        <v>516873.35149999999</v>
      </c>
      <c r="C43">
        <f t="shared" si="0"/>
        <v>0.51687335150000002</v>
      </c>
      <c r="E43" s="4" t="s">
        <v>191</v>
      </c>
      <c r="F43" s="4" t="s">
        <v>255</v>
      </c>
      <c r="G43" s="5">
        <v>64.72</v>
      </c>
    </row>
    <row r="44" spans="1:7" x14ac:dyDescent="0.2">
      <c r="A44" t="s">
        <v>44</v>
      </c>
      <c r="B44">
        <v>485117.89843835402</v>
      </c>
      <c r="C44">
        <f t="shared" si="0"/>
        <v>0.48511789843835401</v>
      </c>
      <c r="E44" s="4" t="s">
        <v>192</v>
      </c>
      <c r="F44" s="4" t="s">
        <v>256</v>
      </c>
      <c r="G44" s="5">
        <v>41.11</v>
      </c>
    </row>
    <row r="45" spans="1:7" x14ac:dyDescent="0.2">
      <c r="A45" t="s">
        <v>28</v>
      </c>
      <c r="B45">
        <v>475014.124478076</v>
      </c>
      <c r="C45">
        <f t="shared" si="0"/>
        <v>0.47501412447807601</v>
      </c>
      <c r="E45" s="4" t="s">
        <v>193</v>
      </c>
      <c r="F45" s="4" t="s">
        <v>257</v>
      </c>
      <c r="G45" s="5">
        <v>0.82</v>
      </c>
    </row>
    <row r="46" spans="1:7" x14ac:dyDescent="0.2">
      <c r="A46" t="s">
        <v>70</v>
      </c>
      <c r="B46">
        <v>455914.6623425</v>
      </c>
      <c r="C46">
        <f t="shared" si="0"/>
        <v>0.4559146623425</v>
      </c>
      <c r="E46" s="4" t="s">
        <v>194</v>
      </c>
      <c r="F46" s="4" t="s">
        <v>258</v>
      </c>
      <c r="G46" s="5">
        <v>54.5</v>
      </c>
    </row>
    <row r="47" spans="1:7" x14ac:dyDescent="0.2">
      <c r="A47" t="s">
        <v>13</v>
      </c>
      <c r="B47">
        <v>448465.8</v>
      </c>
      <c r="C47">
        <f t="shared" si="0"/>
        <v>0.44846579999999997</v>
      </c>
      <c r="E47" s="4">
        <v>4</v>
      </c>
      <c r="F47" t="s">
        <v>240</v>
      </c>
      <c r="G47" s="5">
        <v>1155.22</v>
      </c>
    </row>
    <row r="48" spans="1:7" x14ac:dyDescent="0.2">
      <c r="A48" t="s">
        <v>78</v>
      </c>
      <c r="B48">
        <v>445692.22885429102</v>
      </c>
      <c r="C48">
        <f t="shared" si="0"/>
        <v>0.44569222885429105</v>
      </c>
      <c r="E48" s="4" t="s">
        <v>145</v>
      </c>
      <c r="F48" s="10" t="s">
        <v>241</v>
      </c>
      <c r="G48" s="5">
        <v>1122.93</v>
      </c>
    </row>
    <row r="49" spans="1:7" x14ac:dyDescent="0.2">
      <c r="A49" t="s">
        <v>84</v>
      </c>
      <c r="B49">
        <v>350086.74658581702</v>
      </c>
      <c r="C49">
        <f t="shared" si="0"/>
        <v>0.35008674658581701</v>
      </c>
      <c r="E49" s="4" t="s">
        <v>195</v>
      </c>
      <c r="F49" s="4" t="s">
        <v>259</v>
      </c>
      <c r="G49" s="5">
        <v>32.28</v>
      </c>
    </row>
    <row r="50" spans="1:7" x14ac:dyDescent="0.2">
      <c r="A50" t="s">
        <v>42</v>
      </c>
      <c r="B50">
        <v>281459.38070234301</v>
      </c>
      <c r="C50">
        <f t="shared" si="0"/>
        <v>0.281459380702343</v>
      </c>
      <c r="E50" s="4" t="s">
        <v>146</v>
      </c>
      <c r="F50" s="10" t="s">
        <v>242</v>
      </c>
      <c r="G50" s="5">
        <v>27.42</v>
      </c>
    </row>
    <row r="51" spans="1:7" x14ac:dyDescent="0.2">
      <c r="A51" t="s">
        <v>41</v>
      </c>
      <c r="B51">
        <v>278783.17</v>
      </c>
      <c r="C51">
        <f t="shared" si="0"/>
        <v>0.27878316999999997</v>
      </c>
      <c r="E51" s="4" t="s">
        <v>147</v>
      </c>
      <c r="F51" s="10" t="s">
        <v>243</v>
      </c>
      <c r="G51" s="5">
        <v>1.6</v>
      </c>
    </row>
    <row r="52" spans="1:7" x14ac:dyDescent="0.2">
      <c r="A52" t="s">
        <v>33</v>
      </c>
      <c r="B52">
        <v>261063.8592992</v>
      </c>
      <c r="C52">
        <f t="shared" si="0"/>
        <v>0.26106385929920001</v>
      </c>
      <c r="E52" s="4" t="s">
        <v>148</v>
      </c>
      <c r="F52" s="10" t="s">
        <v>244</v>
      </c>
      <c r="G52" s="5">
        <v>2.08</v>
      </c>
    </row>
    <row r="53" spans="1:7" x14ac:dyDescent="0.2">
      <c r="A53" t="s">
        <v>31</v>
      </c>
      <c r="B53">
        <v>254188.7071922</v>
      </c>
      <c r="C53">
        <f t="shared" si="0"/>
        <v>0.25418870719219999</v>
      </c>
      <c r="E53" s="4" t="s">
        <v>149</v>
      </c>
      <c r="F53" s="10" t="s">
        <v>245</v>
      </c>
      <c r="G53" s="5">
        <v>1.18</v>
      </c>
    </row>
    <row r="54" spans="1:7" x14ac:dyDescent="0.2">
      <c r="A54" t="s">
        <v>10</v>
      </c>
      <c r="B54">
        <v>250349.95986906</v>
      </c>
      <c r="C54">
        <f t="shared" si="0"/>
        <v>0.25034995986906</v>
      </c>
      <c r="E54" s="4">
        <v>6</v>
      </c>
      <c r="F54" s="4" t="s">
        <v>260</v>
      </c>
      <c r="G54" s="5">
        <v>257.14999999999998</v>
      </c>
    </row>
    <row r="55" spans="1:7" x14ac:dyDescent="0.2">
      <c r="A55" t="s">
        <v>110</v>
      </c>
      <c r="B55">
        <v>237229.43950913299</v>
      </c>
      <c r="C55">
        <f t="shared" si="0"/>
        <v>0.237229439509133</v>
      </c>
      <c r="E55" s="4" t="s">
        <v>196</v>
      </c>
      <c r="F55" s="4" t="s">
        <v>261</v>
      </c>
      <c r="G55" s="5">
        <v>3.11</v>
      </c>
    </row>
    <row r="56" spans="1:7" x14ac:dyDescent="0.2">
      <c r="A56" t="s">
        <v>19</v>
      </c>
      <c r="B56">
        <v>236677.2601743</v>
      </c>
      <c r="C56">
        <f t="shared" si="0"/>
        <v>0.23667726017429999</v>
      </c>
      <c r="E56" s="4" t="s">
        <v>197</v>
      </c>
      <c r="F56" s="4" t="s">
        <v>262</v>
      </c>
      <c r="G56" s="5">
        <v>3.11</v>
      </c>
    </row>
    <row r="57" spans="1:7" x14ac:dyDescent="0.2">
      <c r="A57" t="s">
        <v>43</v>
      </c>
      <c r="B57">
        <v>233152.00647105099</v>
      </c>
      <c r="C57">
        <f t="shared" si="0"/>
        <v>0.233152006471051</v>
      </c>
      <c r="E57" s="4" t="s">
        <v>198</v>
      </c>
      <c r="F57" s="16" t="s">
        <v>263</v>
      </c>
      <c r="G57" s="5">
        <v>254.04</v>
      </c>
    </row>
    <row r="58" spans="1:7" x14ac:dyDescent="0.2">
      <c r="A58" t="s">
        <v>9</v>
      </c>
      <c r="B58">
        <v>222679.57571935299</v>
      </c>
      <c r="C58">
        <f t="shared" si="0"/>
        <v>0.22267957571935298</v>
      </c>
      <c r="E58" s="4" t="s">
        <v>199</v>
      </c>
      <c r="F58" s="4" t="s">
        <v>264</v>
      </c>
      <c r="G58" s="5">
        <v>246.55</v>
      </c>
    </row>
    <row r="59" spans="1:7" x14ac:dyDescent="0.2">
      <c r="A59" t="s">
        <v>111</v>
      </c>
      <c r="B59">
        <v>211192.83</v>
      </c>
      <c r="C59">
        <f t="shared" si="0"/>
        <v>0.21119283</v>
      </c>
      <c r="E59" s="4" t="s">
        <v>200</v>
      </c>
      <c r="F59" s="4" t="s">
        <v>265</v>
      </c>
      <c r="G59" s="5">
        <v>7.48</v>
      </c>
    </row>
    <row r="60" spans="1:7" x14ac:dyDescent="0.2">
      <c r="A60" t="s">
        <v>54</v>
      </c>
      <c r="B60">
        <v>208659.63</v>
      </c>
      <c r="C60">
        <f t="shared" si="0"/>
        <v>0.20865963000000001</v>
      </c>
      <c r="E60" s="4" t="s">
        <v>201</v>
      </c>
      <c r="G60" s="5">
        <v>7.27</v>
      </c>
    </row>
    <row r="61" spans="1:7" x14ac:dyDescent="0.2">
      <c r="A61" t="s">
        <v>112</v>
      </c>
      <c r="B61">
        <v>196777.71650000001</v>
      </c>
      <c r="C61">
        <f t="shared" si="0"/>
        <v>0.19677771650000001</v>
      </c>
      <c r="E61" s="4" t="s">
        <v>202</v>
      </c>
      <c r="G61" s="5">
        <v>9.5</v>
      </c>
    </row>
    <row r="62" spans="1:7" x14ac:dyDescent="0.2">
      <c r="A62" t="s">
        <v>14</v>
      </c>
      <c r="B62">
        <v>189615.31433699999</v>
      </c>
      <c r="C62">
        <f t="shared" si="0"/>
        <v>0.18961531433699999</v>
      </c>
      <c r="E62" s="4" t="s">
        <v>203</v>
      </c>
      <c r="G62" s="5">
        <v>2.23</v>
      </c>
    </row>
    <row r="63" spans="1:7" x14ac:dyDescent="0.2">
      <c r="A63" t="s">
        <v>59</v>
      </c>
      <c r="B63">
        <v>168929.83060317999</v>
      </c>
      <c r="C63">
        <f t="shared" si="0"/>
        <v>0.16892983060317998</v>
      </c>
      <c r="E63" s="9" t="s">
        <v>151</v>
      </c>
      <c r="F63" s="9"/>
      <c r="G63" s="3">
        <f>SUM(G2,G32,G42,G47,G54)</f>
        <v>2207.8000000000002</v>
      </c>
    </row>
    <row r="64" spans="1:7" x14ac:dyDescent="0.2">
      <c r="A64" t="s">
        <v>67</v>
      </c>
      <c r="B64">
        <v>147476.91846928</v>
      </c>
      <c r="C64">
        <f t="shared" si="0"/>
        <v>0.14747691846928002</v>
      </c>
    </row>
    <row r="65" spans="1:3" x14ac:dyDescent="0.2">
      <c r="A65" t="s">
        <v>56</v>
      </c>
      <c r="B65">
        <v>143060.93880784701</v>
      </c>
      <c r="C65">
        <f t="shared" si="0"/>
        <v>0.14306093880784701</v>
      </c>
    </row>
    <row r="66" spans="1:3" x14ac:dyDescent="0.2">
      <c r="A66" t="s">
        <v>37</v>
      </c>
      <c r="B66">
        <v>130497.245894297</v>
      </c>
      <c r="C66">
        <f t="shared" si="0"/>
        <v>0.13049724589429701</v>
      </c>
    </row>
    <row r="67" spans="1:3" x14ac:dyDescent="0.2">
      <c r="A67" t="s">
        <v>51</v>
      </c>
      <c r="B67">
        <v>122996.5970581</v>
      </c>
      <c r="C67">
        <f t="shared" ref="C67:C120" si="1">(B67/1000000)</f>
        <v>0.1229965970581</v>
      </c>
    </row>
    <row r="68" spans="1:3" x14ac:dyDescent="0.2">
      <c r="A68" t="s">
        <v>11</v>
      </c>
      <c r="B68">
        <v>98956.159180000002</v>
      </c>
      <c r="C68">
        <f t="shared" si="1"/>
        <v>9.8956159180000003E-2</v>
      </c>
    </row>
    <row r="69" spans="1:3" x14ac:dyDescent="0.2">
      <c r="A69" t="s">
        <v>12</v>
      </c>
      <c r="B69">
        <v>95072.171291469305</v>
      </c>
      <c r="C69">
        <f t="shared" si="1"/>
        <v>9.5072171291469304E-2</v>
      </c>
    </row>
    <row r="70" spans="1:3" x14ac:dyDescent="0.2">
      <c r="A70" t="s">
        <v>26</v>
      </c>
      <c r="B70">
        <v>80320.588243985199</v>
      </c>
      <c r="C70">
        <f t="shared" si="1"/>
        <v>8.0320588243985205E-2</v>
      </c>
    </row>
    <row r="71" spans="1:3" x14ac:dyDescent="0.2">
      <c r="A71" t="s">
        <v>27</v>
      </c>
      <c r="B71">
        <v>67199.010582600007</v>
      </c>
      <c r="C71">
        <f t="shared" si="1"/>
        <v>6.7199010582600013E-2</v>
      </c>
    </row>
    <row r="72" spans="1:3" x14ac:dyDescent="0.2">
      <c r="A72" t="s">
        <v>24</v>
      </c>
      <c r="B72">
        <v>46775.711637499997</v>
      </c>
      <c r="C72">
        <f t="shared" si="1"/>
        <v>4.6775711637499995E-2</v>
      </c>
    </row>
    <row r="73" spans="1:3" x14ac:dyDescent="0.2">
      <c r="A73" t="s">
        <v>113</v>
      </c>
      <c r="B73">
        <v>37876</v>
      </c>
      <c r="C73">
        <f t="shared" si="1"/>
        <v>3.7876E-2</v>
      </c>
    </row>
    <row r="74" spans="1:3" x14ac:dyDescent="0.2">
      <c r="A74" t="s">
        <v>48</v>
      </c>
      <c r="B74">
        <v>35140.452355699999</v>
      </c>
      <c r="C74">
        <f t="shared" si="1"/>
        <v>3.51404523557E-2</v>
      </c>
    </row>
    <row r="75" spans="1:3" x14ac:dyDescent="0.2">
      <c r="A75" t="s">
        <v>30</v>
      </c>
      <c r="B75">
        <v>34490.200969999998</v>
      </c>
      <c r="C75">
        <f t="shared" si="1"/>
        <v>3.4490200969999996E-2</v>
      </c>
    </row>
    <row r="76" spans="1:3" x14ac:dyDescent="0.2">
      <c r="A76" t="s">
        <v>114</v>
      </c>
      <c r="B76">
        <v>26620.5662254487</v>
      </c>
      <c r="C76">
        <f t="shared" si="1"/>
        <v>2.66205662254487E-2</v>
      </c>
    </row>
    <row r="77" spans="1:3" x14ac:dyDescent="0.2">
      <c r="A77" t="s">
        <v>73</v>
      </c>
      <c r="B77">
        <v>23463.32418</v>
      </c>
      <c r="C77">
        <f t="shared" si="1"/>
        <v>2.3463324179999998E-2</v>
      </c>
    </row>
    <row r="78" spans="1:3" x14ac:dyDescent="0.2">
      <c r="A78" t="s">
        <v>38</v>
      </c>
      <c r="B78">
        <v>23075.826989206998</v>
      </c>
      <c r="C78">
        <f t="shared" si="1"/>
        <v>2.3075826989206998E-2</v>
      </c>
    </row>
    <row r="79" spans="1:3" x14ac:dyDescent="0.2">
      <c r="A79" t="s">
        <v>95</v>
      </c>
      <c r="B79">
        <v>19714.434898548399</v>
      </c>
      <c r="C79">
        <f t="shared" si="1"/>
        <v>1.9714434898548398E-2</v>
      </c>
    </row>
    <row r="80" spans="1:3" x14ac:dyDescent="0.2">
      <c r="A80" t="s">
        <v>79</v>
      </c>
      <c r="B80">
        <v>17946.721667270001</v>
      </c>
      <c r="C80">
        <f t="shared" si="1"/>
        <v>1.7946721667270002E-2</v>
      </c>
    </row>
    <row r="81" spans="1:3" x14ac:dyDescent="0.2">
      <c r="A81" t="s">
        <v>46</v>
      </c>
      <c r="B81">
        <v>15440.57196591</v>
      </c>
      <c r="C81">
        <f t="shared" si="1"/>
        <v>1.544057196591E-2</v>
      </c>
    </row>
    <row r="82" spans="1:3" x14ac:dyDescent="0.2">
      <c r="A82" t="s">
        <v>65</v>
      </c>
      <c r="B82">
        <v>13635.65</v>
      </c>
      <c r="C82">
        <f t="shared" si="1"/>
        <v>1.3635649999999999E-2</v>
      </c>
    </row>
    <row r="83" spans="1:3" x14ac:dyDescent="0.2">
      <c r="A83" t="s">
        <v>58</v>
      </c>
      <c r="B83">
        <v>11260.24</v>
      </c>
      <c r="C83">
        <f t="shared" si="1"/>
        <v>1.1260239999999999E-2</v>
      </c>
    </row>
    <row r="84" spans="1:3" x14ac:dyDescent="0.2">
      <c r="A84" t="s">
        <v>115</v>
      </c>
      <c r="B84">
        <v>10400</v>
      </c>
      <c r="C84">
        <f t="shared" si="1"/>
        <v>1.04E-2</v>
      </c>
    </row>
    <row r="85" spans="1:3" x14ac:dyDescent="0.2">
      <c r="A85" t="s">
        <v>22</v>
      </c>
      <c r="B85">
        <v>8218.1035168056205</v>
      </c>
      <c r="C85">
        <f t="shared" si="1"/>
        <v>8.21810351680562E-3</v>
      </c>
    </row>
    <row r="86" spans="1:3" x14ac:dyDescent="0.2">
      <c r="A86" t="s">
        <v>55</v>
      </c>
      <c r="B86">
        <v>7387</v>
      </c>
      <c r="C86">
        <f t="shared" si="1"/>
        <v>7.3870000000000003E-3</v>
      </c>
    </row>
    <row r="87" spans="1:3" x14ac:dyDescent="0.2">
      <c r="A87" t="s">
        <v>116</v>
      </c>
      <c r="B87">
        <v>7352</v>
      </c>
      <c r="C87">
        <f t="shared" si="1"/>
        <v>7.352E-3</v>
      </c>
    </row>
    <row r="88" spans="1:3" x14ac:dyDescent="0.2">
      <c r="A88" t="s">
        <v>117</v>
      </c>
      <c r="B88">
        <v>6940.6314226000004</v>
      </c>
      <c r="C88">
        <f t="shared" si="1"/>
        <v>6.9406314226000002E-3</v>
      </c>
    </row>
    <row r="89" spans="1:3" x14ac:dyDescent="0.2">
      <c r="A89" t="s">
        <v>118</v>
      </c>
      <c r="B89">
        <v>6804</v>
      </c>
      <c r="C89">
        <f t="shared" si="1"/>
        <v>6.8040000000000002E-3</v>
      </c>
    </row>
    <row r="90" spans="1:3" x14ac:dyDescent="0.2">
      <c r="A90" t="s">
        <v>119</v>
      </c>
      <c r="B90">
        <v>5903.5946400000003</v>
      </c>
      <c r="C90">
        <f t="shared" si="1"/>
        <v>5.9035946399999999E-3</v>
      </c>
    </row>
    <row r="91" spans="1:3" x14ac:dyDescent="0.2">
      <c r="A91" t="s">
        <v>34</v>
      </c>
      <c r="B91">
        <v>4823.2438024100002</v>
      </c>
      <c r="C91">
        <f t="shared" si="1"/>
        <v>4.8232438024100001E-3</v>
      </c>
    </row>
    <row r="92" spans="1:3" x14ac:dyDescent="0.2">
      <c r="A92" t="s">
        <v>120</v>
      </c>
      <c r="B92">
        <v>4814.6000000000004</v>
      </c>
      <c r="C92">
        <f t="shared" si="1"/>
        <v>4.8146000000000005E-3</v>
      </c>
    </row>
    <row r="93" spans="1:3" x14ac:dyDescent="0.2">
      <c r="A93" t="s">
        <v>96</v>
      </c>
      <c r="B93">
        <v>4567.7939999999999</v>
      </c>
      <c r="C93">
        <f t="shared" si="1"/>
        <v>4.567794E-3</v>
      </c>
    </row>
    <row r="94" spans="1:3" x14ac:dyDescent="0.2">
      <c r="A94" t="s">
        <v>63</v>
      </c>
      <c r="B94">
        <v>4156.2255999999998</v>
      </c>
      <c r="C94">
        <f t="shared" si="1"/>
        <v>4.1562255999999997E-3</v>
      </c>
    </row>
    <row r="95" spans="1:3" x14ac:dyDescent="0.2">
      <c r="A95" t="s">
        <v>98</v>
      </c>
      <c r="B95">
        <v>3540.04</v>
      </c>
      <c r="C95">
        <f t="shared" si="1"/>
        <v>3.5400399999999999E-3</v>
      </c>
    </row>
    <row r="96" spans="1:3" x14ac:dyDescent="0.2">
      <c r="A96" t="s">
        <v>80</v>
      </c>
      <c r="B96">
        <v>3142.92456910185</v>
      </c>
      <c r="C96">
        <f t="shared" si="1"/>
        <v>3.1429245691018499E-3</v>
      </c>
    </row>
    <row r="97" spans="1:3" x14ac:dyDescent="0.2">
      <c r="A97" t="s">
        <v>121</v>
      </c>
      <c r="B97">
        <v>2970.9278479999998</v>
      </c>
      <c r="C97">
        <f t="shared" si="1"/>
        <v>2.970927848E-3</v>
      </c>
    </row>
    <row r="98" spans="1:3" x14ac:dyDescent="0.2">
      <c r="A98" t="s">
        <v>21</v>
      </c>
      <c r="B98">
        <v>2861.3315300422901</v>
      </c>
      <c r="C98">
        <f t="shared" si="1"/>
        <v>2.86133153004229E-3</v>
      </c>
    </row>
    <row r="99" spans="1:3" x14ac:dyDescent="0.2">
      <c r="A99" t="s">
        <v>64</v>
      </c>
      <c r="B99">
        <v>2754.36</v>
      </c>
      <c r="C99">
        <f t="shared" si="1"/>
        <v>2.75436E-3</v>
      </c>
    </row>
    <row r="100" spans="1:3" x14ac:dyDescent="0.2">
      <c r="A100" t="s">
        <v>40</v>
      </c>
      <c r="B100">
        <v>2606.8955551700001</v>
      </c>
      <c r="C100">
        <f t="shared" si="1"/>
        <v>2.6068955551699999E-3</v>
      </c>
    </row>
    <row r="101" spans="1:3" x14ac:dyDescent="0.2">
      <c r="A101" t="s">
        <v>92</v>
      </c>
      <c r="B101">
        <v>2450.5885668575002</v>
      </c>
      <c r="C101">
        <f t="shared" si="1"/>
        <v>2.4505885668575002E-3</v>
      </c>
    </row>
    <row r="102" spans="1:3" x14ac:dyDescent="0.2">
      <c r="A102" t="s">
        <v>94</v>
      </c>
      <c r="B102">
        <v>2403.7874000000002</v>
      </c>
      <c r="C102">
        <f t="shared" si="1"/>
        <v>2.4037874000000002E-3</v>
      </c>
    </row>
    <row r="103" spans="1:3" x14ac:dyDescent="0.2">
      <c r="A103" t="s">
        <v>122</v>
      </c>
      <c r="B103">
        <v>2090</v>
      </c>
      <c r="C103">
        <f t="shared" si="1"/>
        <v>2.0899999999999998E-3</v>
      </c>
    </row>
    <row r="104" spans="1:3" x14ac:dyDescent="0.2">
      <c r="A104" t="s">
        <v>123</v>
      </c>
      <c r="B104">
        <v>1874.5801100000001</v>
      </c>
      <c r="C104">
        <f t="shared" si="1"/>
        <v>1.87458011E-3</v>
      </c>
    </row>
    <row r="105" spans="1:3" x14ac:dyDescent="0.2">
      <c r="A105" t="s">
        <v>124</v>
      </c>
      <c r="B105">
        <v>1403.03</v>
      </c>
      <c r="C105">
        <f t="shared" si="1"/>
        <v>1.40303E-3</v>
      </c>
    </row>
    <row r="106" spans="1:3" x14ac:dyDescent="0.2">
      <c r="A106" t="s">
        <v>47</v>
      </c>
      <c r="B106">
        <v>1189.8950844999999</v>
      </c>
      <c r="C106">
        <f t="shared" si="1"/>
        <v>1.1898950844999999E-3</v>
      </c>
    </row>
    <row r="107" spans="1:3" x14ac:dyDescent="0.2">
      <c r="A107" t="s">
        <v>125</v>
      </c>
      <c r="B107">
        <v>888.1</v>
      </c>
      <c r="C107">
        <f t="shared" si="1"/>
        <v>8.8810000000000007E-4</v>
      </c>
    </row>
    <row r="108" spans="1:3" x14ac:dyDescent="0.2">
      <c r="A108" t="s">
        <v>62</v>
      </c>
      <c r="B108">
        <v>673.726</v>
      </c>
      <c r="C108">
        <f t="shared" si="1"/>
        <v>6.7372600000000003E-4</v>
      </c>
    </row>
    <row r="109" spans="1:3" x14ac:dyDescent="0.2">
      <c r="A109" t="s">
        <v>66</v>
      </c>
      <c r="B109">
        <v>668.88300000000004</v>
      </c>
      <c r="C109">
        <f t="shared" si="1"/>
        <v>6.68883E-4</v>
      </c>
    </row>
    <row r="110" spans="1:3" x14ac:dyDescent="0.2">
      <c r="A110" t="s">
        <v>81</v>
      </c>
      <c r="B110">
        <v>611</v>
      </c>
      <c r="C110">
        <f t="shared" si="1"/>
        <v>6.11E-4</v>
      </c>
    </row>
    <row r="111" spans="1:3" x14ac:dyDescent="0.2">
      <c r="A111" t="s">
        <v>93</v>
      </c>
      <c r="B111">
        <v>580.51214972499997</v>
      </c>
      <c r="C111">
        <f t="shared" si="1"/>
        <v>5.8051214972500002E-4</v>
      </c>
    </row>
    <row r="112" spans="1:3" x14ac:dyDescent="0.2">
      <c r="A112" t="s">
        <v>69</v>
      </c>
      <c r="B112">
        <v>480</v>
      </c>
      <c r="C112">
        <f t="shared" si="1"/>
        <v>4.8000000000000001E-4</v>
      </c>
    </row>
    <row r="113" spans="1:3" x14ac:dyDescent="0.2">
      <c r="A113" t="s">
        <v>74</v>
      </c>
      <c r="B113">
        <v>465.59486879999997</v>
      </c>
      <c r="C113">
        <f t="shared" si="1"/>
        <v>4.6559486879999999E-4</v>
      </c>
    </row>
    <row r="114" spans="1:3" x14ac:dyDescent="0.2">
      <c r="A114" t="s">
        <v>97</v>
      </c>
      <c r="B114">
        <v>452.54688449999998</v>
      </c>
      <c r="C114">
        <f t="shared" si="1"/>
        <v>4.5254688449999995E-4</v>
      </c>
    </row>
    <row r="115" spans="1:3" x14ac:dyDescent="0.2">
      <c r="A115" t="s">
        <v>126</v>
      </c>
      <c r="B115">
        <v>388.06011145033801</v>
      </c>
      <c r="C115">
        <f t="shared" si="1"/>
        <v>3.8806011145033802E-4</v>
      </c>
    </row>
    <row r="116" spans="1:3" x14ac:dyDescent="0.2">
      <c r="A116" t="s">
        <v>100</v>
      </c>
      <c r="B116">
        <v>175.37917894399999</v>
      </c>
      <c r="C116">
        <f t="shared" si="1"/>
        <v>1.75379178944E-4</v>
      </c>
    </row>
    <row r="117" spans="1:3" x14ac:dyDescent="0.2">
      <c r="A117" t="s">
        <v>127</v>
      </c>
      <c r="B117">
        <v>90</v>
      </c>
      <c r="C117">
        <f t="shared" si="1"/>
        <v>9.0000000000000006E-5</v>
      </c>
    </row>
    <row r="118" spans="1:3" x14ac:dyDescent="0.2">
      <c r="A118" t="s">
        <v>83</v>
      </c>
      <c r="B118">
        <v>42.298164</v>
      </c>
      <c r="C118">
        <f t="shared" si="1"/>
        <v>4.2298164000000003E-5</v>
      </c>
    </row>
    <row r="119" spans="1:3" x14ac:dyDescent="0.2">
      <c r="A119" t="s">
        <v>85</v>
      </c>
      <c r="B119">
        <v>30.653279999999999</v>
      </c>
      <c r="C119">
        <f t="shared" si="1"/>
        <v>3.0653279999999999E-5</v>
      </c>
    </row>
    <row r="120" spans="1:3" x14ac:dyDescent="0.2">
      <c r="A120" t="s">
        <v>86</v>
      </c>
      <c r="B120">
        <v>22.277267999999999</v>
      </c>
      <c r="C120">
        <f t="shared" si="1"/>
        <v>2.2277268E-5</v>
      </c>
    </row>
    <row r="121" spans="1:3" x14ac:dyDescent="0.2">
      <c r="A121" t="s">
        <v>87</v>
      </c>
      <c r="B121">
        <v>13.752000000000001</v>
      </c>
      <c r="C121">
        <f>(B121/1000000)</f>
        <v>1.3752000000000001E-5</v>
      </c>
    </row>
    <row r="122" spans="1:3" x14ac:dyDescent="0.2">
      <c r="A122" t="s">
        <v>88</v>
      </c>
      <c r="B122">
        <v>5.474952</v>
      </c>
      <c r="C122">
        <f t="shared" ref="C122:C126" si="2">(B122/1000000)</f>
        <v>5.4749519999999996E-6</v>
      </c>
    </row>
    <row r="123" spans="1:3" x14ac:dyDescent="0.2">
      <c r="A123" t="s">
        <v>89</v>
      </c>
      <c r="B123">
        <v>1.906236</v>
      </c>
      <c r="C123">
        <f t="shared" si="2"/>
        <v>1.906236E-6</v>
      </c>
    </row>
    <row r="124" spans="1:3" x14ac:dyDescent="0.2">
      <c r="A124" t="s">
        <v>90</v>
      </c>
      <c r="B124">
        <v>0.69120000000000004</v>
      </c>
      <c r="C124">
        <f t="shared" si="2"/>
        <v>6.9120000000000005E-7</v>
      </c>
    </row>
    <row r="125" spans="1:3" x14ac:dyDescent="0.2">
      <c r="A125" t="s">
        <v>91</v>
      </c>
      <c r="B125">
        <v>0.14399999999999999</v>
      </c>
      <c r="C125">
        <f t="shared" si="2"/>
        <v>1.4399999999999999E-7</v>
      </c>
    </row>
    <row r="126" spans="1:3" x14ac:dyDescent="0.2">
      <c r="A126" s="2" t="s">
        <v>151</v>
      </c>
      <c r="B126" s="1">
        <f>SUM(B2:B125)</f>
        <v>3145835830.8748612</v>
      </c>
      <c r="C126" s="2">
        <f t="shared" si="2"/>
        <v>3145.8358308748611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4"/>
  <sheetViews>
    <sheetView tabSelected="1" workbookViewId="0">
      <selection activeCell="B18" sqref="B18"/>
    </sheetView>
  </sheetViews>
  <sheetFormatPr baseColWidth="10" defaultRowHeight="16" x14ac:dyDescent="0.2"/>
  <cols>
    <col min="1" max="1" width="41.1640625" bestFit="1" customWidth="1"/>
    <col min="2" max="2" width="19" bestFit="1" customWidth="1"/>
    <col min="3" max="3" width="49.1640625" bestFit="1" customWidth="1"/>
    <col min="4" max="4" width="12.83203125" bestFit="1" customWidth="1"/>
    <col min="5" max="5" width="22.6640625" bestFit="1" customWidth="1"/>
    <col min="6" max="6" width="17.6640625" bestFit="1" customWidth="1"/>
    <col min="7" max="7" width="22.6640625" bestFit="1" customWidth="1"/>
    <col min="8" max="8" width="17.6640625" bestFit="1" customWidth="1"/>
    <col min="9" max="9" width="22.33203125" bestFit="1" customWidth="1"/>
    <col min="10" max="10" width="17.33203125" bestFit="1" customWidth="1"/>
  </cols>
  <sheetData>
    <row r="1" spans="1:9" x14ac:dyDescent="0.2">
      <c r="A1" s="3" t="s">
        <v>136</v>
      </c>
      <c r="B1" s="3" t="s">
        <v>137</v>
      </c>
      <c r="C1" s="2" t="s">
        <v>138</v>
      </c>
      <c r="D1" s="2" t="s">
        <v>139</v>
      </c>
      <c r="E1" s="2" t="s">
        <v>140</v>
      </c>
      <c r="F1" s="2" t="s">
        <v>141</v>
      </c>
    </row>
    <row r="2" spans="1:9" x14ac:dyDescent="0.2">
      <c r="A2" s="4" t="s">
        <v>142</v>
      </c>
      <c r="B2" s="5">
        <v>8.66</v>
      </c>
      <c r="C2" s="5" t="s">
        <v>1</v>
      </c>
      <c r="D2">
        <v>4.0738759117264802</v>
      </c>
      <c r="E2">
        <f>(D2-B2)</f>
        <v>-4.5861240882735199</v>
      </c>
      <c r="F2">
        <f>(B2/D2)</f>
        <v>2.1257397592971734</v>
      </c>
    </row>
    <row r="3" spans="1:9" x14ac:dyDescent="0.2">
      <c r="A3" s="4" t="s">
        <v>143</v>
      </c>
      <c r="B3" s="5">
        <v>0.73</v>
      </c>
      <c r="C3" s="5" t="s">
        <v>0</v>
      </c>
      <c r="D3">
        <v>1.31901107815522</v>
      </c>
      <c r="E3">
        <f t="shared" ref="E3:E5" si="0">(D3-B3)</f>
        <v>0.58901107815522002</v>
      </c>
      <c r="F3">
        <f>(B3/D3)</f>
        <v>0.55344493468620759</v>
      </c>
    </row>
    <row r="4" spans="1:9" x14ac:dyDescent="0.2">
      <c r="A4" s="4" t="s">
        <v>150</v>
      </c>
      <c r="B4" s="5">
        <v>186.32</v>
      </c>
      <c r="C4" s="5" t="s">
        <v>6</v>
      </c>
      <c r="D4">
        <v>233.10641195537499</v>
      </c>
      <c r="E4">
        <f t="shared" si="0"/>
        <v>46.786411955375002</v>
      </c>
      <c r="F4">
        <f>(B4/D4)</f>
        <v>0.79929161294657303</v>
      </c>
    </row>
    <row r="5" spans="1:9" x14ac:dyDescent="0.2">
      <c r="A5" s="6" t="s">
        <v>144</v>
      </c>
      <c r="B5" s="7">
        <f>SUM(B6:B7)</f>
        <v>1155.21</v>
      </c>
      <c r="C5" s="5" t="s">
        <v>17</v>
      </c>
      <c r="D5">
        <v>152.54867842749499</v>
      </c>
      <c r="E5">
        <f t="shared" si="0"/>
        <v>-1002.661321572505</v>
      </c>
      <c r="F5">
        <f>(B5/D5)</f>
        <v>7.5727303042422678</v>
      </c>
      <c r="H5" s="7"/>
    </row>
    <row r="6" spans="1:9" x14ac:dyDescent="0.2">
      <c r="A6" s="5" t="s">
        <v>145</v>
      </c>
      <c r="B6" s="5">
        <v>1122.93</v>
      </c>
      <c r="C6" s="5"/>
      <c r="H6" s="7"/>
    </row>
    <row r="7" spans="1:9" x14ac:dyDescent="0.2">
      <c r="A7" s="5" t="s">
        <v>195</v>
      </c>
      <c r="B7" s="5">
        <v>32.28</v>
      </c>
      <c r="C7" s="5"/>
      <c r="H7" s="7"/>
    </row>
    <row r="8" spans="1:9" x14ac:dyDescent="0.2">
      <c r="A8" s="6" t="s">
        <v>266</v>
      </c>
      <c r="B8" s="5">
        <v>257.14999999999998</v>
      </c>
      <c r="C8" t="s">
        <v>49</v>
      </c>
      <c r="D8">
        <v>0.64239153034281304</v>
      </c>
      <c r="E8">
        <f>(D8-B8)</f>
        <v>-256.50760846965716</v>
      </c>
      <c r="F8">
        <f>(B8/D8)</f>
        <v>400.30104360618134</v>
      </c>
    </row>
    <row r="9" spans="1:9" x14ac:dyDescent="0.2">
      <c r="A9" s="6" t="s">
        <v>267</v>
      </c>
      <c r="B9" s="5">
        <v>0</v>
      </c>
      <c r="C9" t="s">
        <v>102</v>
      </c>
      <c r="D9">
        <v>2369.62191877956</v>
      </c>
      <c r="E9">
        <f>(D9-B9)</f>
        <v>2369.62191877956</v>
      </c>
      <c r="F9">
        <f>(B9/D9)</f>
        <v>0</v>
      </c>
    </row>
    <row r="10" spans="1:9" x14ac:dyDescent="0.2">
      <c r="A10" s="9" t="s">
        <v>151</v>
      </c>
      <c r="B10" s="3">
        <v>2207.8000000000002</v>
      </c>
      <c r="C10" s="3" t="s">
        <v>151</v>
      </c>
      <c r="D10" s="2">
        <v>3145.8358308748611</v>
      </c>
      <c r="E10" s="22">
        <f>D10-B10</f>
        <v>938.03583087486095</v>
      </c>
      <c r="F10">
        <f>(B10/D10)</f>
        <v>0.70181666135642173</v>
      </c>
      <c r="G10" s="8"/>
      <c r="I10" s="8"/>
    </row>
    <row r="11" spans="1:9" x14ac:dyDescent="0.2">
      <c r="I11" s="8"/>
    </row>
    <row r="13" spans="1:9" x14ac:dyDescent="0.2">
      <c r="B13" s="1"/>
    </row>
    <row r="14" spans="1:9" x14ac:dyDescent="0.2">
      <c r="A14" s="4"/>
      <c r="B14" s="4"/>
    </row>
    <row r="15" spans="1:9" x14ac:dyDescent="0.2">
      <c r="A15" s="7"/>
      <c r="B15" s="7"/>
      <c r="C15" s="4"/>
      <c r="H15" s="7"/>
    </row>
    <row r="16" spans="1:9" x14ac:dyDescent="0.2">
      <c r="A16" s="7"/>
      <c r="B16" s="7"/>
      <c r="C16" s="4"/>
      <c r="H16" s="7"/>
    </row>
    <row r="17" spans="1:8" x14ac:dyDescent="0.2">
      <c r="A17" s="7"/>
      <c r="B17" s="7"/>
      <c r="C17" s="4"/>
      <c r="H17" s="7"/>
    </row>
    <row r="20" spans="1:8" x14ac:dyDescent="0.2">
      <c r="A20" s="4"/>
      <c r="B20" s="10"/>
    </row>
    <row r="21" spans="1:8" x14ac:dyDescent="0.2">
      <c r="A21" s="4"/>
      <c r="B21" s="4"/>
    </row>
    <row r="23" spans="1:8" x14ac:dyDescent="0.2">
      <c r="A23" s="4"/>
      <c r="B23" s="11"/>
    </row>
    <row r="26" spans="1:8" x14ac:dyDescent="0.2">
      <c r="B26" s="10"/>
      <c r="D26" s="11"/>
    </row>
    <row r="27" spans="1:8" x14ac:dyDescent="0.2">
      <c r="B27" s="10"/>
      <c r="D27" s="1"/>
    </row>
    <row r="28" spans="1:8" x14ac:dyDescent="0.2">
      <c r="B28" s="10"/>
    </row>
    <row r="29" spans="1:8" x14ac:dyDescent="0.2">
      <c r="B29" s="10"/>
    </row>
    <row r="30" spans="1:8" x14ac:dyDescent="0.2">
      <c r="B30" s="10"/>
    </row>
    <row r="37" spans="1:9" x14ac:dyDescent="0.2">
      <c r="A37" s="12"/>
      <c r="C37" s="13"/>
      <c r="I37" s="8"/>
    </row>
    <row r="38" spans="1:9" x14ac:dyDescent="0.2">
      <c r="A38" s="12"/>
      <c r="C38" s="13"/>
      <c r="I38" s="8"/>
    </row>
    <row r="39" spans="1:9" x14ac:dyDescent="0.2">
      <c r="A39" s="12"/>
      <c r="C39" s="13"/>
      <c r="I39" s="8"/>
    </row>
    <row r="40" spans="1:9" x14ac:dyDescent="0.2">
      <c r="A40" s="12"/>
      <c r="C40" s="13"/>
      <c r="I40" s="8"/>
    </row>
    <row r="41" spans="1:9" x14ac:dyDescent="0.2">
      <c r="A41" s="12"/>
      <c r="C41" s="13"/>
      <c r="I41" s="8"/>
    </row>
    <row r="42" spans="1:9" x14ac:dyDescent="0.2">
      <c r="A42" s="12"/>
      <c r="C42" s="13"/>
      <c r="I42" s="8"/>
    </row>
    <row r="43" spans="1:9" x14ac:dyDescent="0.2">
      <c r="A43" s="12"/>
      <c r="C43" s="13"/>
      <c r="I43" s="8"/>
    </row>
    <row r="44" spans="1:9" x14ac:dyDescent="0.2">
      <c r="A44" s="12"/>
      <c r="C44" s="13"/>
      <c r="I44" s="8"/>
    </row>
    <row r="45" spans="1:9" x14ac:dyDescent="0.2">
      <c r="I45" s="8"/>
    </row>
    <row r="46" spans="1:9" x14ac:dyDescent="0.2">
      <c r="I46" s="8"/>
    </row>
    <row r="47" spans="1:9" x14ac:dyDescent="0.2">
      <c r="I47" s="8"/>
    </row>
    <row r="48" spans="1:9" x14ac:dyDescent="0.2">
      <c r="I48" s="8"/>
    </row>
    <row r="49" spans="9:9" x14ac:dyDescent="0.2">
      <c r="I49" s="8"/>
    </row>
    <row r="50" spans="9:9" x14ac:dyDescent="0.2">
      <c r="I50" s="8"/>
    </row>
    <row r="51" spans="9:9" x14ac:dyDescent="0.2">
      <c r="I51" s="8"/>
    </row>
    <row r="52" spans="9:9" x14ac:dyDescent="0.2">
      <c r="I52" s="8"/>
    </row>
    <row r="53" spans="9:9" x14ac:dyDescent="0.2">
      <c r="I53" s="8"/>
    </row>
    <row r="54" spans="9:9" x14ac:dyDescent="0.2">
      <c r="I54" s="8"/>
    </row>
    <row r="55" spans="9:9" x14ac:dyDescent="0.2">
      <c r="I55" s="8"/>
    </row>
    <row r="56" spans="9:9" x14ac:dyDescent="0.2">
      <c r="I56" s="8"/>
    </row>
    <row r="57" spans="9:9" x14ac:dyDescent="0.2">
      <c r="I57" s="8"/>
    </row>
    <row r="58" spans="9:9" x14ac:dyDescent="0.2">
      <c r="I58" s="8"/>
    </row>
    <row r="59" spans="9:9" x14ac:dyDescent="0.2">
      <c r="I59" s="8"/>
    </row>
    <row r="60" spans="9:9" x14ac:dyDescent="0.2">
      <c r="I60" s="8"/>
    </row>
    <row r="61" spans="9:9" x14ac:dyDescent="0.2">
      <c r="I61" s="8"/>
    </row>
    <row r="62" spans="9:9" x14ac:dyDescent="0.2">
      <c r="I62" s="8"/>
    </row>
    <row r="63" spans="9:9" x14ac:dyDescent="0.2">
      <c r="I63" s="8"/>
    </row>
    <row r="64" spans="9:9" x14ac:dyDescent="0.2">
      <c r="I64" s="8"/>
    </row>
    <row r="65" spans="9:9" x14ac:dyDescent="0.2">
      <c r="I65" s="8"/>
    </row>
    <row r="66" spans="9:9" x14ac:dyDescent="0.2">
      <c r="I66" s="8"/>
    </row>
    <row r="67" spans="9:9" x14ac:dyDescent="0.2">
      <c r="I67" s="8"/>
    </row>
    <row r="68" spans="9:9" x14ac:dyDescent="0.2">
      <c r="I68" s="8"/>
    </row>
    <row r="69" spans="9:9" x14ac:dyDescent="0.2">
      <c r="I69" s="8"/>
    </row>
    <row r="70" spans="9:9" x14ac:dyDescent="0.2">
      <c r="I70" s="8"/>
    </row>
    <row r="71" spans="9:9" x14ac:dyDescent="0.2">
      <c r="I71" s="8"/>
    </row>
    <row r="72" spans="9:9" x14ac:dyDescent="0.2">
      <c r="I72" s="8"/>
    </row>
    <row r="73" spans="9:9" x14ac:dyDescent="0.2">
      <c r="I73" s="8"/>
    </row>
    <row r="74" spans="9:9" x14ac:dyDescent="0.2">
      <c r="I74" s="8"/>
    </row>
    <row r="75" spans="9:9" x14ac:dyDescent="0.2">
      <c r="I75" s="8"/>
    </row>
    <row r="76" spans="9:9" x14ac:dyDescent="0.2">
      <c r="I76" s="8"/>
    </row>
    <row r="77" spans="9:9" x14ac:dyDescent="0.2">
      <c r="I77" s="8"/>
    </row>
    <row r="78" spans="9:9" x14ac:dyDescent="0.2">
      <c r="I78" s="8"/>
    </row>
    <row r="79" spans="9:9" x14ac:dyDescent="0.2">
      <c r="I79" s="8"/>
    </row>
    <row r="80" spans="9:9" x14ac:dyDescent="0.2">
      <c r="I80" s="8"/>
    </row>
    <row r="81" spans="9:9" x14ac:dyDescent="0.2">
      <c r="I81" s="8"/>
    </row>
    <row r="82" spans="9:9" x14ac:dyDescent="0.2">
      <c r="I82" s="8"/>
    </row>
    <row r="83" spans="9:9" x14ac:dyDescent="0.2">
      <c r="I83" s="8"/>
    </row>
    <row r="84" spans="9:9" x14ac:dyDescent="0.2">
      <c r="I84" s="8"/>
    </row>
    <row r="85" spans="9:9" x14ac:dyDescent="0.2">
      <c r="I85" s="8"/>
    </row>
    <row r="86" spans="9:9" x14ac:dyDescent="0.2">
      <c r="I86" s="8"/>
    </row>
    <row r="87" spans="9:9" x14ac:dyDescent="0.2">
      <c r="I87" s="8"/>
    </row>
    <row r="88" spans="9:9" x14ac:dyDescent="0.2">
      <c r="I88" s="8"/>
    </row>
    <row r="89" spans="9:9" x14ac:dyDescent="0.2">
      <c r="I89" s="8"/>
    </row>
    <row r="90" spans="9:9" x14ac:dyDescent="0.2">
      <c r="I90" s="8"/>
    </row>
    <row r="91" spans="9:9" x14ac:dyDescent="0.2">
      <c r="I91" s="8"/>
    </row>
    <row r="92" spans="9:9" x14ac:dyDescent="0.2">
      <c r="I92" s="8"/>
    </row>
    <row r="93" spans="9:9" x14ac:dyDescent="0.2">
      <c r="I93" s="8"/>
    </row>
    <row r="94" spans="9:9" x14ac:dyDescent="0.2">
      <c r="I94" s="8"/>
    </row>
    <row r="95" spans="9:9" x14ac:dyDescent="0.2">
      <c r="I95" s="8"/>
    </row>
    <row r="96" spans="9:9" x14ac:dyDescent="0.2">
      <c r="I96" s="8"/>
    </row>
    <row r="97" spans="9:9" x14ac:dyDescent="0.2">
      <c r="I97" s="8"/>
    </row>
    <row r="98" spans="9:9" x14ac:dyDescent="0.2">
      <c r="I98" s="8"/>
    </row>
    <row r="99" spans="9:9" x14ac:dyDescent="0.2">
      <c r="I99" s="8"/>
    </row>
    <row r="100" spans="9:9" x14ac:dyDescent="0.2">
      <c r="I100" s="8"/>
    </row>
    <row r="101" spans="9:9" x14ac:dyDescent="0.2">
      <c r="I101" s="8"/>
    </row>
    <row r="102" spans="9:9" x14ac:dyDescent="0.2">
      <c r="I102" s="8"/>
    </row>
    <row r="103" spans="9:9" x14ac:dyDescent="0.2">
      <c r="I103" s="8"/>
    </row>
    <row r="104" spans="9:9" x14ac:dyDescent="0.2">
      <c r="I104" s="8"/>
    </row>
    <row r="105" spans="9:9" x14ac:dyDescent="0.2">
      <c r="I105" s="8"/>
    </row>
    <row r="106" spans="9:9" x14ac:dyDescent="0.2">
      <c r="I106" s="8"/>
    </row>
    <row r="107" spans="9:9" x14ac:dyDescent="0.2">
      <c r="I107" s="8"/>
    </row>
    <row r="108" spans="9:9" x14ac:dyDescent="0.2">
      <c r="I108" s="8"/>
    </row>
    <row r="109" spans="9:9" x14ac:dyDescent="0.2">
      <c r="I109" s="8"/>
    </row>
    <row r="110" spans="9:9" x14ac:dyDescent="0.2">
      <c r="I110" s="8"/>
    </row>
    <row r="111" spans="9:9" x14ac:dyDescent="0.2">
      <c r="I111" s="8"/>
    </row>
    <row r="112" spans="9:9" x14ac:dyDescent="0.2">
      <c r="I112" s="8"/>
    </row>
    <row r="113" spans="8:9" x14ac:dyDescent="0.2">
      <c r="I113" s="8"/>
    </row>
    <row r="114" spans="8:9" x14ac:dyDescent="0.2">
      <c r="H114" s="1"/>
      <c r="I114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Notes</vt:lpstr>
      <vt:lpstr>1999-2000</vt:lpstr>
      <vt:lpstr>1999-2000 Differnces</vt:lpstr>
      <vt:lpstr>2005-2006</vt:lpstr>
      <vt:lpstr>2005-2006 Differences</vt:lpstr>
      <vt:lpstr>2011-2012</vt:lpstr>
      <vt:lpstr>2011-2012 Differences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2016-03-17T18:12:02Z</dcterms:created>
  <dcterms:modified xsi:type="dcterms:W3CDTF">2016-03-18T22:57:23Z</dcterms:modified>
</cp:coreProperties>
</file>