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orourkepr/Desktop/UNFCCC &amp; NPI Comparison/"/>
    </mc:Choice>
  </mc:AlternateContent>
  <bookViews>
    <workbookView xWindow="3100" yWindow="460" windowWidth="19840" windowHeight="14080" tabRatio="500" activeTab="6"/>
  </bookViews>
  <sheets>
    <sheet name="Notes" sheetId="5" r:id="rId1"/>
    <sheet name="1999-2000" sheetId="2" r:id="rId2"/>
    <sheet name="1999-2000 Differnces" sheetId="7" r:id="rId3"/>
    <sheet name="2005-2006" sheetId="3" r:id="rId4"/>
    <sheet name="2005-2006 Differences" sheetId="8" r:id="rId5"/>
    <sheet name="2011-2012" sheetId="4" r:id="rId6"/>
    <sheet name="2011-2012 Differences" sheetId="9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9" l="1"/>
  <c r="F6" i="9"/>
  <c r="F5" i="9"/>
  <c r="F4" i="9"/>
  <c r="F3" i="9"/>
  <c r="F2" i="9"/>
  <c r="E9" i="9"/>
  <c r="E3" i="9"/>
  <c r="E4" i="9"/>
  <c r="E5" i="9"/>
  <c r="E6" i="9"/>
  <c r="E2" i="9"/>
  <c r="B6" i="9"/>
  <c r="F9" i="8"/>
  <c r="F6" i="8"/>
  <c r="F5" i="8"/>
  <c r="F4" i="8"/>
  <c r="F3" i="8"/>
  <c r="F2" i="8"/>
  <c r="E2" i="8"/>
  <c r="E3" i="8"/>
  <c r="E4" i="8"/>
  <c r="E5" i="8"/>
  <c r="E6" i="8"/>
  <c r="E9" i="8"/>
  <c r="B6" i="8"/>
  <c r="F9" i="7"/>
  <c r="F4" i="7"/>
  <c r="F5" i="7"/>
  <c r="F6" i="7"/>
  <c r="F3" i="7"/>
  <c r="F2" i="7"/>
  <c r="E9" i="7"/>
  <c r="E3" i="7"/>
  <c r="E4" i="7"/>
  <c r="E5" i="7"/>
  <c r="B6" i="7"/>
  <c r="E6" i="7"/>
  <c r="E2" i="7"/>
  <c r="H47" i="2"/>
  <c r="G47" i="4"/>
  <c r="G47" i="3"/>
  <c r="B97" i="2"/>
  <c r="C97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B106" i="3"/>
  <c r="C106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2" i="4"/>
  <c r="C3" i="4"/>
  <c r="B111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</calcChain>
</file>

<file path=xl/sharedStrings.xml><?xml version="1.0" encoding="utf-8"?>
<sst xmlns="http://schemas.openxmlformats.org/spreadsheetml/2006/main" count="671" uniqueCount="231">
  <si>
    <t>Electricity Generation [261]</t>
  </si>
  <si>
    <t>Motor Vehicles [*]</t>
  </si>
  <si>
    <t>Burning(fuel red., regen., agric.)/ Wildfires [*]</t>
  </si>
  <si>
    <t>Biogenics [*]</t>
  </si>
  <si>
    <t>Metal Ore Mining [080]</t>
  </si>
  <si>
    <t>Oil and Gas Extraction [070]</t>
  </si>
  <si>
    <t>Commercial Shipping/Boating [*]</t>
  </si>
  <si>
    <t>Basic Non-Ferrous Metal Manufacturing [213]</t>
  </si>
  <si>
    <t>Fuel Combustion - sub reporting threshold facilities [*]</t>
  </si>
  <si>
    <t>Cement, Lime, Plaster and Concrete Product Manufacturing [203]</t>
  </si>
  <si>
    <t>Coal Mining [060]</t>
  </si>
  <si>
    <t>Railways [*]</t>
  </si>
  <si>
    <t>Basic Chemical Manufacturing [181]</t>
  </si>
  <si>
    <t>Basic Ferrous Metal Manufacturing [211]</t>
  </si>
  <si>
    <t>Sugar and Confectionery Manufacturing [118]</t>
  </si>
  <si>
    <t>Petroleum and Coal Product Manufacturing [170]</t>
  </si>
  <si>
    <t>Aeroplanes [*]</t>
  </si>
  <si>
    <t>Gaseous fuel burning (domestic) [*]</t>
  </si>
  <si>
    <t>Glass and Glass Product Manufacturing [201]</t>
  </si>
  <si>
    <t>Pulp, Paper and Paperboard Manufacturing [151]</t>
  </si>
  <si>
    <t>Commercial Shipping/Boating and Recreational Boating [*]</t>
  </si>
  <si>
    <t>Other Non-Metallic Mineral Mining and Quarrying [099]</t>
  </si>
  <si>
    <t>Solid fuel burning (domestic) [*]</t>
  </si>
  <si>
    <t>Water Transport Support Services [521]</t>
  </si>
  <si>
    <t>Fertiliser and Pesticide Manufacturing [183]</t>
  </si>
  <si>
    <t>Recreational Boating [*]</t>
  </si>
  <si>
    <t>Other Non-Metallic Mineral Product Manufacturing [209]</t>
  </si>
  <si>
    <t>Ceramic Product Manufacturing [202]</t>
  </si>
  <si>
    <t>Mineral, Metal and Chemical Wholesaling [332]</t>
  </si>
  <si>
    <t>Agriculture (Machinery) [*]</t>
  </si>
  <si>
    <t>Defence [760]</t>
  </si>
  <si>
    <t>Construction Material Mining [091]</t>
  </si>
  <si>
    <t>Lawn Mowing (public open spaces) [*]</t>
  </si>
  <si>
    <t>Other Wood Product Manufacturing [149]</t>
  </si>
  <si>
    <t>Basic Polymer Manufacturing [182]</t>
  </si>
  <si>
    <t>Dairy Product Manufacturing [113]</t>
  </si>
  <si>
    <t>Other Fabricated Metal Product Manufacturing [229]</t>
  </si>
  <si>
    <t>Hospitals [840]</t>
  </si>
  <si>
    <t>Lawn Mowing [*]</t>
  </si>
  <si>
    <t>Log Sawmilling and Timber Dressing [141]</t>
  </si>
  <si>
    <t>Converted Paper Product Manufacturing [152]</t>
  </si>
  <si>
    <t>Water Supply, Sewerage and Drainage Services [281]</t>
  </si>
  <si>
    <t>Beverage Manufacturing [121]</t>
  </si>
  <si>
    <t>Motor Vehicle and Motor Vehicle Part Manufacturing [231]</t>
  </si>
  <si>
    <t>Fruit and Vegetable Processing [114]</t>
  </si>
  <si>
    <t>Oil and Fat Manufacturing [115]</t>
  </si>
  <si>
    <t>Grain Mill and Cereal Product Manufacturing [116]</t>
  </si>
  <si>
    <t>Meat and Meat Product Manufacturing [111]</t>
  </si>
  <si>
    <t>Basic Ferrous Metal Product Manufacturing [212]</t>
  </si>
  <si>
    <t>Waste Treatment, Disposal and Remediation Services [292]</t>
  </si>
  <si>
    <t>Barbeques [*]</t>
  </si>
  <si>
    <t>Textile Product Manufacturing [133]</t>
  </si>
  <si>
    <t>Liquid fuel burning (domestic) [*]</t>
  </si>
  <si>
    <t>Other Food Product Manufacturing [119]</t>
  </si>
  <si>
    <t>Other Transport Equipment Manufacturing [239]</t>
  </si>
  <si>
    <t>Sheep, Beef Cattle and Grain Farming [014]</t>
  </si>
  <si>
    <t>Textile Manufacturing [131]</t>
  </si>
  <si>
    <t>Accommodation [440]</t>
  </si>
  <si>
    <t>Polymer Product Manufacturing [191]</t>
  </si>
  <si>
    <t>Gas Supply [270]</t>
  </si>
  <si>
    <t>Services to Air Transport [*]</t>
  </si>
  <si>
    <t>Structural Metal Product Manufacturing [222]</t>
  </si>
  <si>
    <t>Pharmaceutical and Medicinal Product Manufacturing [184]</t>
  </si>
  <si>
    <t>Bakery Product Manufacturing [117]</t>
  </si>
  <si>
    <t>Backyard Incinerators [*]</t>
  </si>
  <si>
    <t>Other Personal Services [953]</t>
  </si>
  <si>
    <t>Basic Non-Ferrous Metal Product Manufacturing [214]</t>
  </si>
  <si>
    <t>Other Basic Chemical Product Manufacturing [189]</t>
  </si>
  <si>
    <t>Printing and Printing Support Services [161]</t>
  </si>
  <si>
    <t>Cigarette and Tobacco Product Manufacturing [122]</t>
  </si>
  <si>
    <t>Print Shops / Graphic Arts [*]</t>
  </si>
  <si>
    <t>Metal Container Manufacturing [223]</t>
  </si>
  <si>
    <t>Rail Transport [*]</t>
  </si>
  <si>
    <t>Motor Vehicle Refinishing [*]</t>
  </si>
  <si>
    <t>Cleaning Compound and Toiletry Preparation Manufacturing [185]</t>
  </si>
  <si>
    <t>Port Operators [*]</t>
  </si>
  <si>
    <t>Domestic Appliance Manufacturing [244]</t>
  </si>
  <si>
    <t>Cigarettes [*]</t>
  </si>
  <si>
    <t>Leather Tanning, Fur Dressing and Leather Product Manufacturing [132]</t>
  </si>
  <si>
    <t>Electrical Equipment Manufacturing [243]</t>
  </si>
  <si>
    <t>Poultry Farming [017]</t>
  </si>
  <si>
    <t>Airport Operations and Other Air Transport Support Services [522]</t>
  </si>
  <si>
    <t>Cafes and Restaurants [*]</t>
  </si>
  <si>
    <t>Natural Rubber Product Manufacturing [192]</t>
  </si>
  <si>
    <t>Bakeries [*]</t>
  </si>
  <si>
    <t>Heavy and Civil Engineering Construction [310]</t>
  </si>
  <si>
    <t>Petroleum and Coal Product Manufacturing n.e.c. [*]</t>
  </si>
  <si>
    <t>Dry Cleaning [*]</t>
  </si>
  <si>
    <t>Accommodation [*]</t>
  </si>
  <si>
    <t>Milk and Cream Processing [*]</t>
  </si>
  <si>
    <t>Pubs, Taverns and Bars [*]</t>
  </si>
  <si>
    <t>Technical and Further Education [*]</t>
  </si>
  <si>
    <t>Funeral Directors, Crematoria and Cemeteries [*]</t>
  </si>
  <si>
    <t>Food Manufacturing n.e.c. [*]</t>
  </si>
  <si>
    <t>Concrete Product Manufacturing n.e.c. [*]</t>
  </si>
  <si>
    <t>Other Livestock Farming [019]</t>
  </si>
  <si>
    <t>Tertiary Education [810]</t>
  </si>
  <si>
    <t>Rail Freight Transport [471]</t>
  </si>
  <si>
    <t>Scientific Research Services [691]</t>
  </si>
  <si>
    <t>Other Mining Support Services [109]</t>
  </si>
  <si>
    <t>Other Transport Support Services [529]</t>
  </si>
  <si>
    <t>Motor Vehicle and Motor Vehicle Parts Wholesaling [350]</t>
  </si>
  <si>
    <t>Central Government Administration [751]</t>
  </si>
  <si>
    <t>Clothing and Footwear Manufacturing [135]</t>
  </si>
  <si>
    <t>Timber and Hardware Goods Wholesaling [333]</t>
  </si>
  <si>
    <t>Water Passenger Transport [482]</t>
  </si>
  <si>
    <t>Data Processing, Web Hosting and Electronic Information Storage Services [592]</t>
  </si>
  <si>
    <t>Road Freight Transport [461]</t>
  </si>
  <si>
    <t>Warehousing and Storage Services [530]</t>
  </si>
  <si>
    <t>Exploration [101]</t>
  </si>
  <si>
    <t>Funeral, Crematorium and Cemetery Services [952]</t>
  </si>
  <si>
    <t>Seafood Processing [112]</t>
  </si>
  <si>
    <t>Waste Collection Services [291]</t>
  </si>
  <si>
    <t>Professional and Scientific Equipment Manufacturing [241]</t>
  </si>
  <si>
    <t>NPI Year</t>
  </si>
  <si>
    <t>UNFCCC Year</t>
  </si>
  <si>
    <t>1999-2000</t>
  </si>
  <si>
    <t>2005-2006</t>
  </si>
  <si>
    <t>2011-2012</t>
  </si>
  <si>
    <t>1) NPI Emissions intially in kg - converted to kt</t>
  </si>
  <si>
    <t>2) Only NPI Air Emissions converted to kt (omit water and land)</t>
  </si>
  <si>
    <t>3) NPI has different sectors reported in a different years</t>
  </si>
  <si>
    <r>
      <t xml:space="preserve">4) </t>
    </r>
    <r>
      <rPr>
        <b/>
        <sz val="12"/>
        <color theme="1"/>
        <rFont val="Calibri"/>
        <family val="2"/>
        <scheme val="minor"/>
      </rPr>
      <t xml:space="preserve">UNFCCC Total </t>
    </r>
    <r>
      <rPr>
        <sz val="12"/>
        <color theme="1"/>
        <rFont val="Calibri"/>
        <family val="2"/>
        <scheme val="minor"/>
      </rPr>
      <t>=  Sector 1 + Sector 2  + Sector 4 (omit aviation, int. bunkers, marine)</t>
    </r>
  </si>
  <si>
    <t>NPI Sector</t>
  </si>
  <si>
    <t>NPI - Air (kg)</t>
  </si>
  <si>
    <t>NPI - Total (kt)</t>
  </si>
  <si>
    <t>Total</t>
  </si>
  <si>
    <t>1.A</t>
  </si>
  <si>
    <t>1.A.1</t>
  </si>
  <si>
    <t>1.A.2</t>
  </si>
  <si>
    <t>1.A.3</t>
  </si>
  <si>
    <t>1.A.4</t>
  </si>
  <si>
    <t>1.A.5</t>
  </si>
  <si>
    <t>1.AA.1.A</t>
  </si>
  <si>
    <t>1.AA.1.B</t>
  </si>
  <si>
    <t>1.AA.1.C</t>
  </si>
  <si>
    <t>1.AA.2.A</t>
  </si>
  <si>
    <t>1.AA.2.B</t>
  </si>
  <si>
    <t>1.AA.2.C</t>
  </si>
  <si>
    <t>1.AA.2.D</t>
  </si>
  <si>
    <t>1.AA.2.F</t>
  </si>
  <si>
    <t>1.AA.3.A</t>
  </si>
  <si>
    <t>1.AA.3.B</t>
  </si>
  <si>
    <t>1.AA.3.C</t>
  </si>
  <si>
    <t>1.AA.3.D</t>
  </si>
  <si>
    <t>1.AA.3.E</t>
  </si>
  <si>
    <t>1.AA.4.A</t>
  </si>
  <si>
    <t>1.AA.4.B</t>
  </si>
  <si>
    <t>1.AA.4.C</t>
  </si>
  <si>
    <t>1.AA.5.B</t>
  </si>
  <si>
    <t>1.B</t>
  </si>
  <si>
    <t>1.B.2</t>
  </si>
  <si>
    <t>1.B.2.A</t>
  </si>
  <si>
    <t>1.B.2.C</t>
  </si>
  <si>
    <t>1.B.2.C.2</t>
  </si>
  <si>
    <t>1.B.2.D</t>
  </si>
  <si>
    <t>2.C</t>
  </si>
  <si>
    <t>2.C.1</t>
  </si>
  <si>
    <t>2.C.5</t>
  </si>
  <si>
    <t>4.C.4</t>
  </si>
  <si>
    <t>4.E</t>
  </si>
  <si>
    <t>4.F</t>
  </si>
  <si>
    <t>4.F.1</t>
  </si>
  <si>
    <t>4.F.2</t>
  </si>
  <si>
    <t>4.F.4</t>
  </si>
  <si>
    <t>4.F.5</t>
  </si>
  <si>
    <t>Aviation</t>
  </si>
  <si>
    <t>International Bunkers</t>
  </si>
  <si>
    <t>Marine</t>
  </si>
  <si>
    <t>NA</t>
  </si>
  <si>
    <t>UNFCCC Sector</t>
  </si>
  <si>
    <t>UNFCCC Short Name</t>
  </si>
  <si>
    <t>UNFCCC - Total (kt)</t>
  </si>
  <si>
    <t>UNFCCC sector</t>
  </si>
  <si>
    <t>UNFCCC Emission (kt)</t>
  </si>
  <si>
    <t>NPI - Emission</t>
  </si>
  <si>
    <t>Difference (NPI - UNFCCC)</t>
  </si>
  <si>
    <t>Ratio (UNFCCC/NPI)</t>
  </si>
  <si>
    <t>1.AA.1.A (Public Electricity &amp; Heat Production)</t>
  </si>
  <si>
    <t>1.AA.2.B (Non-Ferrous Metals)</t>
  </si>
  <si>
    <t>Burning</t>
  </si>
  <si>
    <t>1.AA.3.B (Road Transportation )</t>
  </si>
  <si>
    <t xml:space="preserve">Energy    </t>
  </si>
  <si>
    <t>Fuel Combustion</t>
  </si>
  <si>
    <t>Energy Industries</t>
  </si>
  <si>
    <t>Manufactoring Industries &amp; Construction</t>
  </si>
  <si>
    <t>Transport</t>
  </si>
  <si>
    <t>Other Sectors (Fuel Combustion)</t>
  </si>
  <si>
    <t>Other (Not elsewhere specified in Fuel Combustion)</t>
  </si>
  <si>
    <t>Public Electricity &amp; Heat Production</t>
  </si>
  <si>
    <t>Petroleum Refining</t>
  </si>
  <si>
    <t>Manufacture of Solid Fuels &amp; Other Energy Industries</t>
  </si>
  <si>
    <t>Iron &amp; Steel</t>
  </si>
  <si>
    <t>Non-Ferrous Metals</t>
  </si>
  <si>
    <t>Chemicals</t>
  </si>
  <si>
    <t>Pulp, Paper &amp; Print</t>
  </si>
  <si>
    <t>Other (Manufacturing Industries &amp; Construction)</t>
  </si>
  <si>
    <t>Civil Aviation</t>
  </si>
  <si>
    <t xml:space="preserve">Road Transportation </t>
  </si>
  <si>
    <t>Navigation</t>
  </si>
  <si>
    <t>Other Transportation</t>
  </si>
  <si>
    <t>Commercial/Institutional</t>
  </si>
  <si>
    <t>Residential</t>
  </si>
  <si>
    <t>Agriculture/Forestry/Fisheries</t>
  </si>
  <si>
    <t>Mobile</t>
  </si>
  <si>
    <t>Fugitive Emissions from Fuels</t>
  </si>
  <si>
    <t>Oil and Natural Gas</t>
  </si>
  <si>
    <t>Oil</t>
  </si>
  <si>
    <t>Venting and Flairing</t>
  </si>
  <si>
    <t>Flaring</t>
  </si>
  <si>
    <t>Other</t>
  </si>
  <si>
    <t>Industrial Processes</t>
  </si>
  <si>
    <t>Metal Production</t>
  </si>
  <si>
    <t>Iron &amp; Steel Production</t>
  </si>
  <si>
    <t>Other (Metal Production)</t>
  </si>
  <si>
    <t>Agriculture</t>
  </si>
  <si>
    <t>Rice Cultivation - Other</t>
  </si>
  <si>
    <t>Prescribed Burning of Savannas</t>
  </si>
  <si>
    <t>Field Burning of Agricultural Residues - Cereals</t>
  </si>
  <si>
    <t>Field Burning of Agricultural Residues - Pulse</t>
  </si>
  <si>
    <t>Field Burning of Agricultural Residues - Sugar Cane</t>
  </si>
  <si>
    <t>Field Burning of Agricultural Residues - Other</t>
  </si>
  <si>
    <t>Railways</t>
  </si>
  <si>
    <t>Field Burning of Agricultural Residues</t>
  </si>
  <si>
    <t>1.AA.2.C (Chemicals)</t>
  </si>
  <si>
    <t>Summary of Differences (NPI- UNFCCC)</t>
  </si>
  <si>
    <t>UNFCC Sector</t>
  </si>
  <si>
    <t>Difference 1999-2000</t>
  </si>
  <si>
    <t>Difference 2005-2006</t>
  </si>
  <si>
    <t>Difference 2011-2012</t>
  </si>
  <si>
    <t>Burning (4.E, 4.F)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</si>
</sst>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Wingdings"/>
      <charset val="2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/>
    <xf numFmtId="0" fontId="0" fillId="0" borderId="0" xfId="0" applyFill="1" applyAlignment="1"/>
    <xf numFmtId="0" fontId="2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4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F1" workbookViewId="0">
      <selection activeCell="K12" sqref="K12"/>
    </sheetView>
  </sheetViews>
  <sheetFormatPr baseColWidth="10" defaultRowHeight="16" x14ac:dyDescent="0.2"/>
  <cols>
    <col min="2" max="2" width="11.83203125" bestFit="1" customWidth="1"/>
    <col min="8" max="8" width="38.6640625" bestFit="1" customWidth="1"/>
    <col min="9" max="9" width="38.33203125" bestFit="1" customWidth="1"/>
    <col min="10" max="12" width="18.83203125" bestFit="1" customWidth="1"/>
  </cols>
  <sheetData>
    <row r="1" spans="1:13" x14ac:dyDescent="0.2">
      <c r="A1" s="2" t="s">
        <v>114</v>
      </c>
      <c r="B1" s="2" t="s">
        <v>115</v>
      </c>
      <c r="H1" s="14" t="s">
        <v>225</v>
      </c>
      <c r="I1" s="14"/>
      <c r="J1" s="15"/>
      <c r="K1" s="15"/>
      <c r="L1" s="15"/>
    </row>
    <row r="2" spans="1:13" x14ac:dyDescent="0.2">
      <c r="A2" t="s">
        <v>116</v>
      </c>
      <c r="B2">
        <v>2000</v>
      </c>
      <c r="H2" s="16" t="s">
        <v>226</v>
      </c>
      <c r="I2" s="16" t="s">
        <v>123</v>
      </c>
      <c r="J2" s="16" t="s">
        <v>227</v>
      </c>
      <c r="K2" s="16" t="s">
        <v>228</v>
      </c>
      <c r="L2" s="16" t="s">
        <v>229</v>
      </c>
    </row>
    <row r="3" spans="1:13" x14ac:dyDescent="0.2">
      <c r="A3" t="s">
        <v>117</v>
      </c>
      <c r="B3">
        <v>2006</v>
      </c>
      <c r="H3" s="5" t="s">
        <v>178</v>
      </c>
      <c r="I3" s="8" t="s">
        <v>0</v>
      </c>
      <c r="J3" s="15">
        <v>-108.82559690420396</v>
      </c>
      <c r="K3" s="15">
        <v>-112.56466774376605</v>
      </c>
      <c r="L3" s="15">
        <v>-183.29646124772597</v>
      </c>
    </row>
    <row r="4" spans="1:13" x14ac:dyDescent="0.2">
      <c r="A4" t="s">
        <v>118</v>
      </c>
      <c r="B4">
        <v>2012</v>
      </c>
      <c r="H4" s="5" t="s">
        <v>179</v>
      </c>
      <c r="I4" s="8" t="s">
        <v>7</v>
      </c>
      <c r="J4" s="15">
        <v>-62.71831438800001</v>
      </c>
      <c r="K4" s="15">
        <v>-73.780433000000002</v>
      </c>
      <c r="L4" s="15">
        <v>-76.898697909214192</v>
      </c>
    </row>
    <row r="5" spans="1:13" x14ac:dyDescent="0.2">
      <c r="H5" s="5" t="s">
        <v>181</v>
      </c>
      <c r="I5" s="8" t="s">
        <v>1</v>
      </c>
      <c r="J5" s="15">
        <v>37.708666903086964</v>
      </c>
      <c r="K5" s="15">
        <v>105.34866690308698</v>
      </c>
      <c r="L5" s="15">
        <v>148.798666903087</v>
      </c>
    </row>
    <row r="6" spans="1:13" x14ac:dyDescent="0.2">
      <c r="H6" s="5" t="s">
        <v>230</v>
      </c>
      <c r="I6" s="8" t="s">
        <v>2</v>
      </c>
      <c r="J6" s="15">
        <v>-502.80095022832199</v>
      </c>
      <c r="K6" s="15">
        <v>-452.09095022832196</v>
      </c>
      <c r="L6" s="15">
        <v>-570.06095022832199</v>
      </c>
    </row>
    <row r="7" spans="1:13" x14ac:dyDescent="0.2">
      <c r="A7" t="s">
        <v>119</v>
      </c>
      <c r="H7" s="3" t="s">
        <v>126</v>
      </c>
      <c r="I7" s="3" t="s">
        <v>126</v>
      </c>
      <c r="J7" s="16">
        <v>-856.5190327984576</v>
      </c>
      <c r="K7" s="16">
        <v>-759.73869854084478</v>
      </c>
      <c r="L7" s="16">
        <v>-985.07495280382977</v>
      </c>
    </row>
    <row r="8" spans="1:13" x14ac:dyDescent="0.2">
      <c r="A8" t="s">
        <v>120</v>
      </c>
      <c r="H8" s="17"/>
      <c r="I8" s="17"/>
      <c r="J8" s="15"/>
      <c r="K8" s="15"/>
      <c r="L8" s="15"/>
    </row>
    <row r="9" spans="1:13" x14ac:dyDescent="0.2">
      <c r="A9" t="s">
        <v>121</v>
      </c>
      <c r="H9" s="7"/>
      <c r="I9" s="7"/>
      <c r="J9" s="2"/>
      <c r="K9" s="2"/>
      <c r="L9" s="2"/>
      <c r="M9" s="2"/>
    </row>
    <row r="10" spans="1:13" x14ac:dyDescent="0.2">
      <c r="A10" t="s">
        <v>122</v>
      </c>
      <c r="H10" s="5"/>
      <c r="I10" s="8"/>
      <c r="J10" s="8"/>
    </row>
    <row r="11" spans="1:13" x14ac:dyDescent="0.2">
      <c r="H11" s="5"/>
      <c r="I11" s="8"/>
      <c r="J11" s="8"/>
    </row>
    <row r="12" spans="1:13" x14ac:dyDescent="0.2">
      <c r="H12" s="5"/>
      <c r="I12" s="8"/>
      <c r="J12" s="8"/>
    </row>
    <row r="13" spans="1:13" x14ac:dyDescent="0.2">
      <c r="H13" s="5"/>
      <c r="I13" s="8"/>
      <c r="J13" s="8"/>
    </row>
    <row r="14" spans="1:13" x14ac:dyDescent="0.2">
      <c r="H14" s="5"/>
      <c r="I14" s="9"/>
      <c r="J14" s="8"/>
    </row>
    <row r="15" spans="1:13" x14ac:dyDescent="0.2">
      <c r="H15" s="8"/>
      <c r="I15" s="8"/>
      <c r="J15" s="8"/>
    </row>
    <row r="16" spans="1:13" x14ac:dyDescent="0.2">
      <c r="H16" s="8"/>
      <c r="I16" s="8"/>
      <c r="J16" s="8"/>
    </row>
    <row r="17" spans="8:10" x14ac:dyDescent="0.2">
      <c r="H17" s="3"/>
      <c r="I17" s="8"/>
      <c r="J17" s="7"/>
    </row>
    <row r="18" spans="8:10" x14ac:dyDescent="0.2">
      <c r="H18" s="8"/>
      <c r="I18" s="8"/>
      <c r="J18" s="8"/>
    </row>
    <row r="19" spans="8:10" x14ac:dyDescent="0.2">
      <c r="H19" s="3"/>
      <c r="J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F47" sqref="F47:H47"/>
    </sheetView>
  </sheetViews>
  <sheetFormatPr baseColWidth="10" defaultRowHeight="16" x14ac:dyDescent="0.2"/>
  <cols>
    <col min="1" max="1" width="59.5" bestFit="1" customWidth="1"/>
    <col min="2" max="2" width="12.1640625" bestFit="1" customWidth="1"/>
    <col min="3" max="3" width="13.1640625" bestFit="1" customWidth="1"/>
    <col min="4" max="4" width="9.6640625" bestFit="1" customWidth="1"/>
    <col min="5" max="5" width="12.1640625" bestFit="1" customWidth="1"/>
    <col min="6" max="6" width="18.6640625" style="5" bestFit="1" customWidth="1"/>
    <col min="7" max="7" width="44.33203125" bestFit="1" customWidth="1"/>
    <col min="8" max="8" width="16.83203125" style="8" bestFit="1" customWidth="1"/>
  </cols>
  <sheetData>
    <row r="1" spans="1:8" s="2" customFormat="1" x14ac:dyDescent="0.2">
      <c r="A1" s="2" t="s">
        <v>123</v>
      </c>
      <c r="B1" s="2" t="s">
        <v>124</v>
      </c>
      <c r="C1" s="2" t="s">
        <v>125</v>
      </c>
      <c r="F1" s="3" t="s">
        <v>170</v>
      </c>
      <c r="G1" s="4" t="s">
        <v>171</v>
      </c>
      <c r="H1" s="7" t="s">
        <v>172</v>
      </c>
    </row>
    <row r="2" spans="1:8" x14ac:dyDescent="0.2">
      <c r="A2" t="s">
        <v>0</v>
      </c>
      <c r="B2" s="1">
        <v>407984403.09579599</v>
      </c>
      <c r="C2">
        <f>(B2/1000000)</f>
        <v>407.98440309579598</v>
      </c>
      <c r="F2" s="5">
        <v>1</v>
      </c>
      <c r="G2" s="6" t="s">
        <v>182</v>
      </c>
      <c r="H2" s="8">
        <v>1428.68</v>
      </c>
    </row>
    <row r="3" spans="1:8" x14ac:dyDescent="0.2">
      <c r="A3" t="s">
        <v>1</v>
      </c>
      <c r="B3" s="1">
        <v>337178666.90308702</v>
      </c>
      <c r="C3">
        <f t="shared" ref="C3:C66" si="0">(B3/1000000)</f>
        <v>337.17866690308699</v>
      </c>
      <c r="F3" s="5" t="s">
        <v>127</v>
      </c>
      <c r="G3" s="6" t="s">
        <v>183</v>
      </c>
      <c r="H3" s="8">
        <v>1426.86</v>
      </c>
    </row>
    <row r="4" spans="1:8" x14ac:dyDescent="0.2">
      <c r="A4" t="s">
        <v>2</v>
      </c>
      <c r="B4" s="1">
        <v>136499049.771678</v>
      </c>
      <c r="C4">
        <f t="shared" si="0"/>
        <v>136.49904977167799</v>
      </c>
      <c r="F4" s="5" t="s">
        <v>128</v>
      </c>
      <c r="G4" s="6" t="s">
        <v>184</v>
      </c>
      <c r="H4" s="8">
        <v>620.28</v>
      </c>
    </row>
    <row r="5" spans="1:8" x14ac:dyDescent="0.2">
      <c r="A5" t="s">
        <v>3</v>
      </c>
      <c r="B5" s="1">
        <v>92376143.758378595</v>
      </c>
      <c r="C5">
        <f t="shared" si="0"/>
        <v>92.376143758378589</v>
      </c>
      <c r="F5" s="5" t="s">
        <v>129</v>
      </c>
      <c r="G5" s="11" t="s">
        <v>185</v>
      </c>
      <c r="H5" s="8">
        <v>331.38</v>
      </c>
    </row>
    <row r="6" spans="1:8" x14ac:dyDescent="0.2">
      <c r="A6" t="s">
        <v>4</v>
      </c>
      <c r="B6" s="1">
        <v>45191034.367700003</v>
      </c>
      <c r="C6">
        <f t="shared" si="0"/>
        <v>45.191034367700006</v>
      </c>
      <c r="F6" s="5" t="s">
        <v>130</v>
      </c>
      <c r="G6" s="6" t="s">
        <v>186</v>
      </c>
      <c r="H6" s="8">
        <v>376.11</v>
      </c>
    </row>
    <row r="7" spans="1:8" x14ac:dyDescent="0.2">
      <c r="A7" t="s">
        <v>5</v>
      </c>
      <c r="B7" s="1">
        <v>32035479.532000002</v>
      </c>
      <c r="C7">
        <f t="shared" si="0"/>
        <v>32.035479532000004</v>
      </c>
      <c r="F7" s="5" t="s">
        <v>131</v>
      </c>
      <c r="G7" s="6" t="s">
        <v>187</v>
      </c>
      <c r="H7" s="8">
        <v>94.01</v>
      </c>
    </row>
    <row r="8" spans="1:8" x14ac:dyDescent="0.2">
      <c r="A8" t="s">
        <v>6</v>
      </c>
      <c r="B8" s="1">
        <v>31384636.738357101</v>
      </c>
      <c r="C8">
        <f t="shared" si="0"/>
        <v>31.384636738357102</v>
      </c>
      <c r="F8" s="5" t="s">
        <v>132</v>
      </c>
      <c r="G8" s="6" t="s">
        <v>188</v>
      </c>
      <c r="H8" s="8">
        <v>5.08</v>
      </c>
    </row>
    <row r="9" spans="1:8" x14ac:dyDescent="0.2">
      <c r="A9" t="s">
        <v>7</v>
      </c>
      <c r="B9" s="1">
        <v>26541685.612</v>
      </c>
      <c r="C9">
        <f t="shared" si="0"/>
        <v>26.541685611999998</v>
      </c>
      <c r="F9" s="5" t="s">
        <v>133</v>
      </c>
      <c r="G9" s="6" t="s">
        <v>189</v>
      </c>
      <c r="H9" s="8">
        <v>516.80999999999995</v>
      </c>
    </row>
    <row r="10" spans="1:8" x14ac:dyDescent="0.2">
      <c r="A10" t="s">
        <v>8</v>
      </c>
      <c r="B10" s="1">
        <v>21790054.756373499</v>
      </c>
      <c r="C10">
        <f t="shared" si="0"/>
        <v>21.7900547563735</v>
      </c>
      <c r="F10" s="5" t="s">
        <v>134</v>
      </c>
      <c r="G10" s="6" t="s">
        <v>190</v>
      </c>
      <c r="H10" s="8">
        <v>44.17</v>
      </c>
    </row>
    <row r="11" spans="1:8" x14ac:dyDescent="0.2">
      <c r="A11" t="s">
        <v>9</v>
      </c>
      <c r="B11" s="1">
        <v>18744586.214000002</v>
      </c>
      <c r="C11">
        <f t="shared" si="0"/>
        <v>18.744586214000002</v>
      </c>
      <c r="F11" s="5" t="s">
        <v>135</v>
      </c>
      <c r="G11" s="6" t="s">
        <v>191</v>
      </c>
      <c r="H11" s="8">
        <v>59.3</v>
      </c>
    </row>
    <row r="12" spans="1:8" x14ac:dyDescent="0.2">
      <c r="A12" t="s">
        <v>10</v>
      </c>
      <c r="B12" s="1">
        <v>16290428.02</v>
      </c>
      <c r="C12">
        <f t="shared" si="0"/>
        <v>16.29042802</v>
      </c>
      <c r="F12" s="5" t="s">
        <v>136</v>
      </c>
      <c r="G12" s="6" t="s">
        <v>192</v>
      </c>
      <c r="H12" s="8">
        <v>31.3</v>
      </c>
    </row>
    <row r="13" spans="1:8" x14ac:dyDescent="0.2">
      <c r="A13" t="s">
        <v>11</v>
      </c>
      <c r="B13" s="1">
        <v>12087492.056729</v>
      </c>
      <c r="C13">
        <f t="shared" si="0"/>
        <v>12.087492056728999</v>
      </c>
      <c r="F13" s="5" t="s">
        <v>137</v>
      </c>
      <c r="G13" s="6" t="s">
        <v>193</v>
      </c>
      <c r="H13" s="8">
        <v>89.26</v>
      </c>
    </row>
    <row r="14" spans="1:8" x14ac:dyDescent="0.2">
      <c r="A14" t="s">
        <v>12</v>
      </c>
      <c r="B14" s="1">
        <v>11633666.094000001</v>
      </c>
      <c r="C14">
        <f t="shared" si="0"/>
        <v>11.633666094000001</v>
      </c>
      <c r="F14" s="5" t="s">
        <v>138</v>
      </c>
      <c r="G14" s="11" t="s">
        <v>194</v>
      </c>
      <c r="H14" s="8">
        <v>48.18</v>
      </c>
    </row>
    <row r="15" spans="1:8" x14ac:dyDescent="0.2">
      <c r="A15" t="s">
        <v>13</v>
      </c>
      <c r="B15">
        <v>9219721.6088999994</v>
      </c>
      <c r="C15">
        <f t="shared" si="0"/>
        <v>9.2197216088999987</v>
      </c>
      <c r="F15" s="5" t="s">
        <v>139</v>
      </c>
      <c r="G15" s="6" t="s">
        <v>195</v>
      </c>
      <c r="H15" s="8">
        <v>4.63</v>
      </c>
    </row>
    <row r="16" spans="1:8" x14ac:dyDescent="0.2">
      <c r="A16" t="s">
        <v>14</v>
      </c>
      <c r="B16">
        <v>9119414.8000000007</v>
      </c>
      <c r="C16">
        <f t="shared" si="0"/>
        <v>9.1194148000000013</v>
      </c>
      <c r="F16" s="5" t="s">
        <v>140</v>
      </c>
      <c r="G16" s="6" t="s">
        <v>196</v>
      </c>
      <c r="H16" s="8">
        <v>148.94999999999999</v>
      </c>
    </row>
    <row r="17" spans="1:8" x14ac:dyDescent="0.2">
      <c r="A17" t="s">
        <v>15</v>
      </c>
      <c r="B17">
        <v>6929756.2884</v>
      </c>
      <c r="C17">
        <f t="shared" si="0"/>
        <v>6.9297562884000001</v>
      </c>
      <c r="F17" s="5" t="s">
        <v>141</v>
      </c>
      <c r="G17" s="6" t="s">
        <v>197</v>
      </c>
      <c r="H17" s="8">
        <v>16.86</v>
      </c>
    </row>
    <row r="18" spans="1:8" x14ac:dyDescent="0.2">
      <c r="A18" t="s">
        <v>16</v>
      </c>
      <c r="B18">
        <v>6546914.2655155202</v>
      </c>
      <c r="C18">
        <f t="shared" si="0"/>
        <v>6.5469142655155199</v>
      </c>
      <c r="F18" s="5" t="s">
        <v>142</v>
      </c>
      <c r="G18" s="6" t="s">
        <v>198</v>
      </c>
      <c r="H18" s="8">
        <v>299.47000000000003</v>
      </c>
    </row>
    <row r="19" spans="1:8" x14ac:dyDescent="0.2">
      <c r="A19" t="s">
        <v>17</v>
      </c>
      <c r="B19">
        <v>4924906.6756776702</v>
      </c>
      <c r="C19">
        <f t="shared" si="0"/>
        <v>4.9249066756776703</v>
      </c>
      <c r="F19" s="5" t="s">
        <v>143</v>
      </c>
      <c r="G19" s="6" t="s">
        <v>222</v>
      </c>
      <c r="H19" s="8">
        <v>34.270000000000003</v>
      </c>
    </row>
    <row r="20" spans="1:8" x14ac:dyDescent="0.2">
      <c r="A20" t="s">
        <v>18</v>
      </c>
      <c r="B20">
        <v>3516163</v>
      </c>
      <c r="C20">
        <f t="shared" si="0"/>
        <v>3.5161630000000001</v>
      </c>
      <c r="F20" s="5" t="s">
        <v>144</v>
      </c>
      <c r="G20" s="6" t="s">
        <v>199</v>
      </c>
      <c r="H20" s="8">
        <v>25.28</v>
      </c>
    </row>
    <row r="21" spans="1:8" x14ac:dyDescent="0.2">
      <c r="A21" t="s">
        <v>19</v>
      </c>
      <c r="B21">
        <v>3264169.69</v>
      </c>
      <c r="C21">
        <f t="shared" si="0"/>
        <v>3.2641696900000001</v>
      </c>
      <c r="F21" s="5" t="s">
        <v>145</v>
      </c>
      <c r="G21" s="6" t="s">
        <v>200</v>
      </c>
      <c r="H21" s="8">
        <v>0.23</v>
      </c>
    </row>
    <row r="22" spans="1:8" x14ac:dyDescent="0.2">
      <c r="A22" t="s">
        <v>20</v>
      </c>
      <c r="B22">
        <v>2793985</v>
      </c>
      <c r="C22">
        <f t="shared" si="0"/>
        <v>2.7939850000000002</v>
      </c>
      <c r="F22" s="5" t="s">
        <v>146</v>
      </c>
      <c r="G22" s="6" t="s">
        <v>201</v>
      </c>
      <c r="H22" s="8">
        <v>5.2</v>
      </c>
    </row>
    <row r="23" spans="1:8" x14ac:dyDescent="0.2">
      <c r="A23" t="s">
        <v>21</v>
      </c>
      <c r="B23">
        <v>2505919.4604000002</v>
      </c>
      <c r="C23">
        <f t="shared" si="0"/>
        <v>2.5059194604000004</v>
      </c>
      <c r="F23" s="5" t="s">
        <v>147</v>
      </c>
      <c r="G23" s="6" t="s">
        <v>202</v>
      </c>
      <c r="H23" s="8">
        <v>7.42</v>
      </c>
    </row>
    <row r="24" spans="1:8" x14ac:dyDescent="0.2">
      <c r="A24" t="s">
        <v>22</v>
      </c>
      <c r="B24">
        <v>2299239.1198505699</v>
      </c>
      <c r="C24">
        <f t="shared" si="0"/>
        <v>2.2992391198505699</v>
      </c>
      <c r="F24" s="5" t="s">
        <v>148</v>
      </c>
      <c r="G24" s="6" t="s">
        <v>203</v>
      </c>
      <c r="H24" s="8">
        <v>81.39</v>
      </c>
    </row>
    <row r="25" spans="1:8" x14ac:dyDescent="0.2">
      <c r="A25" t="s">
        <v>23</v>
      </c>
      <c r="B25">
        <v>2090422.71056</v>
      </c>
      <c r="C25">
        <f t="shared" si="0"/>
        <v>2.09042271056</v>
      </c>
      <c r="F25" s="5" t="s">
        <v>149</v>
      </c>
      <c r="G25" s="6" t="s">
        <v>204</v>
      </c>
      <c r="H25" s="8">
        <v>5.08</v>
      </c>
    </row>
    <row r="26" spans="1:8" x14ac:dyDescent="0.2">
      <c r="A26" t="s">
        <v>24</v>
      </c>
      <c r="B26">
        <v>2020463</v>
      </c>
      <c r="C26">
        <f t="shared" si="0"/>
        <v>2.0204629999999999</v>
      </c>
      <c r="F26" s="5" t="s">
        <v>150</v>
      </c>
      <c r="G26" s="11" t="s">
        <v>205</v>
      </c>
      <c r="H26" s="8">
        <v>1.82</v>
      </c>
    </row>
    <row r="27" spans="1:8" x14ac:dyDescent="0.2">
      <c r="A27" t="s">
        <v>25</v>
      </c>
      <c r="B27">
        <v>1745184.39378133</v>
      </c>
      <c r="C27">
        <f t="shared" si="0"/>
        <v>1.7451843937813301</v>
      </c>
      <c r="F27" s="5" t="s">
        <v>151</v>
      </c>
      <c r="G27" s="11" t="s">
        <v>206</v>
      </c>
      <c r="H27" s="8">
        <v>1.82</v>
      </c>
    </row>
    <row r="28" spans="1:8" x14ac:dyDescent="0.2">
      <c r="A28" t="s">
        <v>26</v>
      </c>
      <c r="B28">
        <v>1716963</v>
      </c>
      <c r="C28">
        <f t="shared" si="0"/>
        <v>1.716963</v>
      </c>
      <c r="F28" s="5" t="s">
        <v>152</v>
      </c>
      <c r="G28" s="11" t="s">
        <v>207</v>
      </c>
      <c r="H28" s="8">
        <v>0.26</v>
      </c>
    </row>
    <row r="29" spans="1:8" x14ac:dyDescent="0.2">
      <c r="A29" t="s">
        <v>27</v>
      </c>
      <c r="B29">
        <v>1079908.5</v>
      </c>
      <c r="C29">
        <f t="shared" si="0"/>
        <v>1.0799084999999999</v>
      </c>
      <c r="F29" s="5" t="s">
        <v>153</v>
      </c>
      <c r="G29" s="11" t="s">
        <v>208</v>
      </c>
      <c r="H29" s="8">
        <v>1.42</v>
      </c>
    </row>
    <row r="30" spans="1:8" x14ac:dyDescent="0.2">
      <c r="A30" t="s">
        <v>28</v>
      </c>
      <c r="B30">
        <v>873627</v>
      </c>
      <c r="C30">
        <f t="shared" si="0"/>
        <v>0.87362700000000004</v>
      </c>
      <c r="F30" s="5" t="s">
        <v>154</v>
      </c>
      <c r="G30" s="11" t="s">
        <v>209</v>
      </c>
      <c r="H30" s="8">
        <v>1.42</v>
      </c>
    </row>
    <row r="31" spans="1:8" x14ac:dyDescent="0.2">
      <c r="A31" t="s">
        <v>29</v>
      </c>
      <c r="B31">
        <v>866148.164811</v>
      </c>
      <c r="C31">
        <f>(B31/1000000)</f>
        <v>0.86614816481099999</v>
      </c>
      <c r="F31" s="5" t="s">
        <v>155</v>
      </c>
      <c r="G31" s="11" t="s">
        <v>210</v>
      </c>
      <c r="H31" s="8">
        <v>0.14000000000000001</v>
      </c>
    </row>
    <row r="32" spans="1:8" x14ac:dyDescent="0.2">
      <c r="A32" t="s">
        <v>30</v>
      </c>
      <c r="B32">
        <v>729389</v>
      </c>
      <c r="C32">
        <f t="shared" si="0"/>
        <v>0.72938899999999995</v>
      </c>
      <c r="F32" s="5">
        <v>2</v>
      </c>
      <c r="G32" s="6" t="s">
        <v>211</v>
      </c>
      <c r="H32" s="8">
        <v>48.3</v>
      </c>
    </row>
    <row r="33" spans="1:8" x14ac:dyDescent="0.2">
      <c r="A33" t="s">
        <v>31</v>
      </c>
      <c r="B33">
        <v>600733.19999999995</v>
      </c>
      <c r="C33">
        <f t="shared" si="0"/>
        <v>0.60073319999999997</v>
      </c>
      <c r="F33" s="5" t="s">
        <v>156</v>
      </c>
      <c r="G33" s="6" t="s">
        <v>212</v>
      </c>
      <c r="H33" s="8">
        <v>48.3</v>
      </c>
    </row>
    <row r="34" spans="1:8" x14ac:dyDescent="0.2">
      <c r="A34" t="s">
        <v>32</v>
      </c>
      <c r="B34">
        <v>549980.62958296901</v>
      </c>
      <c r="C34">
        <f t="shared" si="0"/>
        <v>0.54998062958296901</v>
      </c>
      <c r="F34" s="5" t="s">
        <v>157</v>
      </c>
      <c r="G34" s="6" t="s">
        <v>213</v>
      </c>
      <c r="H34" s="8">
        <v>46.56</v>
      </c>
    </row>
    <row r="35" spans="1:8" x14ac:dyDescent="0.2">
      <c r="A35" t="s">
        <v>33</v>
      </c>
      <c r="B35">
        <v>540964.83799999999</v>
      </c>
      <c r="C35">
        <f t="shared" si="0"/>
        <v>0.54096483799999995</v>
      </c>
      <c r="F35" s="5" t="s">
        <v>158</v>
      </c>
      <c r="G35" s="6" t="s">
        <v>214</v>
      </c>
      <c r="H35" s="8">
        <v>1.73</v>
      </c>
    </row>
    <row r="36" spans="1:8" x14ac:dyDescent="0.2">
      <c r="A36" t="s">
        <v>34</v>
      </c>
      <c r="B36">
        <v>481271.5</v>
      </c>
      <c r="C36">
        <f t="shared" si="0"/>
        <v>0.48127150000000002</v>
      </c>
      <c r="F36" s="5">
        <v>4</v>
      </c>
      <c r="G36" t="s">
        <v>215</v>
      </c>
      <c r="H36" s="8">
        <v>639.29999999999995</v>
      </c>
    </row>
    <row r="37" spans="1:8" x14ac:dyDescent="0.2">
      <c r="A37" t="s">
        <v>35</v>
      </c>
      <c r="B37">
        <v>473527.28</v>
      </c>
      <c r="C37">
        <f t="shared" si="0"/>
        <v>0.47352728000000005</v>
      </c>
      <c r="F37" s="5" t="s">
        <v>159</v>
      </c>
      <c r="G37" s="11" t="s">
        <v>216</v>
      </c>
      <c r="H37" s="8">
        <v>0</v>
      </c>
    </row>
    <row r="38" spans="1:8" x14ac:dyDescent="0.2">
      <c r="A38" t="s">
        <v>36</v>
      </c>
      <c r="B38">
        <v>405100.31840752001</v>
      </c>
      <c r="C38">
        <f t="shared" si="0"/>
        <v>0.40510031840752003</v>
      </c>
      <c r="F38" s="5" t="s">
        <v>160</v>
      </c>
      <c r="G38" s="11" t="s">
        <v>217</v>
      </c>
      <c r="H38" s="8">
        <v>614.77</v>
      </c>
    </row>
    <row r="39" spans="1:8" x14ac:dyDescent="0.2">
      <c r="A39" t="s">
        <v>37</v>
      </c>
      <c r="B39">
        <v>403166.50390710001</v>
      </c>
      <c r="C39">
        <f t="shared" si="0"/>
        <v>0.40316650390710002</v>
      </c>
      <c r="F39" s="5" t="s">
        <v>161</v>
      </c>
      <c r="G39" t="s">
        <v>223</v>
      </c>
      <c r="H39" s="8">
        <v>24.53</v>
      </c>
    </row>
    <row r="40" spans="1:8" x14ac:dyDescent="0.2">
      <c r="A40" t="s">
        <v>38</v>
      </c>
      <c r="B40">
        <v>388176.42314015399</v>
      </c>
      <c r="C40">
        <f t="shared" si="0"/>
        <v>0.38817642314015399</v>
      </c>
      <c r="F40" s="5" t="s">
        <v>162</v>
      </c>
      <c r="G40" s="11" t="s">
        <v>218</v>
      </c>
      <c r="H40" s="8">
        <v>15.85</v>
      </c>
    </row>
    <row r="41" spans="1:8" x14ac:dyDescent="0.2">
      <c r="A41" t="s">
        <v>39</v>
      </c>
      <c r="B41">
        <v>342573.14500000002</v>
      </c>
      <c r="C41">
        <f t="shared" si="0"/>
        <v>0.34257314500000002</v>
      </c>
      <c r="F41" s="5" t="s">
        <v>163</v>
      </c>
      <c r="G41" s="11" t="s">
        <v>219</v>
      </c>
      <c r="H41" s="8">
        <v>3.57</v>
      </c>
    </row>
    <row r="42" spans="1:8" x14ac:dyDescent="0.2">
      <c r="A42" t="s">
        <v>40</v>
      </c>
      <c r="B42">
        <v>308010.15000000002</v>
      </c>
      <c r="C42">
        <f t="shared" si="0"/>
        <v>0.30801015000000004</v>
      </c>
      <c r="F42" s="5" t="s">
        <v>164</v>
      </c>
      <c r="G42" s="11" t="s">
        <v>220</v>
      </c>
      <c r="H42" s="8">
        <v>4.6500000000000004</v>
      </c>
    </row>
    <row r="43" spans="1:8" x14ac:dyDescent="0.2">
      <c r="A43" t="s">
        <v>41</v>
      </c>
      <c r="B43">
        <v>278623</v>
      </c>
      <c r="C43">
        <f t="shared" si="0"/>
        <v>0.27862300000000001</v>
      </c>
      <c r="F43" s="5" t="s">
        <v>165</v>
      </c>
      <c r="G43" s="11" t="s">
        <v>221</v>
      </c>
      <c r="H43" s="8">
        <v>0.46</v>
      </c>
    </row>
    <row r="44" spans="1:8" x14ac:dyDescent="0.2">
      <c r="A44" t="s">
        <v>42</v>
      </c>
      <c r="B44">
        <v>218653.43</v>
      </c>
      <c r="C44">
        <f t="shared" si="0"/>
        <v>0.21865342999999998</v>
      </c>
      <c r="F44" s="5" t="s">
        <v>166</v>
      </c>
      <c r="G44" s="5"/>
      <c r="H44" s="8">
        <v>37.49</v>
      </c>
    </row>
    <row r="45" spans="1:8" x14ac:dyDescent="0.2">
      <c r="A45" t="s">
        <v>43</v>
      </c>
      <c r="B45">
        <v>210011.136</v>
      </c>
      <c r="C45">
        <f t="shared" si="0"/>
        <v>0.21001113599999999</v>
      </c>
      <c r="F45" s="5" t="s">
        <v>167</v>
      </c>
      <c r="G45" s="5"/>
      <c r="H45" s="8">
        <v>112.08</v>
      </c>
    </row>
    <row r="46" spans="1:8" x14ac:dyDescent="0.2">
      <c r="A46" t="s">
        <v>44</v>
      </c>
      <c r="B46">
        <v>205818.68530000001</v>
      </c>
      <c r="C46">
        <f t="shared" si="0"/>
        <v>0.2058186853</v>
      </c>
      <c r="F46" s="5" t="s">
        <v>168</v>
      </c>
      <c r="G46" s="5"/>
      <c r="H46" s="8">
        <v>74.59</v>
      </c>
    </row>
    <row r="47" spans="1:8" x14ac:dyDescent="0.2">
      <c r="A47" t="s">
        <v>45</v>
      </c>
      <c r="B47">
        <v>203350.3</v>
      </c>
      <c r="C47">
        <f>(B47/1000000)</f>
        <v>0.20335029999999998</v>
      </c>
      <c r="F47" s="3" t="s">
        <v>126</v>
      </c>
      <c r="H47" s="7">
        <f>SUM(H2,H32,H36)</f>
        <v>2116.2799999999997</v>
      </c>
    </row>
    <row r="48" spans="1:8" x14ac:dyDescent="0.2">
      <c r="A48" t="s">
        <v>46</v>
      </c>
      <c r="B48">
        <v>201032.5</v>
      </c>
      <c r="C48">
        <f t="shared" si="0"/>
        <v>0.2010325</v>
      </c>
    </row>
    <row r="49" spans="1:6" x14ac:dyDescent="0.2">
      <c r="A49" t="s">
        <v>47</v>
      </c>
      <c r="B49">
        <v>197909.52655499999</v>
      </c>
      <c r="C49">
        <f t="shared" si="0"/>
        <v>0.19790952655499999</v>
      </c>
      <c r="F49"/>
    </row>
    <row r="50" spans="1:6" x14ac:dyDescent="0.2">
      <c r="A50" t="s">
        <v>48</v>
      </c>
      <c r="B50">
        <v>175420.79</v>
      </c>
      <c r="C50">
        <f t="shared" si="0"/>
        <v>0.17542079000000002</v>
      </c>
    </row>
    <row r="51" spans="1:6" x14ac:dyDescent="0.2">
      <c r="A51" t="s">
        <v>49</v>
      </c>
      <c r="B51">
        <v>159972.8287595</v>
      </c>
      <c r="C51">
        <f t="shared" si="0"/>
        <v>0.1599728287595</v>
      </c>
    </row>
    <row r="52" spans="1:6" x14ac:dyDescent="0.2">
      <c r="A52" t="s">
        <v>50</v>
      </c>
      <c r="B52">
        <v>147674.308819333</v>
      </c>
      <c r="C52">
        <f t="shared" si="0"/>
        <v>0.14767430881933299</v>
      </c>
    </row>
    <row r="53" spans="1:6" x14ac:dyDescent="0.2">
      <c r="A53" t="s">
        <v>51</v>
      </c>
      <c r="B53">
        <v>138543</v>
      </c>
      <c r="C53">
        <f t="shared" si="0"/>
        <v>0.138543</v>
      </c>
    </row>
    <row r="54" spans="1:6" x14ac:dyDescent="0.2">
      <c r="A54" t="s">
        <v>52</v>
      </c>
      <c r="B54">
        <v>133055.77136288199</v>
      </c>
      <c r="C54">
        <f t="shared" si="0"/>
        <v>0.13305577136288199</v>
      </c>
    </row>
    <row r="55" spans="1:6" x14ac:dyDescent="0.2">
      <c r="A55" t="s">
        <v>53</v>
      </c>
      <c r="B55">
        <v>129150.45</v>
      </c>
      <c r="C55">
        <f t="shared" si="0"/>
        <v>0.12915045</v>
      </c>
    </row>
    <row r="56" spans="1:6" x14ac:dyDescent="0.2">
      <c r="A56" t="s">
        <v>54</v>
      </c>
      <c r="B56">
        <v>109283.06</v>
      </c>
      <c r="C56">
        <f t="shared" si="0"/>
        <v>0.10928306</v>
      </c>
    </row>
    <row r="57" spans="1:6" x14ac:dyDescent="0.2">
      <c r="A57" t="s">
        <v>55</v>
      </c>
      <c r="B57">
        <v>105421</v>
      </c>
      <c r="C57">
        <f t="shared" si="0"/>
        <v>0.105421</v>
      </c>
    </row>
    <row r="58" spans="1:6" x14ac:dyDescent="0.2">
      <c r="A58" t="s">
        <v>56</v>
      </c>
      <c r="B58">
        <v>67560.98</v>
      </c>
      <c r="C58">
        <f t="shared" si="0"/>
        <v>6.7560979999999993E-2</v>
      </c>
    </row>
    <row r="59" spans="1:6" x14ac:dyDescent="0.2">
      <c r="A59" t="s">
        <v>57</v>
      </c>
      <c r="B59">
        <v>63720.474329999997</v>
      </c>
      <c r="C59">
        <f t="shared" si="0"/>
        <v>6.3720474329999999E-2</v>
      </c>
    </row>
    <row r="60" spans="1:6" x14ac:dyDescent="0.2">
      <c r="A60" t="s">
        <v>58</v>
      </c>
      <c r="B60">
        <v>58600</v>
      </c>
      <c r="C60">
        <f t="shared" si="0"/>
        <v>5.8599999999999999E-2</v>
      </c>
    </row>
    <row r="61" spans="1:6" x14ac:dyDescent="0.2">
      <c r="A61" t="s">
        <v>59</v>
      </c>
      <c r="B61">
        <v>56219.41113</v>
      </c>
      <c r="C61">
        <f t="shared" si="0"/>
        <v>5.6219411130000001E-2</v>
      </c>
    </row>
    <row r="62" spans="1:6" x14ac:dyDescent="0.2">
      <c r="A62" t="s">
        <v>60</v>
      </c>
      <c r="B62">
        <v>52649.15</v>
      </c>
      <c r="C62">
        <f t="shared" si="0"/>
        <v>5.2649149999999999E-2</v>
      </c>
    </row>
    <row r="63" spans="1:6" x14ac:dyDescent="0.2">
      <c r="A63" t="s">
        <v>61</v>
      </c>
      <c r="B63">
        <v>48488.76</v>
      </c>
      <c r="C63">
        <f t="shared" si="0"/>
        <v>4.8488759999999999E-2</v>
      </c>
    </row>
    <row r="64" spans="1:6" x14ac:dyDescent="0.2">
      <c r="A64" t="s">
        <v>62</v>
      </c>
      <c r="B64">
        <v>48191</v>
      </c>
      <c r="C64">
        <f>(B64/1000000)</f>
        <v>4.8190999999999998E-2</v>
      </c>
    </row>
    <row r="65" spans="1:3" x14ac:dyDescent="0.2">
      <c r="A65" t="s">
        <v>63</v>
      </c>
      <c r="B65">
        <v>36141.86</v>
      </c>
      <c r="C65">
        <f t="shared" si="0"/>
        <v>3.6141859999999998E-2</v>
      </c>
    </row>
    <row r="66" spans="1:3" x14ac:dyDescent="0.2">
      <c r="A66" t="s">
        <v>64</v>
      </c>
      <c r="B66">
        <v>35891.985336624297</v>
      </c>
      <c r="C66">
        <f t="shared" si="0"/>
        <v>3.5891985336624299E-2</v>
      </c>
    </row>
    <row r="67" spans="1:3" x14ac:dyDescent="0.2">
      <c r="A67" t="s">
        <v>65</v>
      </c>
      <c r="B67">
        <v>29308</v>
      </c>
      <c r="C67">
        <f t="shared" ref="C67:C80" si="1">(B67/1000000)</f>
        <v>2.9308000000000001E-2</v>
      </c>
    </row>
    <row r="68" spans="1:3" x14ac:dyDescent="0.2">
      <c r="A68" t="s">
        <v>66</v>
      </c>
      <c r="B68">
        <v>27452</v>
      </c>
      <c r="C68">
        <f t="shared" si="1"/>
        <v>2.7452000000000001E-2</v>
      </c>
    </row>
    <row r="69" spans="1:3" x14ac:dyDescent="0.2">
      <c r="A69" t="s">
        <v>67</v>
      </c>
      <c r="B69">
        <v>21630</v>
      </c>
      <c r="C69">
        <f t="shared" si="1"/>
        <v>2.163E-2</v>
      </c>
    </row>
    <row r="70" spans="1:3" x14ac:dyDescent="0.2">
      <c r="A70" t="s">
        <v>68</v>
      </c>
      <c r="B70">
        <v>21044</v>
      </c>
      <c r="C70">
        <f t="shared" si="1"/>
        <v>2.1044E-2</v>
      </c>
    </row>
    <row r="71" spans="1:3" x14ac:dyDescent="0.2">
      <c r="A71" t="s">
        <v>69</v>
      </c>
      <c r="B71">
        <v>20864</v>
      </c>
      <c r="C71">
        <f t="shared" si="1"/>
        <v>2.0864000000000001E-2</v>
      </c>
    </row>
    <row r="72" spans="1:3" x14ac:dyDescent="0.2">
      <c r="A72" t="s">
        <v>70</v>
      </c>
      <c r="B72">
        <v>15012.0416</v>
      </c>
      <c r="C72">
        <f t="shared" si="1"/>
        <v>1.50120416E-2</v>
      </c>
    </row>
    <row r="73" spans="1:3" x14ac:dyDescent="0.2">
      <c r="A73" t="s">
        <v>71</v>
      </c>
      <c r="B73">
        <v>11710</v>
      </c>
      <c r="C73">
        <f t="shared" si="1"/>
        <v>1.171E-2</v>
      </c>
    </row>
    <row r="74" spans="1:3" x14ac:dyDescent="0.2">
      <c r="A74" t="s">
        <v>72</v>
      </c>
      <c r="B74">
        <v>6898.7759999999998</v>
      </c>
      <c r="C74">
        <f t="shared" si="1"/>
        <v>6.8987759999999997E-3</v>
      </c>
    </row>
    <row r="75" spans="1:3" x14ac:dyDescent="0.2">
      <c r="A75" t="s">
        <v>73</v>
      </c>
      <c r="B75">
        <v>5941.9871999999996</v>
      </c>
      <c r="C75">
        <f t="shared" si="1"/>
        <v>5.9419871999999993E-3</v>
      </c>
    </row>
    <row r="76" spans="1:3" x14ac:dyDescent="0.2">
      <c r="A76" t="s">
        <v>74</v>
      </c>
      <c r="B76">
        <v>5474</v>
      </c>
      <c r="C76">
        <f t="shared" si="1"/>
        <v>5.4739999999999997E-3</v>
      </c>
    </row>
    <row r="77" spans="1:3" x14ac:dyDescent="0.2">
      <c r="A77" t="s">
        <v>75</v>
      </c>
      <c r="B77">
        <v>5448.5810000000001</v>
      </c>
      <c r="C77">
        <f t="shared" si="1"/>
        <v>5.4485810000000001E-3</v>
      </c>
    </row>
    <row r="78" spans="1:3" x14ac:dyDescent="0.2">
      <c r="A78" t="s">
        <v>76</v>
      </c>
      <c r="B78">
        <v>5120</v>
      </c>
      <c r="C78">
        <f t="shared" si="1"/>
        <v>5.1200000000000004E-3</v>
      </c>
    </row>
    <row r="79" spans="1:3" x14ac:dyDescent="0.2">
      <c r="A79" t="s">
        <v>77</v>
      </c>
      <c r="B79">
        <v>4988.5795341324501</v>
      </c>
      <c r="C79">
        <f t="shared" si="1"/>
        <v>4.98857953413245E-3</v>
      </c>
    </row>
    <row r="80" spans="1:3" x14ac:dyDescent="0.2">
      <c r="A80" t="s">
        <v>78</v>
      </c>
      <c r="B80">
        <v>4740.8999999999996</v>
      </c>
      <c r="C80">
        <f t="shared" si="1"/>
        <v>4.7408999999999993E-3</v>
      </c>
    </row>
    <row r="81" spans="1:3" x14ac:dyDescent="0.2">
      <c r="A81" t="s">
        <v>79</v>
      </c>
      <c r="B81">
        <v>4019</v>
      </c>
      <c r="C81">
        <f>(B81/1000000)</f>
        <v>4.019E-3</v>
      </c>
    </row>
    <row r="82" spans="1:3" x14ac:dyDescent="0.2">
      <c r="A82" t="s">
        <v>80</v>
      </c>
      <c r="B82">
        <v>2473</v>
      </c>
      <c r="C82">
        <f t="shared" ref="C82:C97" si="2">(B82/1000000)</f>
        <v>2.4729999999999999E-3</v>
      </c>
    </row>
    <row r="83" spans="1:3" x14ac:dyDescent="0.2">
      <c r="A83" t="s">
        <v>81</v>
      </c>
      <c r="B83">
        <v>2200</v>
      </c>
      <c r="C83">
        <f t="shared" si="2"/>
        <v>2.2000000000000001E-3</v>
      </c>
    </row>
    <row r="84" spans="1:3" x14ac:dyDescent="0.2">
      <c r="A84" t="s">
        <v>82</v>
      </c>
      <c r="B84">
        <v>1973.9143200000001</v>
      </c>
      <c r="C84">
        <f t="shared" si="2"/>
        <v>1.9739143200000002E-3</v>
      </c>
    </row>
    <row r="85" spans="1:3" x14ac:dyDescent="0.2">
      <c r="A85" t="s">
        <v>83</v>
      </c>
      <c r="B85">
        <v>1880</v>
      </c>
      <c r="C85">
        <f t="shared" si="2"/>
        <v>1.8799999999999999E-3</v>
      </c>
    </row>
    <row r="86" spans="1:3" x14ac:dyDescent="0.2">
      <c r="A86" t="s">
        <v>84</v>
      </c>
      <c r="B86">
        <v>1778.6477520000001</v>
      </c>
      <c r="C86">
        <f t="shared" si="2"/>
        <v>1.778647752E-3</v>
      </c>
    </row>
    <row r="87" spans="1:3" x14ac:dyDescent="0.2">
      <c r="A87" t="s">
        <v>85</v>
      </c>
      <c r="B87">
        <v>1540</v>
      </c>
      <c r="C87">
        <f t="shared" si="2"/>
        <v>1.5399999999999999E-3</v>
      </c>
    </row>
    <row r="88" spans="1:3" x14ac:dyDescent="0.2">
      <c r="A88" t="s">
        <v>86</v>
      </c>
      <c r="B88">
        <v>1430.4864</v>
      </c>
      <c r="C88">
        <f t="shared" si="2"/>
        <v>1.4304864E-3</v>
      </c>
    </row>
    <row r="89" spans="1:3" x14ac:dyDescent="0.2">
      <c r="A89" t="s">
        <v>87</v>
      </c>
      <c r="B89">
        <v>1401.4789599999999</v>
      </c>
      <c r="C89">
        <f t="shared" si="2"/>
        <v>1.4014789599999999E-3</v>
      </c>
    </row>
    <row r="90" spans="1:3" x14ac:dyDescent="0.2">
      <c r="A90" t="s">
        <v>88</v>
      </c>
      <c r="B90">
        <v>1039.6058399999999</v>
      </c>
      <c r="C90">
        <f t="shared" si="2"/>
        <v>1.03960584E-3</v>
      </c>
    </row>
    <row r="91" spans="1:3" x14ac:dyDescent="0.2">
      <c r="A91" t="s">
        <v>89</v>
      </c>
      <c r="B91">
        <v>641.76</v>
      </c>
      <c r="C91">
        <f t="shared" si="2"/>
        <v>6.4176000000000001E-4</v>
      </c>
    </row>
    <row r="92" spans="1:3" x14ac:dyDescent="0.2">
      <c r="A92" t="s">
        <v>90</v>
      </c>
      <c r="B92">
        <v>255.49776</v>
      </c>
      <c r="C92">
        <f t="shared" si="2"/>
        <v>2.5549775999999998E-4</v>
      </c>
    </row>
    <row r="93" spans="1:3" x14ac:dyDescent="0.2">
      <c r="A93" t="s">
        <v>91</v>
      </c>
      <c r="B93">
        <v>88.957679999999996</v>
      </c>
      <c r="C93">
        <f t="shared" si="2"/>
        <v>8.8957680000000002E-5</v>
      </c>
    </row>
    <row r="94" spans="1:3" x14ac:dyDescent="0.2">
      <c r="A94" t="s">
        <v>92</v>
      </c>
      <c r="B94">
        <v>63.0178692</v>
      </c>
      <c r="C94">
        <f t="shared" si="2"/>
        <v>6.3017869200000004E-5</v>
      </c>
    </row>
    <row r="95" spans="1:3" x14ac:dyDescent="0.2">
      <c r="A95" t="s">
        <v>93</v>
      </c>
      <c r="B95">
        <v>32.256</v>
      </c>
      <c r="C95">
        <f t="shared" si="2"/>
        <v>3.2255999999999997E-5</v>
      </c>
    </row>
    <row r="96" spans="1:3" x14ac:dyDescent="0.2">
      <c r="A96" t="s">
        <v>94</v>
      </c>
      <c r="B96">
        <v>6.72</v>
      </c>
      <c r="C96">
        <f t="shared" si="2"/>
        <v>6.72E-6</v>
      </c>
    </row>
    <row r="97" spans="1:3" x14ac:dyDescent="0.2">
      <c r="A97" s="2" t="s">
        <v>126</v>
      </c>
      <c r="B97" s="1">
        <f>SUM(B2:B96)</f>
        <v>1259760967.2015421</v>
      </c>
      <c r="C97" s="2">
        <f t="shared" si="2"/>
        <v>1259.7609672015421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D12" sqref="D12"/>
    </sheetView>
  </sheetViews>
  <sheetFormatPr baseColWidth="10" defaultRowHeight="16" x14ac:dyDescent="0.2"/>
  <cols>
    <col min="1" max="1" width="41.1640625" bestFit="1" customWidth="1"/>
    <col min="2" max="2" width="19" bestFit="1" customWidth="1"/>
    <col min="3" max="3" width="48.83203125" bestFit="1" customWidth="1"/>
    <col min="4" max="4" width="12.83203125" bestFit="1" customWidth="1"/>
    <col min="5" max="5" width="22.6640625" bestFit="1" customWidth="1"/>
    <col min="6" max="6" width="17.6640625" bestFit="1" customWidth="1"/>
    <col min="7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173</v>
      </c>
      <c r="B1" s="7" t="s">
        <v>174</v>
      </c>
      <c r="C1" s="2" t="s">
        <v>123</v>
      </c>
      <c r="D1" s="2" t="s">
        <v>175</v>
      </c>
      <c r="E1" s="2" t="s">
        <v>176</v>
      </c>
      <c r="F1" s="2" t="s">
        <v>177</v>
      </c>
    </row>
    <row r="2" spans="1:9" x14ac:dyDescent="0.2">
      <c r="A2" s="5" t="s">
        <v>178</v>
      </c>
      <c r="B2" s="8">
        <v>516.80999999999995</v>
      </c>
      <c r="C2" s="8" t="s">
        <v>0</v>
      </c>
      <c r="D2">
        <v>407.98440309579598</v>
      </c>
      <c r="E2">
        <f>(D2-B2)</f>
        <v>-108.82559690420396</v>
      </c>
      <c r="F2">
        <f>B2/D2</f>
        <v>1.2667396010201188</v>
      </c>
    </row>
    <row r="3" spans="1:9" x14ac:dyDescent="0.2">
      <c r="A3" s="5" t="s">
        <v>179</v>
      </c>
      <c r="B3" s="8">
        <v>89.26</v>
      </c>
      <c r="C3" s="8" t="s">
        <v>7</v>
      </c>
      <c r="D3">
        <v>26.541685611999998</v>
      </c>
      <c r="E3">
        <f t="shared" ref="E3:E6" si="0">(D3-B3)</f>
        <v>-62.71831438800001</v>
      </c>
      <c r="F3">
        <f>B3/D3</f>
        <v>3.3630117282243699</v>
      </c>
    </row>
    <row r="4" spans="1:9" x14ac:dyDescent="0.2">
      <c r="A4" s="5" t="s">
        <v>224</v>
      </c>
      <c r="B4" s="8">
        <v>48.18</v>
      </c>
      <c r="C4" s="8" t="s">
        <v>12</v>
      </c>
      <c r="D4">
        <v>11.633666094000001</v>
      </c>
      <c r="E4">
        <f t="shared" si="0"/>
        <v>-36.546333906000001</v>
      </c>
      <c r="F4">
        <f>(B4/D4)</f>
        <v>4.1414288162223061</v>
      </c>
      <c r="H4" s="9"/>
    </row>
    <row r="5" spans="1:9" x14ac:dyDescent="0.2">
      <c r="A5" s="5" t="s">
        <v>181</v>
      </c>
      <c r="B5" s="8">
        <v>299.47000000000003</v>
      </c>
      <c r="C5" s="8" t="s">
        <v>1</v>
      </c>
      <c r="D5">
        <v>337.17866690308699</v>
      </c>
      <c r="E5">
        <f t="shared" si="0"/>
        <v>37.708666903086964</v>
      </c>
      <c r="F5">
        <f>B5/D5</f>
        <v>0.88816413787552784</v>
      </c>
    </row>
    <row r="6" spans="1:9" x14ac:dyDescent="0.2">
      <c r="A6" s="5" t="s">
        <v>180</v>
      </c>
      <c r="B6" s="9">
        <f>SUM(B7:B8)</f>
        <v>639.29999999999995</v>
      </c>
      <c r="C6" s="8" t="s">
        <v>2</v>
      </c>
      <c r="D6">
        <v>136.49904977167799</v>
      </c>
      <c r="E6">
        <f t="shared" si="0"/>
        <v>-502.80095022832199</v>
      </c>
      <c r="F6">
        <f>B6/D6</f>
        <v>4.6835490874797836</v>
      </c>
      <c r="H6" s="9"/>
    </row>
    <row r="7" spans="1:9" x14ac:dyDescent="0.2">
      <c r="A7" s="8" t="s">
        <v>160</v>
      </c>
      <c r="B7" s="8">
        <v>614.77</v>
      </c>
      <c r="C7" s="8"/>
      <c r="H7" s="9"/>
    </row>
    <row r="8" spans="1:9" x14ac:dyDescent="0.2">
      <c r="A8" s="8" t="s">
        <v>161</v>
      </c>
      <c r="B8" s="8">
        <v>24.53</v>
      </c>
      <c r="C8" s="8"/>
      <c r="H8" s="9"/>
    </row>
    <row r="9" spans="1:9" x14ac:dyDescent="0.2">
      <c r="A9" s="3" t="s">
        <v>126</v>
      </c>
      <c r="B9" s="2">
        <v>2116.2799999999997</v>
      </c>
      <c r="C9" s="7" t="s">
        <v>126</v>
      </c>
      <c r="D9" s="2">
        <v>1259.7609672015421</v>
      </c>
      <c r="E9" s="2">
        <f>D9-B9</f>
        <v>-856.5190327984576</v>
      </c>
      <c r="F9">
        <f>B9/D9</f>
        <v>1.6799059941515302</v>
      </c>
      <c r="G9" s="10"/>
      <c r="I9" s="10"/>
    </row>
    <row r="11" spans="1:9" x14ac:dyDescent="0.2">
      <c r="C11" s="8"/>
      <c r="I11" s="10"/>
    </row>
    <row r="13" spans="1:9" x14ac:dyDescent="0.2">
      <c r="A13" s="5"/>
      <c r="C13" s="8"/>
    </row>
    <row r="14" spans="1:9" x14ac:dyDescent="0.2">
      <c r="C14" s="5"/>
    </row>
    <row r="15" spans="1:9" x14ac:dyDescent="0.2">
      <c r="A15" s="9"/>
      <c r="B15" s="9"/>
      <c r="C15" s="5"/>
      <c r="H15" s="9"/>
    </row>
    <row r="16" spans="1:9" x14ac:dyDescent="0.2">
      <c r="A16" s="9"/>
      <c r="B16" s="9"/>
      <c r="C16" s="5"/>
      <c r="H16" s="9"/>
    </row>
    <row r="17" spans="1:8" x14ac:dyDescent="0.2">
      <c r="A17" s="9"/>
      <c r="B17" s="9"/>
      <c r="C17" s="5"/>
      <c r="H17" s="9"/>
    </row>
    <row r="19" spans="1:8" x14ac:dyDescent="0.2">
      <c r="E19" s="10"/>
    </row>
    <row r="20" spans="1:8" x14ac:dyDescent="0.2">
      <c r="A20" s="5"/>
      <c r="B20" s="6"/>
    </row>
    <row r="21" spans="1:8" x14ac:dyDescent="0.2">
      <c r="C21" s="8"/>
    </row>
    <row r="23" spans="1:8" x14ac:dyDescent="0.2">
      <c r="B23" s="11"/>
    </row>
    <row r="26" spans="1:8" x14ac:dyDescent="0.2">
      <c r="B26" s="11"/>
      <c r="D26" s="6"/>
    </row>
    <row r="27" spans="1:8" x14ac:dyDescent="0.2">
      <c r="B27" s="11"/>
      <c r="D27" s="1"/>
    </row>
    <row r="28" spans="1:8" x14ac:dyDescent="0.2">
      <c r="B28" s="11"/>
    </row>
    <row r="29" spans="1:8" x14ac:dyDescent="0.2">
      <c r="B29" s="11"/>
    </row>
    <row r="30" spans="1:8" x14ac:dyDescent="0.2">
      <c r="B30" s="11"/>
    </row>
    <row r="37" spans="1:9" x14ac:dyDescent="0.2">
      <c r="A37" s="12"/>
      <c r="C37" s="13"/>
      <c r="I37" s="10"/>
    </row>
    <row r="38" spans="1:9" x14ac:dyDescent="0.2">
      <c r="A38" s="12"/>
      <c r="C38" s="13"/>
      <c r="I38" s="10"/>
    </row>
    <row r="39" spans="1:9" x14ac:dyDescent="0.2">
      <c r="A39" s="12"/>
      <c r="C39" s="13"/>
      <c r="I39" s="10"/>
    </row>
    <row r="40" spans="1:9" x14ac:dyDescent="0.2">
      <c r="A40" s="12"/>
      <c r="C40" s="13"/>
      <c r="I40" s="10"/>
    </row>
    <row r="41" spans="1:9" x14ac:dyDescent="0.2">
      <c r="A41" s="12"/>
      <c r="C41" s="13"/>
      <c r="I41" s="10"/>
    </row>
    <row r="42" spans="1:9" x14ac:dyDescent="0.2">
      <c r="A42" s="12"/>
      <c r="C42" s="13"/>
      <c r="I42" s="10"/>
    </row>
    <row r="43" spans="1:9" x14ac:dyDescent="0.2">
      <c r="A43" s="12"/>
      <c r="C43" s="13"/>
      <c r="I43" s="10"/>
    </row>
    <row r="44" spans="1:9" x14ac:dyDescent="0.2">
      <c r="A44" s="12"/>
      <c r="C44" s="13"/>
      <c r="I44" s="10"/>
    </row>
    <row r="45" spans="1:9" x14ac:dyDescent="0.2">
      <c r="I45" s="10"/>
    </row>
    <row r="46" spans="1:9" x14ac:dyDescent="0.2">
      <c r="I46" s="10"/>
    </row>
    <row r="47" spans="1:9" x14ac:dyDescent="0.2">
      <c r="I47" s="10"/>
    </row>
    <row r="48" spans="1:9" x14ac:dyDescent="0.2">
      <c r="I48" s="10"/>
    </row>
    <row r="49" spans="9:9" x14ac:dyDescent="0.2">
      <c r="I49" s="10"/>
    </row>
    <row r="50" spans="9:9" x14ac:dyDescent="0.2">
      <c r="I50" s="10"/>
    </row>
    <row r="51" spans="9:9" x14ac:dyDescent="0.2">
      <c r="I51" s="10"/>
    </row>
    <row r="52" spans="9:9" x14ac:dyDescent="0.2">
      <c r="I52" s="10"/>
    </row>
    <row r="53" spans="9:9" x14ac:dyDescent="0.2">
      <c r="I53" s="10"/>
    </row>
    <row r="54" spans="9:9" x14ac:dyDescent="0.2">
      <c r="I54" s="10"/>
    </row>
    <row r="55" spans="9:9" x14ac:dyDescent="0.2">
      <c r="I55" s="10"/>
    </row>
    <row r="56" spans="9:9" x14ac:dyDescent="0.2">
      <c r="I56" s="10"/>
    </row>
    <row r="57" spans="9:9" x14ac:dyDescent="0.2">
      <c r="I57" s="10"/>
    </row>
    <row r="58" spans="9:9" x14ac:dyDescent="0.2">
      <c r="I58" s="10"/>
    </row>
    <row r="59" spans="9:9" x14ac:dyDescent="0.2">
      <c r="I59" s="10"/>
    </row>
    <row r="60" spans="9:9" x14ac:dyDescent="0.2">
      <c r="I60" s="10"/>
    </row>
    <row r="61" spans="9:9" x14ac:dyDescent="0.2">
      <c r="I61" s="10"/>
    </row>
    <row r="62" spans="9:9" x14ac:dyDescent="0.2">
      <c r="I62" s="10"/>
    </row>
    <row r="63" spans="9:9" x14ac:dyDescent="0.2">
      <c r="I63" s="10"/>
    </row>
    <row r="64" spans="9:9" x14ac:dyDescent="0.2">
      <c r="I64" s="10"/>
    </row>
    <row r="65" spans="9:9" x14ac:dyDescent="0.2">
      <c r="I65" s="10"/>
    </row>
    <row r="66" spans="9:9" x14ac:dyDescent="0.2">
      <c r="I66" s="10"/>
    </row>
    <row r="67" spans="9:9" x14ac:dyDescent="0.2">
      <c r="I67" s="10"/>
    </row>
    <row r="68" spans="9:9" x14ac:dyDescent="0.2">
      <c r="I68" s="10"/>
    </row>
    <row r="69" spans="9:9" x14ac:dyDescent="0.2">
      <c r="I69" s="10"/>
    </row>
    <row r="70" spans="9:9" x14ac:dyDescent="0.2">
      <c r="I70" s="10"/>
    </row>
    <row r="71" spans="9:9" x14ac:dyDescent="0.2">
      <c r="I71" s="10"/>
    </row>
    <row r="72" spans="9:9" x14ac:dyDescent="0.2">
      <c r="I72" s="10"/>
    </row>
    <row r="73" spans="9:9" x14ac:dyDescent="0.2">
      <c r="I73" s="10"/>
    </row>
    <row r="74" spans="9:9" x14ac:dyDescent="0.2">
      <c r="I74" s="10"/>
    </row>
    <row r="75" spans="9:9" x14ac:dyDescent="0.2">
      <c r="I75" s="10"/>
    </row>
    <row r="76" spans="9:9" x14ac:dyDescent="0.2">
      <c r="I76" s="10"/>
    </row>
    <row r="77" spans="9:9" x14ac:dyDescent="0.2">
      <c r="I77" s="10"/>
    </row>
    <row r="78" spans="9:9" x14ac:dyDescent="0.2">
      <c r="I78" s="10"/>
    </row>
    <row r="79" spans="9:9" x14ac:dyDescent="0.2">
      <c r="I79" s="10"/>
    </row>
    <row r="80" spans="9:9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  <row r="84" spans="9:9" x14ac:dyDescent="0.2">
      <c r="I84" s="10"/>
    </row>
    <row r="85" spans="9:9" x14ac:dyDescent="0.2">
      <c r="I85" s="10"/>
    </row>
    <row r="86" spans="9:9" x14ac:dyDescent="0.2">
      <c r="I86" s="10"/>
    </row>
    <row r="87" spans="9:9" x14ac:dyDescent="0.2">
      <c r="I87" s="10"/>
    </row>
    <row r="88" spans="9:9" x14ac:dyDescent="0.2">
      <c r="I88" s="10"/>
    </row>
    <row r="89" spans="9:9" x14ac:dyDescent="0.2">
      <c r="I89" s="10"/>
    </row>
    <row r="90" spans="9:9" x14ac:dyDescent="0.2">
      <c r="I90" s="10"/>
    </row>
    <row r="91" spans="9:9" x14ac:dyDescent="0.2">
      <c r="I91" s="10"/>
    </row>
    <row r="92" spans="9:9" x14ac:dyDescent="0.2">
      <c r="I92" s="10"/>
    </row>
    <row r="93" spans="9:9" x14ac:dyDescent="0.2">
      <c r="I93" s="10"/>
    </row>
    <row r="94" spans="9:9" x14ac:dyDescent="0.2">
      <c r="I94" s="10"/>
    </row>
    <row r="95" spans="9:9" x14ac:dyDescent="0.2">
      <c r="I95" s="10"/>
    </row>
    <row r="96" spans="9:9" x14ac:dyDescent="0.2">
      <c r="I96" s="10"/>
    </row>
    <row r="97" spans="9:9" x14ac:dyDescent="0.2">
      <c r="I97" s="10"/>
    </row>
    <row r="98" spans="9:9" x14ac:dyDescent="0.2">
      <c r="I98" s="10"/>
    </row>
    <row r="99" spans="9:9" x14ac:dyDescent="0.2">
      <c r="I99" s="10"/>
    </row>
    <row r="100" spans="9:9" x14ac:dyDescent="0.2">
      <c r="I100" s="10"/>
    </row>
    <row r="101" spans="9:9" x14ac:dyDescent="0.2">
      <c r="I101" s="10"/>
    </row>
    <row r="102" spans="9:9" x14ac:dyDescent="0.2">
      <c r="I102" s="10"/>
    </row>
    <row r="103" spans="9:9" x14ac:dyDescent="0.2">
      <c r="I103" s="10"/>
    </row>
    <row r="104" spans="9:9" x14ac:dyDescent="0.2">
      <c r="I104" s="10"/>
    </row>
    <row r="105" spans="9:9" x14ac:dyDescent="0.2">
      <c r="I105" s="10"/>
    </row>
    <row r="106" spans="9:9" x14ac:dyDescent="0.2">
      <c r="I106" s="10"/>
    </row>
    <row r="107" spans="9:9" x14ac:dyDescent="0.2">
      <c r="I107" s="10"/>
    </row>
    <row r="108" spans="9:9" x14ac:dyDescent="0.2">
      <c r="I108" s="10"/>
    </row>
    <row r="109" spans="9:9" x14ac:dyDescent="0.2">
      <c r="I109" s="10"/>
    </row>
    <row r="110" spans="9:9" x14ac:dyDescent="0.2">
      <c r="I110" s="10"/>
    </row>
    <row r="111" spans="9:9" x14ac:dyDescent="0.2">
      <c r="I111" s="10"/>
    </row>
    <row r="112" spans="9:9" x14ac:dyDescent="0.2">
      <c r="I112" s="10"/>
    </row>
    <row r="113" spans="8:9" x14ac:dyDescent="0.2">
      <c r="I113" s="10"/>
    </row>
    <row r="114" spans="8:9" x14ac:dyDescent="0.2">
      <c r="H114" s="1"/>
      <c r="I1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C106" sqref="C106"/>
    </sheetView>
  </sheetViews>
  <sheetFormatPr baseColWidth="10" defaultRowHeight="16" x14ac:dyDescent="0.2"/>
  <cols>
    <col min="1" max="1" width="59.5" bestFit="1" customWidth="1"/>
    <col min="2" max="2" width="12.1640625" bestFit="1" customWidth="1"/>
    <col min="3" max="3" width="13.1640625" bestFit="1" customWidth="1"/>
    <col min="4" max="4" width="12.1640625" bestFit="1" customWidth="1"/>
    <col min="5" max="5" width="18.6640625" style="5" bestFit="1" customWidth="1"/>
    <col min="6" max="6" width="44.33203125" style="5" bestFit="1" customWidth="1"/>
    <col min="7" max="7" width="16.83203125" style="8" bestFit="1" customWidth="1"/>
  </cols>
  <sheetData>
    <row r="1" spans="1:7" s="2" customFormat="1" x14ac:dyDescent="0.2">
      <c r="A1" s="2" t="s">
        <v>123</v>
      </c>
      <c r="B1" s="2" t="s">
        <v>124</v>
      </c>
      <c r="C1" s="2" t="s">
        <v>125</v>
      </c>
      <c r="E1" s="3" t="s">
        <v>170</v>
      </c>
      <c r="F1" s="4" t="s">
        <v>171</v>
      </c>
      <c r="G1" s="7" t="s">
        <v>172</v>
      </c>
    </row>
    <row r="2" spans="1:7" x14ac:dyDescent="0.2">
      <c r="A2" t="s">
        <v>0</v>
      </c>
      <c r="B2" s="1">
        <v>499915332.25623399</v>
      </c>
      <c r="C2">
        <f>(B2/1000000)</f>
        <v>499.91533225623397</v>
      </c>
      <c r="E2" s="5">
        <v>1</v>
      </c>
      <c r="F2" s="6" t="s">
        <v>182</v>
      </c>
      <c r="G2" s="8">
        <v>1549.34</v>
      </c>
    </row>
    <row r="3" spans="1:7" x14ac:dyDescent="0.2">
      <c r="A3" t="s">
        <v>1</v>
      </c>
      <c r="B3" s="1">
        <v>337178666.90308702</v>
      </c>
      <c r="C3">
        <f t="shared" ref="C3:C66" si="0">(B3/1000000)</f>
        <v>337.17866690308699</v>
      </c>
      <c r="E3" s="5" t="s">
        <v>127</v>
      </c>
      <c r="F3" s="6" t="s">
        <v>183</v>
      </c>
      <c r="G3" s="8">
        <v>1547.88</v>
      </c>
    </row>
    <row r="4" spans="1:7" x14ac:dyDescent="0.2">
      <c r="A4" t="s">
        <v>2</v>
      </c>
      <c r="B4" s="1">
        <v>136499049.771678</v>
      </c>
      <c r="C4">
        <f t="shared" si="0"/>
        <v>136.49904977167799</v>
      </c>
      <c r="E4" s="5" t="s">
        <v>128</v>
      </c>
      <c r="F4" s="6" t="s">
        <v>184</v>
      </c>
      <c r="G4" s="8">
        <v>777.59</v>
      </c>
    </row>
    <row r="5" spans="1:7" x14ac:dyDescent="0.2">
      <c r="A5" t="s">
        <v>3</v>
      </c>
      <c r="B5" s="1">
        <v>92376143.758378595</v>
      </c>
      <c r="C5">
        <f t="shared" si="0"/>
        <v>92.376143758378589</v>
      </c>
      <c r="E5" s="5" t="s">
        <v>129</v>
      </c>
      <c r="F5" s="11" t="s">
        <v>185</v>
      </c>
      <c r="G5" s="8">
        <v>328.42</v>
      </c>
    </row>
    <row r="6" spans="1:7" x14ac:dyDescent="0.2">
      <c r="A6" t="s">
        <v>4</v>
      </c>
      <c r="B6" s="1">
        <v>60258202.875337496</v>
      </c>
      <c r="C6">
        <f t="shared" si="0"/>
        <v>60.258202875337496</v>
      </c>
      <c r="E6" s="5" t="s">
        <v>130</v>
      </c>
      <c r="F6" s="6" t="s">
        <v>186</v>
      </c>
      <c r="G6" s="8">
        <v>314.14</v>
      </c>
    </row>
    <row r="7" spans="1:7" x14ac:dyDescent="0.2">
      <c r="A7" t="s">
        <v>10</v>
      </c>
      <c r="B7" s="1">
        <v>42270975.177500002</v>
      </c>
      <c r="C7">
        <f t="shared" si="0"/>
        <v>42.270975177499999</v>
      </c>
      <c r="E7" s="5" t="s">
        <v>131</v>
      </c>
      <c r="F7" s="6" t="s">
        <v>187</v>
      </c>
      <c r="G7" s="8">
        <v>123.22</v>
      </c>
    </row>
    <row r="8" spans="1:7" x14ac:dyDescent="0.2">
      <c r="A8" t="s">
        <v>5</v>
      </c>
      <c r="B8" s="1">
        <v>32441632.391059499</v>
      </c>
      <c r="C8">
        <f t="shared" si="0"/>
        <v>32.4416323910595</v>
      </c>
      <c r="E8" s="5" t="s">
        <v>132</v>
      </c>
      <c r="F8" s="6" t="s">
        <v>188</v>
      </c>
      <c r="G8" s="8">
        <v>4.5</v>
      </c>
    </row>
    <row r="9" spans="1:7" x14ac:dyDescent="0.2">
      <c r="A9" t="s">
        <v>6</v>
      </c>
      <c r="B9" s="1">
        <v>31384636.738357101</v>
      </c>
      <c r="C9">
        <f t="shared" si="0"/>
        <v>31.384636738357102</v>
      </c>
      <c r="E9" s="5" t="s">
        <v>133</v>
      </c>
      <c r="F9" s="6" t="s">
        <v>189</v>
      </c>
      <c r="G9" s="8">
        <v>612.48</v>
      </c>
    </row>
    <row r="10" spans="1:7" x14ac:dyDescent="0.2">
      <c r="A10" t="s">
        <v>7</v>
      </c>
      <c r="B10" s="1">
        <v>26449567</v>
      </c>
      <c r="C10">
        <f t="shared" si="0"/>
        <v>26.449566999999998</v>
      </c>
      <c r="E10" s="5" t="s">
        <v>134</v>
      </c>
      <c r="F10" s="6" t="s">
        <v>190</v>
      </c>
      <c r="G10" s="8">
        <v>39.54</v>
      </c>
    </row>
    <row r="11" spans="1:7" x14ac:dyDescent="0.2">
      <c r="A11" t="s">
        <v>8</v>
      </c>
      <c r="B11" s="1">
        <v>21790054.756373499</v>
      </c>
      <c r="C11">
        <f t="shared" si="0"/>
        <v>21.7900547563735</v>
      </c>
      <c r="E11" s="5" t="s">
        <v>135</v>
      </c>
      <c r="F11" s="6" t="s">
        <v>191</v>
      </c>
      <c r="G11" s="8">
        <v>125.58</v>
      </c>
    </row>
    <row r="12" spans="1:7" x14ac:dyDescent="0.2">
      <c r="A12" t="s">
        <v>9</v>
      </c>
      <c r="B12" s="1">
        <v>20710417.815625001</v>
      </c>
      <c r="C12">
        <f t="shared" si="0"/>
        <v>20.710417815625</v>
      </c>
      <c r="E12" s="5" t="s">
        <v>136</v>
      </c>
      <c r="F12" s="6" t="s">
        <v>192</v>
      </c>
      <c r="G12" s="8">
        <v>30.75</v>
      </c>
    </row>
    <row r="13" spans="1:7" x14ac:dyDescent="0.2">
      <c r="A13" t="s">
        <v>12</v>
      </c>
      <c r="B13" s="1">
        <v>14774283.058250001</v>
      </c>
      <c r="C13">
        <f t="shared" si="0"/>
        <v>14.774283058250001</v>
      </c>
      <c r="E13" s="5" t="s">
        <v>137</v>
      </c>
      <c r="F13" s="6" t="s">
        <v>193</v>
      </c>
      <c r="G13" s="8">
        <v>100.23</v>
      </c>
    </row>
    <row r="14" spans="1:7" x14ac:dyDescent="0.2">
      <c r="A14" t="s">
        <v>11</v>
      </c>
      <c r="B14" s="1">
        <v>12087492.056729</v>
      </c>
      <c r="C14">
        <f t="shared" si="0"/>
        <v>12.087492056728999</v>
      </c>
      <c r="E14" s="5" t="s">
        <v>138</v>
      </c>
      <c r="F14" s="11" t="s">
        <v>194</v>
      </c>
      <c r="G14" s="8">
        <v>47.72</v>
      </c>
    </row>
    <row r="15" spans="1:7" x14ac:dyDescent="0.2">
      <c r="A15" t="s">
        <v>13</v>
      </c>
      <c r="B15" s="1">
        <v>10907661.199999999</v>
      </c>
      <c r="C15">
        <f t="shared" si="0"/>
        <v>10.9076612</v>
      </c>
      <c r="E15" s="5" t="s">
        <v>139</v>
      </c>
      <c r="F15" s="6" t="s">
        <v>195</v>
      </c>
      <c r="G15" s="8">
        <v>3.03</v>
      </c>
    </row>
    <row r="16" spans="1:7" x14ac:dyDescent="0.2">
      <c r="A16" t="s">
        <v>14</v>
      </c>
      <c r="B16">
        <v>7716754.7267022096</v>
      </c>
      <c r="C16">
        <f t="shared" si="0"/>
        <v>7.7167547267022094</v>
      </c>
      <c r="E16" s="5" t="s">
        <v>140</v>
      </c>
      <c r="F16" s="6" t="s">
        <v>196</v>
      </c>
      <c r="G16" s="8">
        <v>137.86000000000001</v>
      </c>
    </row>
    <row r="17" spans="1:7" x14ac:dyDescent="0.2">
      <c r="A17" t="s">
        <v>15</v>
      </c>
      <c r="B17">
        <v>6975246.9900293099</v>
      </c>
      <c r="C17">
        <f t="shared" si="0"/>
        <v>6.9752469900293095</v>
      </c>
      <c r="E17" s="5" t="s">
        <v>141</v>
      </c>
      <c r="F17" s="6" t="s">
        <v>197</v>
      </c>
      <c r="G17" s="8">
        <v>19.13</v>
      </c>
    </row>
    <row r="18" spans="1:7" x14ac:dyDescent="0.2">
      <c r="A18" t="s">
        <v>16</v>
      </c>
      <c r="B18">
        <v>6546914.2655155202</v>
      </c>
      <c r="C18">
        <f t="shared" si="0"/>
        <v>6.5469142655155199</v>
      </c>
      <c r="E18" s="5" t="s">
        <v>142</v>
      </c>
      <c r="F18" s="6" t="s">
        <v>198</v>
      </c>
      <c r="G18" s="8">
        <v>231.83</v>
      </c>
    </row>
    <row r="19" spans="1:7" x14ac:dyDescent="0.2">
      <c r="A19" t="s">
        <v>23</v>
      </c>
      <c r="B19">
        <v>5836207.1906249998</v>
      </c>
      <c r="C19">
        <f t="shared" si="0"/>
        <v>5.8362071906250002</v>
      </c>
      <c r="E19" s="5" t="s">
        <v>143</v>
      </c>
      <c r="F19" s="6" t="s">
        <v>222</v>
      </c>
      <c r="G19" s="8">
        <v>41.62</v>
      </c>
    </row>
    <row r="20" spans="1:7" x14ac:dyDescent="0.2">
      <c r="A20" t="s">
        <v>18</v>
      </c>
      <c r="B20">
        <v>4990862</v>
      </c>
      <c r="C20">
        <f t="shared" si="0"/>
        <v>4.9908619999999999</v>
      </c>
      <c r="E20" s="5" t="s">
        <v>144</v>
      </c>
      <c r="F20" s="6" t="s">
        <v>199</v>
      </c>
      <c r="G20" s="8">
        <v>21.32</v>
      </c>
    </row>
    <row r="21" spans="1:7" x14ac:dyDescent="0.2">
      <c r="A21" t="s">
        <v>17</v>
      </c>
      <c r="B21">
        <v>4924906.6756776702</v>
      </c>
      <c r="C21">
        <f t="shared" si="0"/>
        <v>4.9249066756776703</v>
      </c>
      <c r="E21" s="5" t="s">
        <v>145</v>
      </c>
      <c r="F21" s="6" t="s">
        <v>200</v>
      </c>
      <c r="G21" s="8">
        <v>0.24</v>
      </c>
    </row>
    <row r="22" spans="1:7" x14ac:dyDescent="0.2">
      <c r="A22" t="s">
        <v>54</v>
      </c>
      <c r="B22">
        <v>4228524.00875</v>
      </c>
      <c r="C22">
        <f t="shared" si="0"/>
        <v>4.22852400875</v>
      </c>
      <c r="E22" s="5" t="s">
        <v>146</v>
      </c>
      <c r="F22" s="6" t="s">
        <v>201</v>
      </c>
      <c r="G22" s="8">
        <v>5.17</v>
      </c>
    </row>
    <row r="23" spans="1:7" x14ac:dyDescent="0.2">
      <c r="A23" t="s">
        <v>47</v>
      </c>
      <c r="B23">
        <v>3658563.9370341701</v>
      </c>
      <c r="C23">
        <f t="shared" si="0"/>
        <v>3.6585639370341703</v>
      </c>
      <c r="E23" s="5" t="s">
        <v>147</v>
      </c>
      <c r="F23" s="6" t="s">
        <v>202</v>
      </c>
      <c r="G23" s="8">
        <v>7.44</v>
      </c>
    </row>
    <row r="24" spans="1:7" x14ac:dyDescent="0.2">
      <c r="A24" t="s">
        <v>19</v>
      </c>
      <c r="B24">
        <v>3143998</v>
      </c>
      <c r="C24">
        <f t="shared" si="0"/>
        <v>3.1439979999999998</v>
      </c>
      <c r="E24" s="5" t="s">
        <v>148</v>
      </c>
      <c r="F24" s="6" t="s">
        <v>203</v>
      </c>
      <c r="G24" s="8">
        <v>110.61</v>
      </c>
    </row>
    <row r="25" spans="1:7" x14ac:dyDescent="0.2">
      <c r="A25" t="s">
        <v>20</v>
      </c>
      <c r="B25">
        <v>2793985</v>
      </c>
      <c r="C25">
        <f t="shared" si="0"/>
        <v>2.7939850000000002</v>
      </c>
      <c r="E25" s="5" t="s">
        <v>149</v>
      </c>
      <c r="F25" s="6" t="s">
        <v>204</v>
      </c>
      <c r="G25" s="8">
        <v>4.5</v>
      </c>
    </row>
    <row r="26" spans="1:7" x14ac:dyDescent="0.2">
      <c r="A26" t="s">
        <v>24</v>
      </c>
      <c r="B26">
        <v>2323705.83</v>
      </c>
      <c r="C26">
        <f t="shared" si="0"/>
        <v>2.3237058300000002</v>
      </c>
      <c r="E26" s="5" t="s">
        <v>150</v>
      </c>
      <c r="F26" s="11" t="s">
        <v>205</v>
      </c>
      <c r="G26" s="8">
        <v>1.46</v>
      </c>
    </row>
    <row r="27" spans="1:7" x14ac:dyDescent="0.2">
      <c r="A27" t="s">
        <v>22</v>
      </c>
      <c r="B27">
        <v>2299239.1198505699</v>
      </c>
      <c r="C27">
        <f t="shared" si="0"/>
        <v>2.2992391198505699</v>
      </c>
      <c r="E27" s="5" t="s">
        <v>151</v>
      </c>
      <c r="F27" s="11" t="s">
        <v>206</v>
      </c>
      <c r="G27" s="8">
        <v>1.46</v>
      </c>
    </row>
    <row r="28" spans="1:7" x14ac:dyDescent="0.2">
      <c r="A28" t="s">
        <v>21</v>
      </c>
      <c r="B28">
        <v>2239611.23</v>
      </c>
      <c r="C28">
        <f t="shared" si="0"/>
        <v>2.23961123</v>
      </c>
      <c r="E28" s="5" t="s">
        <v>152</v>
      </c>
      <c r="F28" s="11" t="s">
        <v>207</v>
      </c>
      <c r="G28" s="8">
        <v>0.22</v>
      </c>
    </row>
    <row r="29" spans="1:7" x14ac:dyDescent="0.2">
      <c r="A29" t="s">
        <v>26</v>
      </c>
      <c r="B29">
        <v>2033980</v>
      </c>
      <c r="C29">
        <f t="shared" si="0"/>
        <v>2.0339800000000001</v>
      </c>
      <c r="E29" s="5" t="s">
        <v>153</v>
      </c>
      <c r="F29" s="11" t="s">
        <v>208</v>
      </c>
      <c r="G29" s="8">
        <v>1.1399999999999999</v>
      </c>
    </row>
    <row r="30" spans="1:7" x14ac:dyDescent="0.2">
      <c r="A30" t="s">
        <v>31</v>
      </c>
      <c r="B30">
        <v>1936739.5</v>
      </c>
      <c r="C30">
        <f t="shared" si="0"/>
        <v>1.9367395000000001</v>
      </c>
      <c r="E30" s="5" t="s">
        <v>154</v>
      </c>
      <c r="F30" s="11" t="s">
        <v>209</v>
      </c>
      <c r="G30" s="8">
        <v>1.1399999999999999</v>
      </c>
    </row>
    <row r="31" spans="1:7" x14ac:dyDescent="0.2">
      <c r="A31" t="s">
        <v>59</v>
      </c>
      <c r="B31">
        <v>1758390.0596874999</v>
      </c>
      <c r="C31">
        <f t="shared" si="0"/>
        <v>1.7583900596875</v>
      </c>
      <c r="E31" s="5" t="s">
        <v>155</v>
      </c>
      <c r="F31" s="11" t="s">
        <v>210</v>
      </c>
      <c r="G31" s="8">
        <v>0.1</v>
      </c>
    </row>
    <row r="32" spans="1:7" x14ac:dyDescent="0.2">
      <c r="A32" t="s">
        <v>25</v>
      </c>
      <c r="B32">
        <v>1745184.39378133</v>
      </c>
      <c r="C32">
        <f t="shared" si="0"/>
        <v>1.7451843937813301</v>
      </c>
      <c r="E32" s="5">
        <v>2</v>
      </c>
      <c r="F32" s="6" t="s">
        <v>211</v>
      </c>
      <c r="G32" s="8">
        <v>40.619999999999997</v>
      </c>
    </row>
    <row r="33" spans="1:7" x14ac:dyDescent="0.2">
      <c r="A33" t="s">
        <v>95</v>
      </c>
      <c r="B33">
        <v>1421763</v>
      </c>
      <c r="C33">
        <f t="shared" si="0"/>
        <v>1.4217630000000001</v>
      </c>
      <c r="E33" s="5" t="s">
        <v>156</v>
      </c>
      <c r="F33" s="6" t="s">
        <v>212</v>
      </c>
      <c r="G33" s="8">
        <v>40.619999999999997</v>
      </c>
    </row>
    <row r="34" spans="1:7" x14ac:dyDescent="0.2">
      <c r="A34" t="s">
        <v>33</v>
      </c>
      <c r="B34">
        <v>1289211.3962636699</v>
      </c>
      <c r="C34">
        <f t="shared" si="0"/>
        <v>1.28921139626367</v>
      </c>
      <c r="E34" s="5" t="s">
        <v>157</v>
      </c>
      <c r="F34" s="6" t="s">
        <v>213</v>
      </c>
      <c r="G34" s="8">
        <v>38.89</v>
      </c>
    </row>
    <row r="35" spans="1:7" x14ac:dyDescent="0.2">
      <c r="A35" t="s">
        <v>39</v>
      </c>
      <c r="B35">
        <v>1272643.71401855</v>
      </c>
      <c r="C35">
        <f t="shared" si="0"/>
        <v>1.27264371401855</v>
      </c>
      <c r="E35" s="5" t="s">
        <v>158</v>
      </c>
      <c r="F35" s="6" t="s">
        <v>214</v>
      </c>
      <c r="G35" s="8">
        <v>1.73</v>
      </c>
    </row>
    <row r="36" spans="1:7" x14ac:dyDescent="0.2">
      <c r="A36" t="s">
        <v>27</v>
      </c>
      <c r="B36">
        <v>1264154.89598632</v>
      </c>
      <c r="C36">
        <f t="shared" si="0"/>
        <v>1.26415489598632</v>
      </c>
      <c r="E36" s="5">
        <v>4</v>
      </c>
      <c r="F36" t="s">
        <v>215</v>
      </c>
      <c r="G36" s="8">
        <v>588.6</v>
      </c>
    </row>
    <row r="37" spans="1:7" x14ac:dyDescent="0.2">
      <c r="A37" t="s">
        <v>29</v>
      </c>
      <c r="B37">
        <v>866148.164811</v>
      </c>
      <c r="C37">
        <f t="shared" si="0"/>
        <v>0.86614816481099999</v>
      </c>
      <c r="E37" s="5" t="s">
        <v>159</v>
      </c>
      <c r="F37" s="11" t="s">
        <v>216</v>
      </c>
      <c r="G37" s="8" t="s">
        <v>169</v>
      </c>
    </row>
    <row r="38" spans="1:7" x14ac:dyDescent="0.2">
      <c r="A38" t="s">
        <v>28</v>
      </c>
      <c r="B38">
        <v>662832.97995605401</v>
      </c>
      <c r="C38">
        <f t="shared" si="0"/>
        <v>0.66283297995605406</v>
      </c>
      <c r="E38" s="5" t="s">
        <v>160</v>
      </c>
      <c r="F38" s="11" t="s">
        <v>217</v>
      </c>
      <c r="G38" s="8">
        <v>568.53</v>
      </c>
    </row>
    <row r="39" spans="1:7" x14ac:dyDescent="0.2">
      <c r="A39" t="s">
        <v>53</v>
      </c>
      <c r="B39">
        <v>652284.87829492101</v>
      </c>
      <c r="C39">
        <f t="shared" si="0"/>
        <v>0.65228487829492099</v>
      </c>
      <c r="E39" s="5" t="s">
        <v>161</v>
      </c>
      <c r="F39" t="s">
        <v>223</v>
      </c>
      <c r="G39" s="8">
        <v>20.059999999999999</v>
      </c>
    </row>
    <row r="40" spans="1:7" x14ac:dyDescent="0.2">
      <c r="A40" t="s">
        <v>34</v>
      </c>
      <c r="B40">
        <v>575776</v>
      </c>
      <c r="C40">
        <f t="shared" si="0"/>
        <v>0.57577599999999995</v>
      </c>
      <c r="E40" s="5" t="s">
        <v>162</v>
      </c>
      <c r="F40" s="11" t="s">
        <v>218</v>
      </c>
      <c r="G40" s="8">
        <v>11.97</v>
      </c>
    </row>
    <row r="41" spans="1:7" x14ac:dyDescent="0.2">
      <c r="A41" t="s">
        <v>32</v>
      </c>
      <c r="B41">
        <v>549980.62958296901</v>
      </c>
      <c r="C41">
        <f>(B41/1000000)</f>
        <v>0.54998062958296901</v>
      </c>
      <c r="E41" s="5" t="s">
        <v>163</v>
      </c>
      <c r="F41" s="11" t="s">
        <v>219</v>
      </c>
      <c r="G41" s="8">
        <v>3.02</v>
      </c>
    </row>
    <row r="42" spans="1:7" x14ac:dyDescent="0.2">
      <c r="A42" t="s">
        <v>30</v>
      </c>
      <c r="B42">
        <v>501816</v>
      </c>
      <c r="C42">
        <f t="shared" si="0"/>
        <v>0.50181600000000004</v>
      </c>
      <c r="E42" s="5" t="s">
        <v>164</v>
      </c>
      <c r="F42" s="11" t="s">
        <v>220</v>
      </c>
      <c r="G42" s="8">
        <v>4.78</v>
      </c>
    </row>
    <row r="43" spans="1:7" x14ac:dyDescent="0.2">
      <c r="A43" t="s">
        <v>42</v>
      </c>
      <c r="B43">
        <v>406570.09960000002</v>
      </c>
      <c r="C43">
        <f t="shared" si="0"/>
        <v>0.40657009960000001</v>
      </c>
      <c r="E43" s="5" t="s">
        <v>165</v>
      </c>
      <c r="F43" s="11" t="s">
        <v>221</v>
      </c>
      <c r="G43" s="8">
        <v>0.3</v>
      </c>
    </row>
    <row r="44" spans="1:7" x14ac:dyDescent="0.2">
      <c r="A44" t="s">
        <v>35</v>
      </c>
      <c r="B44">
        <v>400348.92</v>
      </c>
      <c r="C44">
        <f t="shared" si="0"/>
        <v>0.40034892</v>
      </c>
      <c r="E44" s="5" t="s">
        <v>166</v>
      </c>
      <c r="G44" s="8">
        <v>42.48</v>
      </c>
    </row>
    <row r="45" spans="1:7" x14ac:dyDescent="0.2">
      <c r="A45" t="s">
        <v>38</v>
      </c>
      <c r="B45">
        <v>388176.42314015399</v>
      </c>
      <c r="C45">
        <f t="shared" si="0"/>
        <v>0.38817642314015399</v>
      </c>
      <c r="E45" s="5" t="s">
        <v>167</v>
      </c>
      <c r="G45" s="8">
        <v>125.5</v>
      </c>
    </row>
    <row r="46" spans="1:7" x14ac:dyDescent="0.2">
      <c r="A46" t="s">
        <v>36</v>
      </c>
      <c r="B46">
        <v>363884.33642037999</v>
      </c>
      <c r="C46">
        <f t="shared" si="0"/>
        <v>0.36388433642037998</v>
      </c>
      <c r="E46" s="5" t="s">
        <v>168</v>
      </c>
      <c r="G46" s="8">
        <v>83.02</v>
      </c>
    </row>
    <row r="47" spans="1:7" x14ac:dyDescent="0.2">
      <c r="A47" t="s">
        <v>46</v>
      </c>
      <c r="B47">
        <v>335188.909999809</v>
      </c>
      <c r="C47">
        <f t="shared" si="0"/>
        <v>0.33518890999980899</v>
      </c>
      <c r="E47" s="3" t="s">
        <v>126</v>
      </c>
      <c r="F47" s="3"/>
      <c r="G47" s="7">
        <f>SUM(G2,G32,G36)</f>
        <v>2178.56</v>
      </c>
    </row>
    <row r="48" spans="1:7" x14ac:dyDescent="0.2">
      <c r="A48" t="s">
        <v>41</v>
      </c>
      <c r="B48">
        <v>311250.18031249999</v>
      </c>
      <c r="C48">
        <f t="shared" si="0"/>
        <v>0.31125018031250001</v>
      </c>
    </row>
    <row r="49" spans="1:6" x14ac:dyDescent="0.2">
      <c r="A49" t="s">
        <v>40</v>
      </c>
      <c r="B49">
        <v>295034.81400000001</v>
      </c>
      <c r="C49">
        <f t="shared" si="0"/>
        <v>0.29503481400000003</v>
      </c>
      <c r="F49"/>
    </row>
    <row r="50" spans="1:6" x14ac:dyDescent="0.2">
      <c r="A50" t="s">
        <v>96</v>
      </c>
      <c r="B50">
        <v>271165</v>
      </c>
      <c r="C50">
        <f t="shared" si="0"/>
        <v>0.27116499999999999</v>
      </c>
    </row>
    <row r="51" spans="1:6" x14ac:dyDescent="0.2">
      <c r="A51" t="s">
        <v>55</v>
      </c>
      <c r="B51">
        <v>251822.427719</v>
      </c>
      <c r="C51">
        <f t="shared" si="0"/>
        <v>0.25182242771899999</v>
      </c>
    </row>
    <row r="52" spans="1:6" x14ac:dyDescent="0.2">
      <c r="A52" t="s">
        <v>44</v>
      </c>
      <c r="B52">
        <v>228197.69451904201</v>
      </c>
      <c r="C52">
        <f t="shared" si="0"/>
        <v>0.22819769451904201</v>
      </c>
    </row>
    <row r="53" spans="1:6" x14ac:dyDescent="0.2">
      <c r="A53" t="s">
        <v>48</v>
      </c>
      <c r="B53">
        <v>225624.4</v>
      </c>
      <c r="C53">
        <f t="shared" si="0"/>
        <v>0.2256244</v>
      </c>
    </row>
    <row r="54" spans="1:6" x14ac:dyDescent="0.2">
      <c r="A54" t="s">
        <v>49</v>
      </c>
      <c r="B54">
        <v>213172.15296874999</v>
      </c>
      <c r="C54">
        <f>(B54/1000000)</f>
        <v>0.21317215296874997</v>
      </c>
    </row>
    <row r="55" spans="1:6" x14ac:dyDescent="0.2">
      <c r="A55" t="s">
        <v>37</v>
      </c>
      <c r="B55">
        <v>209796.42856100001</v>
      </c>
      <c r="C55">
        <f t="shared" si="0"/>
        <v>0.209796428561</v>
      </c>
    </row>
    <row r="56" spans="1:6" x14ac:dyDescent="0.2">
      <c r="A56" t="s">
        <v>43</v>
      </c>
      <c r="B56">
        <v>193601.99325599999</v>
      </c>
      <c r="C56">
        <f t="shared" si="0"/>
        <v>0.193601993256</v>
      </c>
    </row>
    <row r="57" spans="1:6" x14ac:dyDescent="0.2">
      <c r="A57" t="s">
        <v>66</v>
      </c>
      <c r="B57">
        <v>156227</v>
      </c>
      <c r="C57">
        <f t="shared" si="0"/>
        <v>0.156227</v>
      </c>
    </row>
    <row r="58" spans="1:6" x14ac:dyDescent="0.2">
      <c r="A58" t="s">
        <v>45</v>
      </c>
      <c r="B58">
        <v>151526.6</v>
      </c>
      <c r="C58">
        <f t="shared" si="0"/>
        <v>0.15152660000000001</v>
      </c>
    </row>
    <row r="59" spans="1:6" x14ac:dyDescent="0.2">
      <c r="A59" t="s">
        <v>50</v>
      </c>
      <c r="B59">
        <v>147674.308819333</v>
      </c>
      <c r="C59">
        <f t="shared" si="0"/>
        <v>0.14767430881933299</v>
      </c>
    </row>
    <row r="60" spans="1:6" x14ac:dyDescent="0.2">
      <c r="A60" t="s">
        <v>97</v>
      </c>
      <c r="B60">
        <v>145791</v>
      </c>
      <c r="C60">
        <f t="shared" si="0"/>
        <v>0.145791</v>
      </c>
    </row>
    <row r="61" spans="1:6" x14ac:dyDescent="0.2">
      <c r="A61" t="s">
        <v>52</v>
      </c>
      <c r="B61">
        <v>133055.77136288199</v>
      </c>
      <c r="C61">
        <f t="shared" si="0"/>
        <v>0.13305577136288199</v>
      </c>
    </row>
    <row r="62" spans="1:6" x14ac:dyDescent="0.2">
      <c r="A62" t="s">
        <v>61</v>
      </c>
      <c r="B62">
        <v>92425</v>
      </c>
      <c r="C62">
        <f t="shared" si="0"/>
        <v>9.2424999999999993E-2</v>
      </c>
    </row>
    <row r="63" spans="1:6" x14ac:dyDescent="0.2">
      <c r="A63" t="s">
        <v>58</v>
      </c>
      <c r="B63">
        <v>73692.100024414001</v>
      </c>
      <c r="C63">
        <f t="shared" si="0"/>
        <v>7.3692100024413995E-2</v>
      </c>
    </row>
    <row r="64" spans="1:6" x14ac:dyDescent="0.2">
      <c r="A64" t="s">
        <v>63</v>
      </c>
      <c r="B64">
        <v>64256</v>
      </c>
      <c r="C64">
        <f t="shared" si="0"/>
        <v>6.4255999999999994E-2</v>
      </c>
    </row>
    <row r="65" spans="1:3" x14ac:dyDescent="0.2">
      <c r="A65" t="s">
        <v>51</v>
      </c>
      <c r="B65">
        <v>56970.0000238418</v>
      </c>
      <c r="C65">
        <f t="shared" si="0"/>
        <v>5.6970000023841796E-2</v>
      </c>
    </row>
    <row r="66" spans="1:3" x14ac:dyDescent="0.2">
      <c r="A66" t="s">
        <v>60</v>
      </c>
      <c r="B66">
        <v>52649.15</v>
      </c>
      <c r="C66">
        <f t="shared" si="0"/>
        <v>5.2649149999999999E-2</v>
      </c>
    </row>
    <row r="67" spans="1:3" x14ac:dyDescent="0.2">
      <c r="A67" t="s">
        <v>68</v>
      </c>
      <c r="B67">
        <v>52043.68</v>
      </c>
      <c r="C67">
        <f t="shared" ref="C67:C70" si="1">(B67/1000000)</f>
        <v>5.2043680000000002E-2</v>
      </c>
    </row>
    <row r="68" spans="1:3" x14ac:dyDescent="0.2">
      <c r="A68" t="s">
        <v>67</v>
      </c>
      <c r="B68">
        <v>51339.82</v>
      </c>
      <c r="C68">
        <f t="shared" si="1"/>
        <v>5.1339820000000001E-2</v>
      </c>
    </row>
    <row r="69" spans="1:3" x14ac:dyDescent="0.2">
      <c r="A69" t="s">
        <v>81</v>
      </c>
      <c r="B69">
        <v>46300</v>
      </c>
      <c r="C69">
        <f t="shared" si="1"/>
        <v>4.6300000000000001E-2</v>
      </c>
    </row>
    <row r="70" spans="1:3" x14ac:dyDescent="0.2">
      <c r="A70" t="s">
        <v>64</v>
      </c>
      <c r="B70">
        <v>35891.985336624297</v>
      </c>
      <c r="C70">
        <f t="shared" si="1"/>
        <v>3.5891985336624299E-2</v>
      </c>
    </row>
    <row r="71" spans="1:3" x14ac:dyDescent="0.2">
      <c r="A71" t="s">
        <v>65</v>
      </c>
      <c r="B71">
        <v>31252.400000095298</v>
      </c>
      <c r="C71">
        <f>(B71/1000000)</f>
        <v>3.1252400000095298E-2</v>
      </c>
    </row>
    <row r="72" spans="1:3" x14ac:dyDescent="0.2">
      <c r="A72" t="s">
        <v>62</v>
      </c>
      <c r="B72">
        <v>24792.2</v>
      </c>
      <c r="C72">
        <f t="shared" ref="C72:C90" si="2">(B72/1000000)</f>
        <v>2.47922E-2</v>
      </c>
    </row>
    <row r="73" spans="1:3" x14ac:dyDescent="0.2">
      <c r="A73" t="s">
        <v>71</v>
      </c>
      <c r="B73">
        <v>22258.5</v>
      </c>
      <c r="C73">
        <f t="shared" si="2"/>
        <v>2.2258500000000001E-2</v>
      </c>
    </row>
    <row r="74" spans="1:3" x14ac:dyDescent="0.2">
      <c r="A74" t="s">
        <v>56</v>
      </c>
      <c r="B74">
        <v>21588.51</v>
      </c>
      <c r="C74">
        <f t="shared" si="2"/>
        <v>2.1588509999999998E-2</v>
      </c>
    </row>
    <row r="75" spans="1:3" x14ac:dyDescent="0.2">
      <c r="A75" t="s">
        <v>70</v>
      </c>
      <c r="B75">
        <v>15012.0416</v>
      </c>
      <c r="C75">
        <f t="shared" si="2"/>
        <v>1.50120416E-2</v>
      </c>
    </row>
    <row r="76" spans="1:3" x14ac:dyDescent="0.2">
      <c r="A76" t="s">
        <v>69</v>
      </c>
      <c r="B76">
        <v>12034</v>
      </c>
      <c r="C76">
        <f t="shared" si="2"/>
        <v>1.2034E-2</v>
      </c>
    </row>
    <row r="77" spans="1:3" x14ac:dyDescent="0.2">
      <c r="A77" t="s">
        <v>79</v>
      </c>
      <c r="B77">
        <v>7860</v>
      </c>
      <c r="C77">
        <f t="shared" si="2"/>
        <v>7.8600000000000007E-3</v>
      </c>
    </row>
    <row r="78" spans="1:3" x14ac:dyDescent="0.2">
      <c r="A78" t="s">
        <v>72</v>
      </c>
      <c r="B78">
        <v>6898.7759999999998</v>
      </c>
      <c r="C78">
        <f t="shared" si="2"/>
        <v>6.8987759999999997E-3</v>
      </c>
    </row>
    <row r="79" spans="1:3" x14ac:dyDescent="0.2">
      <c r="A79" t="s">
        <v>85</v>
      </c>
      <c r="B79">
        <v>6819</v>
      </c>
      <c r="C79">
        <f t="shared" si="2"/>
        <v>6.8190000000000004E-3</v>
      </c>
    </row>
    <row r="80" spans="1:3" x14ac:dyDescent="0.2">
      <c r="A80" t="s">
        <v>74</v>
      </c>
      <c r="B80">
        <v>6460</v>
      </c>
      <c r="C80">
        <f t="shared" si="2"/>
        <v>6.4599999999999996E-3</v>
      </c>
    </row>
    <row r="81" spans="1:3" x14ac:dyDescent="0.2">
      <c r="A81" t="s">
        <v>98</v>
      </c>
      <c r="B81">
        <v>6100</v>
      </c>
      <c r="C81">
        <f t="shared" si="2"/>
        <v>6.1000000000000004E-3</v>
      </c>
    </row>
    <row r="82" spans="1:3" x14ac:dyDescent="0.2">
      <c r="A82" t="s">
        <v>76</v>
      </c>
      <c r="B82">
        <v>6059</v>
      </c>
      <c r="C82">
        <f t="shared" si="2"/>
        <v>6.0590000000000001E-3</v>
      </c>
    </row>
    <row r="83" spans="1:3" x14ac:dyDescent="0.2">
      <c r="A83" t="s">
        <v>73</v>
      </c>
      <c r="B83">
        <v>5941.9871999999996</v>
      </c>
      <c r="C83">
        <f t="shared" si="2"/>
        <v>5.9419871999999993E-3</v>
      </c>
    </row>
    <row r="84" spans="1:3" x14ac:dyDescent="0.2">
      <c r="A84" t="s">
        <v>75</v>
      </c>
      <c r="B84">
        <v>5448.5810000000001</v>
      </c>
      <c r="C84">
        <f t="shared" si="2"/>
        <v>5.4485810000000001E-3</v>
      </c>
    </row>
    <row r="85" spans="1:3" x14ac:dyDescent="0.2">
      <c r="A85" t="s">
        <v>99</v>
      </c>
      <c r="B85">
        <v>5110</v>
      </c>
      <c r="C85">
        <f t="shared" si="2"/>
        <v>5.11E-3</v>
      </c>
    </row>
    <row r="86" spans="1:3" x14ac:dyDescent="0.2">
      <c r="A86" t="s">
        <v>77</v>
      </c>
      <c r="B86">
        <v>4988.5795341324501</v>
      </c>
      <c r="C86">
        <f t="shared" si="2"/>
        <v>4.98857953413245E-3</v>
      </c>
    </row>
    <row r="87" spans="1:3" x14ac:dyDescent="0.2">
      <c r="A87" t="s">
        <v>100</v>
      </c>
      <c r="B87">
        <v>3600</v>
      </c>
      <c r="C87">
        <f t="shared" si="2"/>
        <v>3.5999999999999999E-3</v>
      </c>
    </row>
    <row r="88" spans="1:3" x14ac:dyDescent="0.2">
      <c r="A88" t="s">
        <v>101</v>
      </c>
      <c r="B88">
        <v>3260</v>
      </c>
      <c r="C88">
        <f t="shared" si="2"/>
        <v>3.2599999999999999E-3</v>
      </c>
    </row>
    <row r="89" spans="1:3" x14ac:dyDescent="0.2">
      <c r="A89" t="s">
        <v>78</v>
      </c>
      <c r="B89">
        <v>2531</v>
      </c>
      <c r="C89">
        <f t="shared" si="2"/>
        <v>2.5309999999999998E-3</v>
      </c>
    </row>
    <row r="90" spans="1:3" x14ac:dyDescent="0.2">
      <c r="A90" t="s">
        <v>82</v>
      </c>
      <c r="B90">
        <v>1973.9143200000001</v>
      </c>
      <c r="C90">
        <f t="shared" si="2"/>
        <v>1.9739143200000002E-3</v>
      </c>
    </row>
    <row r="91" spans="1:3" x14ac:dyDescent="0.2">
      <c r="A91" t="s">
        <v>80</v>
      </c>
      <c r="B91">
        <v>1908</v>
      </c>
      <c r="C91">
        <f>(B91/1000000)</f>
        <v>1.908E-3</v>
      </c>
    </row>
    <row r="92" spans="1:3" x14ac:dyDescent="0.2">
      <c r="A92" t="s">
        <v>102</v>
      </c>
      <c r="B92">
        <v>1900</v>
      </c>
      <c r="C92">
        <f t="shared" ref="C92:C106" si="3">(B92/1000000)</f>
        <v>1.9E-3</v>
      </c>
    </row>
    <row r="93" spans="1:3" x14ac:dyDescent="0.2">
      <c r="A93" t="s">
        <v>84</v>
      </c>
      <c r="B93">
        <v>1778.6477520000001</v>
      </c>
      <c r="C93">
        <f t="shared" si="3"/>
        <v>1.778647752E-3</v>
      </c>
    </row>
    <row r="94" spans="1:3" x14ac:dyDescent="0.2">
      <c r="A94" t="s">
        <v>86</v>
      </c>
      <c r="B94">
        <v>1430.4864</v>
      </c>
      <c r="C94">
        <f t="shared" si="3"/>
        <v>1.4304864E-3</v>
      </c>
    </row>
    <row r="95" spans="1:3" x14ac:dyDescent="0.2">
      <c r="A95" t="s">
        <v>103</v>
      </c>
      <c r="B95">
        <v>1410</v>
      </c>
      <c r="C95">
        <f t="shared" si="3"/>
        <v>1.41E-3</v>
      </c>
    </row>
    <row r="96" spans="1:3" x14ac:dyDescent="0.2">
      <c r="A96" t="s">
        <v>87</v>
      </c>
      <c r="B96">
        <v>1401.4789599999999</v>
      </c>
      <c r="C96">
        <f t="shared" si="3"/>
        <v>1.4014789599999999E-3</v>
      </c>
    </row>
    <row r="97" spans="1:3" x14ac:dyDescent="0.2">
      <c r="A97" t="s">
        <v>83</v>
      </c>
      <c r="B97">
        <v>1390</v>
      </c>
      <c r="C97">
        <f t="shared" si="3"/>
        <v>1.39E-3</v>
      </c>
    </row>
    <row r="98" spans="1:3" x14ac:dyDescent="0.2">
      <c r="A98" t="s">
        <v>88</v>
      </c>
      <c r="B98">
        <v>1039.6058399999999</v>
      </c>
      <c r="C98">
        <f t="shared" si="3"/>
        <v>1.03960584E-3</v>
      </c>
    </row>
    <row r="99" spans="1:3" x14ac:dyDescent="0.2">
      <c r="A99" t="s">
        <v>104</v>
      </c>
      <c r="B99">
        <v>750</v>
      </c>
      <c r="C99">
        <f t="shared" si="3"/>
        <v>7.5000000000000002E-4</v>
      </c>
    </row>
    <row r="100" spans="1:3" x14ac:dyDescent="0.2">
      <c r="A100" t="s">
        <v>89</v>
      </c>
      <c r="B100">
        <v>641.76</v>
      </c>
      <c r="C100">
        <f t="shared" si="3"/>
        <v>6.4176000000000001E-4</v>
      </c>
    </row>
    <row r="101" spans="1:3" x14ac:dyDescent="0.2">
      <c r="A101" t="s">
        <v>90</v>
      </c>
      <c r="B101">
        <v>255.49776</v>
      </c>
      <c r="C101">
        <f t="shared" si="3"/>
        <v>2.5549775999999998E-4</v>
      </c>
    </row>
    <row r="102" spans="1:3" x14ac:dyDescent="0.2">
      <c r="A102" t="s">
        <v>91</v>
      </c>
      <c r="B102">
        <v>88.957679999999996</v>
      </c>
      <c r="C102">
        <f t="shared" si="3"/>
        <v>8.8957680000000002E-5</v>
      </c>
    </row>
    <row r="103" spans="1:3" x14ac:dyDescent="0.2">
      <c r="A103" t="s">
        <v>92</v>
      </c>
      <c r="B103">
        <v>63.0178692</v>
      </c>
      <c r="C103">
        <f t="shared" si="3"/>
        <v>6.3017869200000004E-5</v>
      </c>
    </row>
    <row r="104" spans="1:3" x14ac:dyDescent="0.2">
      <c r="A104" t="s">
        <v>93</v>
      </c>
      <c r="B104">
        <v>32.256</v>
      </c>
      <c r="C104">
        <f t="shared" si="3"/>
        <v>3.2255999999999997E-5</v>
      </c>
    </row>
    <row r="105" spans="1:3" x14ac:dyDescent="0.2">
      <c r="A105" t="s">
        <v>94</v>
      </c>
      <c r="B105">
        <v>6.72</v>
      </c>
      <c r="C105">
        <f t="shared" si="3"/>
        <v>6.72E-6</v>
      </c>
    </row>
    <row r="106" spans="1:3" x14ac:dyDescent="0.2">
      <c r="A106" s="2" t="s">
        <v>126</v>
      </c>
      <c r="B106" s="1">
        <f>SUM(B2:B105)</f>
        <v>1418821301.4591551</v>
      </c>
      <c r="C106" s="2">
        <f t="shared" si="3"/>
        <v>1418.8213014591552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D12" sqref="D12"/>
    </sheetView>
  </sheetViews>
  <sheetFormatPr baseColWidth="10" defaultRowHeight="16" x14ac:dyDescent="0.2"/>
  <cols>
    <col min="1" max="1" width="41.1640625" bestFit="1" customWidth="1"/>
    <col min="2" max="2" width="19" bestFit="1" customWidth="1"/>
    <col min="3" max="3" width="48.83203125" bestFit="1" customWidth="1"/>
    <col min="4" max="4" width="12.83203125" bestFit="1" customWidth="1"/>
    <col min="5" max="5" width="22.6640625" bestFit="1" customWidth="1"/>
    <col min="6" max="6" width="17.6640625" bestFit="1" customWidth="1"/>
    <col min="7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173</v>
      </c>
      <c r="B1" s="7" t="s">
        <v>174</v>
      </c>
      <c r="C1" s="2" t="s">
        <v>123</v>
      </c>
      <c r="D1" s="2" t="s">
        <v>175</v>
      </c>
      <c r="E1" s="2" t="s">
        <v>176</v>
      </c>
      <c r="F1" s="2" t="s">
        <v>177</v>
      </c>
    </row>
    <row r="2" spans="1:9" x14ac:dyDescent="0.2">
      <c r="A2" s="5" t="s">
        <v>178</v>
      </c>
      <c r="B2" s="8">
        <v>612.48</v>
      </c>
      <c r="C2" s="8" t="s">
        <v>0</v>
      </c>
      <c r="D2">
        <v>499.91533225623397</v>
      </c>
      <c r="E2">
        <f>(D2-B2)</f>
        <v>-112.56466774376605</v>
      </c>
      <c r="F2">
        <f>(B2/D2)</f>
        <v>1.2251674643298807</v>
      </c>
    </row>
    <row r="3" spans="1:9" x14ac:dyDescent="0.2">
      <c r="A3" s="5" t="s">
        <v>179</v>
      </c>
      <c r="B3" s="8">
        <v>100.23</v>
      </c>
      <c r="C3" s="8" t="s">
        <v>7</v>
      </c>
      <c r="D3">
        <v>26.449566999999998</v>
      </c>
      <c r="E3">
        <f>(D3-B3)</f>
        <v>-73.780433000000002</v>
      </c>
      <c r="F3">
        <f>(B3/D3)</f>
        <v>3.7894760243145007</v>
      </c>
    </row>
    <row r="4" spans="1:9" x14ac:dyDescent="0.2">
      <c r="A4" s="5" t="s">
        <v>224</v>
      </c>
      <c r="B4" s="8">
        <v>47.72</v>
      </c>
      <c r="C4" s="8" t="s">
        <v>12</v>
      </c>
      <c r="D4">
        <v>14.774283058250001</v>
      </c>
      <c r="E4">
        <f>(D4-B4)</f>
        <v>-32.94571694175</v>
      </c>
      <c r="F4">
        <f>(B4/D4)</f>
        <v>3.2299367632159326</v>
      </c>
      <c r="H4" s="9"/>
    </row>
    <row r="5" spans="1:9" x14ac:dyDescent="0.2">
      <c r="A5" s="5" t="s">
        <v>181</v>
      </c>
      <c r="B5" s="8">
        <v>231.83</v>
      </c>
      <c r="C5" s="8" t="s">
        <v>1</v>
      </c>
      <c r="D5">
        <v>337.17866690308699</v>
      </c>
      <c r="E5">
        <f>(D5-B5)</f>
        <v>105.34866690308698</v>
      </c>
      <c r="F5">
        <f>(B5/D5)</f>
        <v>0.68755832665603767</v>
      </c>
    </row>
    <row r="6" spans="1:9" x14ac:dyDescent="0.2">
      <c r="A6" s="5" t="s">
        <v>180</v>
      </c>
      <c r="B6" s="9">
        <f>SUM(B7:B8)</f>
        <v>588.58999999999992</v>
      </c>
      <c r="C6" s="8" t="s">
        <v>2</v>
      </c>
      <c r="D6">
        <v>136.49904977167799</v>
      </c>
      <c r="E6">
        <f>(D6-B6)</f>
        <v>-452.09095022832196</v>
      </c>
      <c r="F6">
        <f>B6/D6</f>
        <v>4.3120446697946591</v>
      </c>
      <c r="H6" s="9"/>
    </row>
    <row r="7" spans="1:9" x14ac:dyDescent="0.2">
      <c r="A7" s="8" t="s">
        <v>160</v>
      </c>
      <c r="B7" s="8">
        <v>568.53</v>
      </c>
      <c r="C7" s="8"/>
      <c r="H7" s="9"/>
    </row>
    <row r="8" spans="1:9" x14ac:dyDescent="0.2">
      <c r="A8" s="8" t="s">
        <v>161</v>
      </c>
      <c r="B8" s="8">
        <v>20.059999999999999</v>
      </c>
      <c r="C8" s="8"/>
      <c r="H8" s="9"/>
    </row>
    <row r="9" spans="1:9" x14ac:dyDescent="0.2">
      <c r="A9" s="3" t="s">
        <v>126</v>
      </c>
      <c r="B9" s="2">
        <v>2178.56</v>
      </c>
      <c r="C9" s="7" t="s">
        <v>126</v>
      </c>
      <c r="D9" s="2">
        <v>1418.8213014591552</v>
      </c>
      <c r="E9" s="2">
        <f>(D9-B9)</f>
        <v>-759.73869854084478</v>
      </c>
      <c r="F9">
        <f>B9/D9</f>
        <v>1.5354717311894799</v>
      </c>
      <c r="G9" s="10"/>
      <c r="I9" s="10"/>
    </row>
    <row r="11" spans="1:9" x14ac:dyDescent="0.2">
      <c r="C11" s="8"/>
      <c r="I11" s="10"/>
    </row>
    <row r="12" spans="1:9" x14ac:dyDescent="0.2">
      <c r="A12" s="5"/>
      <c r="B12" s="11"/>
      <c r="D12" s="1"/>
    </row>
    <row r="13" spans="1:9" x14ac:dyDescent="0.2">
      <c r="A13" s="5"/>
    </row>
    <row r="14" spans="1:9" x14ac:dyDescent="0.2">
      <c r="C14" s="5"/>
    </row>
    <row r="15" spans="1:9" x14ac:dyDescent="0.2">
      <c r="A15" s="9"/>
      <c r="B15" s="9"/>
      <c r="C15" s="5"/>
      <c r="H15" s="9"/>
    </row>
    <row r="16" spans="1:9" x14ac:dyDescent="0.2">
      <c r="A16" s="9"/>
      <c r="B16" s="9"/>
      <c r="C16" s="5"/>
      <c r="H16" s="9"/>
    </row>
    <row r="17" spans="1:8" x14ac:dyDescent="0.2">
      <c r="A17" s="9"/>
      <c r="B17" s="9"/>
      <c r="C17" s="5"/>
      <c r="H17" s="9"/>
    </row>
    <row r="19" spans="1:8" x14ac:dyDescent="0.2">
      <c r="E19" s="10"/>
    </row>
    <row r="20" spans="1:8" x14ac:dyDescent="0.2">
      <c r="A20" s="5"/>
      <c r="B20" s="6"/>
    </row>
    <row r="21" spans="1:8" x14ac:dyDescent="0.2">
      <c r="C21" s="8"/>
    </row>
    <row r="23" spans="1:8" x14ac:dyDescent="0.2">
      <c r="B23" s="11"/>
    </row>
    <row r="26" spans="1:8" x14ac:dyDescent="0.2">
      <c r="B26" s="11"/>
      <c r="D26" s="6"/>
    </row>
    <row r="27" spans="1:8" x14ac:dyDescent="0.2">
      <c r="B27" s="11"/>
      <c r="D27" s="1"/>
    </row>
    <row r="28" spans="1:8" x14ac:dyDescent="0.2">
      <c r="B28" s="11"/>
    </row>
    <row r="29" spans="1:8" x14ac:dyDescent="0.2">
      <c r="B29" s="11"/>
    </row>
    <row r="30" spans="1:8" x14ac:dyDescent="0.2">
      <c r="B30" s="11"/>
    </row>
    <row r="37" spans="1:9" x14ac:dyDescent="0.2">
      <c r="A37" s="12"/>
      <c r="C37" s="13"/>
      <c r="I37" s="10"/>
    </row>
    <row r="38" spans="1:9" x14ac:dyDescent="0.2">
      <c r="A38" s="12"/>
      <c r="C38" s="13"/>
      <c r="I38" s="10"/>
    </row>
    <row r="39" spans="1:9" x14ac:dyDescent="0.2">
      <c r="A39" s="12"/>
      <c r="C39" s="13"/>
      <c r="I39" s="10"/>
    </row>
    <row r="40" spans="1:9" x14ac:dyDescent="0.2">
      <c r="A40" s="12"/>
      <c r="C40" s="13"/>
      <c r="I40" s="10"/>
    </row>
    <row r="41" spans="1:9" x14ac:dyDescent="0.2">
      <c r="A41" s="12"/>
      <c r="C41" s="13"/>
      <c r="I41" s="10"/>
    </row>
    <row r="42" spans="1:9" x14ac:dyDescent="0.2">
      <c r="A42" s="12"/>
      <c r="C42" s="13"/>
      <c r="I42" s="10"/>
    </row>
    <row r="43" spans="1:9" x14ac:dyDescent="0.2">
      <c r="A43" s="12"/>
      <c r="C43" s="13"/>
      <c r="I43" s="10"/>
    </row>
    <row r="44" spans="1:9" x14ac:dyDescent="0.2">
      <c r="A44" s="12"/>
      <c r="C44" s="13"/>
      <c r="I44" s="10"/>
    </row>
    <row r="45" spans="1:9" x14ac:dyDescent="0.2">
      <c r="I45" s="10"/>
    </row>
    <row r="46" spans="1:9" x14ac:dyDescent="0.2">
      <c r="I46" s="10"/>
    </row>
    <row r="47" spans="1:9" x14ac:dyDescent="0.2">
      <c r="I47" s="10"/>
    </row>
    <row r="48" spans="1:9" x14ac:dyDescent="0.2">
      <c r="I48" s="10"/>
    </row>
    <row r="49" spans="9:9" x14ac:dyDescent="0.2">
      <c r="I49" s="10"/>
    </row>
    <row r="50" spans="9:9" x14ac:dyDescent="0.2">
      <c r="I50" s="10"/>
    </row>
    <row r="51" spans="9:9" x14ac:dyDescent="0.2">
      <c r="I51" s="10"/>
    </row>
    <row r="52" spans="9:9" x14ac:dyDescent="0.2">
      <c r="I52" s="10"/>
    </row>
    <row r="53" spans="9:9" x14ac:dyDescent="0.2">
      <c r="I53" s="10"/>
    </row>
    <row r="54" spans="9:9" x14ac:dyDescent="0.2">
      <c r="I54" s="10"/>
    </row>
    <row r="55" spans="9:9" x14ac:dyDescent="0.2">
      <c r="I55" s="10"/>
    </row>
    <row r="56" spans="9:9" x14ac:dyDescent="0.2">
      <c r="I56" s="10"/>
    </row>
    <row r="57" spans="9:9" x14ac:dyDescent="0.2">
      <c r="I57" s="10"/>
    </row>
    <row r="58" spans="9:9" x14ac:dyDescent="0.2">
      <c r="I58" s="10"/>
    </row>
    <row r="59" spans="9:9" x14ac:dyDescent="0.2">
      <c r="I59" s="10"/>
    </row>
    <row r="60" spans="9:9" x14ac:dyDescent="0.2">
      <c r="I60" s="10"/>
    </row>
    <row r="61" spans="9:9" x14ac:dyDescent="0.2">
      <c r="I61" s="10"/>
    </row>
    <row r="62" spans="9:9" x14ac:dyDescent="0.2">
      <c r="I62" s="10"/>
    </row>
    <row r="63" spans="9:9" x14ac:dyDescent="0.2">
      <c r="I63" s="10"/>
    </row>
    <row r="64" spans="9:9" x14ac:dyDescent="0.2">
      <c r="I64" s="10"/>
    </row>
    <row r="65" spans="9:9" x14ac:dyDescent="0.2">
      <c r="I65" s="10"/>
    </row>
    <row r="66" spans="9:9" x14ac:dyDescent="0.2">
      <c r="I66" s="10"/>
    </row>
    <row r="67" spans="9:9" x14ac:dyDescent="0.2">
      <c r="I67" s="10"/>
    </row>
    <row r="68" spans="9:9" x14ac:dyDescent="0.2">
      <c r="I68" s="10"/>
    </row>
    <row r="69" spans="9:9" x14ac:dyDescent="0.2">
      <c r="I69" s="10"/>
    </row>
    <row r="70" spans="9:9" x14ac:dyDescent="0.2">
      <c r="I70" s="10"/>
    </row>
    <row r="71" spans="9:9" x14ac:dyDescent="0.2">
      <c r="I71" s="10"/>
    </row>
    <row r="72" spans="9:9" x14ac:dyDescent="0.2">
      <c r="I72" s="10"/>
    </row>
    <row r="73" spans="9:9" x14ac:dyDescent="0.2">
      <c r="I73" s="10"/>
    </row>
    <row r="74" spans="9:9" x14ac:dyDescent="0.2">
      <c r="I74" s="10"/>
    </row>
    <row r="75" spans="9:9" x14ac:dyDescent="0.2">
      <c r="I75" s="10"/>
    </row>
    <row r="76" spans="9:9" x14ac:dyDescent="0.2">
      <c r="I76" s="10"/>
    </row>
    <row r="77" spans="9:9" x14ac:dyDescent="0.2">
      <c r="I77" s="10"/>
    </row>
    <row r="78" spans="9:9" x14ac:dyDescent="0.2">
      <c r="I78" s="10"/>
    </row>
    <row r="79" spans="9:9" x14ac:dyDescent="0.2">
      <c r="I79" s="10"/>
    </row>
    <row r="80" spans="9:9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  <row r="84" spans="9:9" x14ac:dyDescent="0.2">
      <c r="I84" s="10"/>
    </row>
    <row r="85" spans="9:9" x14ac:dyDescent="0.2">
      <c r="I85" s="10"/>
    </row>
    <row r="86" spans="9:9" x14ac:dyDescent="0.2">
      <c r="I86" s="10"/>
    </row>
    <row r="87" spans="9:9" x14ac:dyDescent="0.2">
      <c r="I87" s="10"/>
    </row>
    <row r="88" spans="9:9" x14ac:dyDescent="0.2">
      <c r="I88" s="10"/>
    </row>
    <row r="89" spans="9:9" x14ac:dyDescent="0.2">
      <c r="I89" s="10"/>
    </row>
    <row r="90" spans="9:9" x14ac:dyDescent="0.2">
      <c r="I90" s="10"/>
    </row>
    <row r="91" spans="9:9" x14ac:dyDescent="0.2">
      <c r="I91" s="10"/>
    </row>
    <row r="92" spans="9:9" x14ac:dyDescent="0.2">
      <c r="I92" s="10"/>
    </row>
    <row r="93" spans="9:9" x14ac:dyDescent="0.2">
      <c r="I93" s="10"/>
    </row>
    <row r="94" spans="9:9" x14ac:dyDescent="0.2">
      <c r="I94" s="10"/>
    </row>
    <row r="95" spans="9:9" x14ac:dyDescent="0.2">
      <c r="I95" s="10"/>
    </row>
    <row r="96" spans="9:9" x14ac:dyDescent="0.2">
      <c r="I96" s="10"/>
    </row>
    <row r="97" spans="9:9" x14ac:dyDescent="0.2">
      <c r="I97" s="10"/>
    </row>
    <row r="98" spans="9:9" x14ac:dyDescent="0.2">
      <c r="I98" s="10"/>
    </row>
    <row r="99" spans="9:9" x14ac:dyDescent="0.2">
      <c r="I99" s="10"/>
    </row>
    <row r="100" spans="9:9" x14ac:dyDescent="0.2">
      <c r="I100" s="10"/>
    </row>
    <row r="101" spans="9:9" x14ac:dyDescent="0.2">
      <c r="I101" s="10"/>
    </row>
    <row r="102" spans="9:9" x14ac:dyDescent="0.2">
      <c r="I102" s="10"/>
    </row>
    <row r="103" spans="9:9" x14ac:dyDescent="0.2">
      <c r="I103" s="10"/>
    </row>
    <row r="104" spans="9:9" x14ac:dyDescent="0.2">
      <c r="I104" s="10"/>
    </row>
    <row r="105" spans="9:9" x14ac:dyDescent="0.2">
      <c r="I105" s="10"/>
    </row>
    <row r="106" spans="9:9" x14ac:dyDescent="0.2">
      <c r="I106" s="10"/>
    </row>
    <row r="107" spans="9:9" x14ac:dyDescent="0.2">
      <c r="I107" s="10"/>
    </row>
    <row r="108" spans="9:9" x14ac:dyDescent="0.2">
      <c r="I108" s="10"/>
    </row>
    <row r="109" spans="9:9" x14ac:dyDescent="0.2">
      <c r="I109" s="10"/>
    </row>
    <row r="110" spans="9:9" x14ac:dyDescent="0.2">
      <c r="I110" s="10"/>
    </row>
    <row r="111" spans="9:9" x14ac:dyDescent="0.2">
      <c r="I111" s="10"/>
    </row>
    <row r="112" spans="9:9" x14ac:dyDescent="0.2">
      <c r="I112" s="10"/>
    </row>
    <row r="113" spans="8:9" x14ac:dyDescent="0.2">
      <c r="I113" s="10"/>
    </row>
    <row r="114" spans="8:9" x14ac:dyDescent="0.2">
      <c r="H114" s="1"/>
      <c r="I1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F52" sqref="F52"/>
    </sheetView>
  </sheetViews>
  <sheetFormatPr baseColWidth="10" defaultRowHeight="16" x14ac:dyDescent="0.2"/>
  <cols>
    <col min="1" max="1" width="66" bestFit="1" customWidth="1"/>
    <col min="2" max="2" width="12.1640625" bestFit="1" customWidth="1"/>
    <col min="3" max="3" width="13.1640625" bestFit="1" customWidth="1"/>
    <col min="4" max="4" width="10.1640625" bestFit="1" customWidth="1"/>
    <col min="5" max="5" width="13.5" style="5" bestFit="1" customWidth="1"/>
    <col min="6" max="6" width="44.33203125" style="5" bestFit="1" customWidth="1"/>
    <col min="7" max="7" width="16.83203125" style="8" bestFit="1" customWidth="1"/>
  </cols>
  <sheetData>
    <row r="1" spans="1:7" s="2" customFormat="1" x14ac:dyDescent="0.2">
      <c r="A1" s="2" t="s">
        <v>123</v>
      </c>
      <c r="B1" s="2" t="s">
        <v>124</v>
      </c>
      <c r="C1" s="2" t="s">
        <v>125</v>
      </c>
      <c r="E1" s="3" t="s">
        <v>170</v>
      </c>
      <c r="F1" s="4" t="s">
        <v>171</v>
      </c>
      <c r="G1" s="7" t="s">
        <v>172</v>
      </c>
    </row>
    <row r="2" spans="1:7" x14ac:dyDescent="0.2">
      <c r="A2" t="s">
        <v>0</v>
      </c>
      <c r="B2" s="1">
        <v>409743538.75227398</v>
      </c>
      <c r="C2" s="1">
        <f>(B2/1000000)</f>
        <v>409.74353875227399</v>
      </c>
      <c r="E2" s="5">
        <v>1</v>
      </c>
      <c r="F2" s="6" t="s">
        <v>182</v>
      </c>
      <c r="G2" s="8">
        <v>1650.33</v>
      </c>
    </row>
    <row r="3" spans="1:7" x14ac:dyDescent="0.2">
      <c r="A3" t="s">
        <v>1</v>
      </c>
      <c r="B3" s="1">
        <v>337178666.90308702</v>
      </c>
      <c r="C3" s="1">
        <f t="shared" ref="C3:C66" si="0">(B3/1000000)</f>
        <v>337.17866690308699</v>
      </c>
      <c r="E3" s="5" t="s">
        <v>127</v>
      </c>
      <c r="F3" s="6" t="s">
        <v>183</v>
      </c>
      <c r="G3" s="8">
        <v>1631.77</v>
      </c>
    </row>
    <row r="4" spans="1:7" x14ac:dyDescent="0.2">
      <c r="A4" t="s">
        <v>2</v>
      </c>
      <c r="B4" s="1">
        <v>136499049.771678</v>
      </c>
      <c r="C4" s="1">
        <f t="shared" si="0"/>
        <v>136.49904977167799</v>
      </c>
      <c r="E4" s="5" t="s">
        <v>128</v>
      </c>
      <c r="F4" s="6" t="s">
        <v>184</v>
      </c>
      <c r="G4" s="8">
        <v>807.51</v>
      </c>
    </row>
    <row r="5" spans="1:7" x14ac:dyDescent="0.2">
      <c r="A5" t="s">
        <v>3</v>
      </c>
      <c r="B5" s="1">
        <v>92376143.758378595</v>
      </c>
      <c r="C5" s="1">
        <f t="shared" si="0"/>
        <v>92.376143758378589</v>
      </c>
      <c r="E5" s="5" t="s">
        <v>129</v>
      </c>
      <c r="F5" s="11" t="s">
        <v>185</v>
      </c>
      <c r="G5" s="8">
        <v>381.04</v>
      </c>
    </row>
    <row r="6" spans="1:7" x14ac:dyDescent="0.2">
      <c r="A6" t="s">
        <v>10</v>
      </c>
      <c r="B6" s="1">
        <v>82891655.034885004</v>
      </c>
      <c r="C6" s="1">
        <f t="shared" si="0"/>
        <v>82.891655034885005</v>
      </c>
      <c r="E6" s="5" t="s">
        <v>130</v>
      </c>
      <c r="F6" s="6" t="s">
        <v>186</v>
      </c>
      <c r="G6" s="8">
        <v>307.63</v>
      </c>
    </row>
    <row r="7" spans="1:7" x14ac:dyDescent="0.2">
      <c r="A7" t="s">
        <v>4</v>
      </c>
      <c r="B7" s="1">
        <v>81298903.231449604</v>
      </c>
      <c r="C7" s="1">
        <f t="shared" si="0"/>
        <v>81.2989032314496</v>
      </c>
      <c r="E7" s="5" t="s">
        <v>131</v>
      </c>
      <c r="F7" s="6" t="s">
        <v>187</v>
      </c>
      <c r="G7" s="8">
        <v>127.62</v>
      </c>
    </row>
    <row r="8" spans="1:7" x14ac:dyDescent="0.2">
      <c r="A8" t="s">
        <v>5</v>
      </c>
      <c r="B8" s="1">
        <v>45315329.683899999</v>
      </c>
      <c r="C8" s="1">
        <f t="shared" si="0"/>
        <v>45.315329683899996</v>
      </c>
      <c r="E8" s="5" t="s">
        <v>132</v>
      </c>
      <c r="F8" s="6" t="s">
        <v>188</v>
      </c>
      <c r="G8" s="8">
        <v>7.99</v>
      </c>
    </row>
    <row r="9" spans="1:7" x14ac:dyDescent="0.2">
      <c r="A9" t="s">
        <v>6</v>
      </c>
      <c r="B9" s="1">
        <v>31384636.738357101</v>
      </c>
      <c r="C9" s="1">
        <f t="shared" si="0"/>
        <v>31.384636738357102</v>
      </c>
      <c r="E9" s="5" t="s">
        <v>133</v>
      </c>
      <c r="F9" s="6" t="s">
        <v>189</v>
      </c>
      <c r="G9" s="8">
        <v>593.04</v>
      </c>
    </row>
    <row r="10" spans="1:7" x14ac:dyDescent="0.2">
      <c r="A10" t="s">
        <v>7</v>
      </c>
      <c r="B10" s="1">
        <v>30121302.090785801</v>
      </c>
      <c r="C10" s="1">
        <f t="shared" si="0"/>
        <v>30.1213020907858</v>
      </c>
      <c r="E10" s="5" t="s">
        <v>134</v>
      </c>
      <c r="F10" s="6" t="s">
        <v>190</v>
      </c>
      <c r="G10" s="8">
        <v>40.6</v>
      </c>
    </row>
    <row r="11" spans="1:7" x14ac:dyDescent="0.2">
      <c r="A11" t="s">
        <v>8</v>
      </c>
      <c r="B11" s="1">
        <v>21790054.756373499</v>
      </c>
      <c r="C11" s="1">
        <f t="shared" si="0"/>
        <v>21.7900547563735</v>
      </c>
      <c r="E11" s="5" t="s">
        <v>135</v>
      </c>
      <c r="F11" s="6" t="s">
        <v>191</v>
      </c>
      <c r="G11" s="8">
        <v>173.87</v>
      </c>
    </row>
    <row r="12" spans="1:7" x14ac:dyDescent="0.2">
      <c r="A12" t="s">
        <v>12</v>
      </c>
      <c r="B12" s="1">
        <v>21404375.259457398</v>
      </c>
      <c r="C12" s="1">
        <f t="shared" si="0"/>
        <v>21.404375259457399</v>
      </c>
      <c r="E12" s="5" t="s">
        <v>136</v>
      </c>
      <c r="F12" s="6" t="s">
        <v>192</v>
      </c>
      <c r="G12" s="8">
        <v>30.79</v>
      </c>
    </row>
    <row r="13" spans="1:7" x14ac:dyDescent="0.2">
      <c r="A13" t="s">
        <v>9</v>
      </c>
      <c r="B13" s="1">
        <v>17929849.1274691</v>
      </c>
      <c r="C13" s="1">
        <f t="shared" si="0"/>
        <v>17.929849127469101</v>
      </c>
      <c r="E13" s="5" t="s">
        <v>137</v>
      </c>
      <c r="F13" s="6" t="s">
        <v>193</v>
      </c>
      <c r="G13" s="8">
        <v>107.02</v>
      </c>
    </row>
    <row r="14" spans="1:7" x14ac:dyDescent="0.2">
      <c r="A14" t="s">
        <v>11</v>
      </c>
      <c r="B14" s="1">
        <v>12087492.056729</v>
      </c>
      <c r="C14" s="1">
        <f t="shared" si="0"/>
        <v>12.087492056728999</v>
      </c>
      <c r="E14" s="5" t="s">
        <v>138</v>
      </c>
      <c r="F14" s="11" t="s">
        <v>194</v>
      </c>
      <c r="G14" s="8">
        <v>42.51</v>
      </c>
    </row>
    <row r="15" spans="1:7" x14ac:dyDescent="0.2">
      <c r="A15" t="s">
        <v>13</v>
      </c>
      <c r="B15">
        <v>9969930.9000000004</v>
      </c>
      <c r="C15" s="1">
        <f t="shared" si="0"/>
        <v>9.9699308999999996</v>
      </c>
      <c r="E15" s="5" t="s">
        <v>139</v>
      </c>
      <c r="F15" s="6" t="s">
        <v>195</v>
      </c>
      <c r="G15" s="8">
        <v>3.53</v>
      </c>
    </row>
    <row r="16" spans="1:7" x14ac:dyDescent="0.2">
      <c r="A16" t="s">
        <v>14</v>
      </c>
      <c r="B16">
        <v>7505936.9808300696</v>
      </c>
      <c r="C16" s="1">
        <f t="shared" si="0"/>
        <v>7.5059369808300698</v>
      </c>
      <c r="E16" s="5" t="s">
        <v>140</v>
      </c>
      <c r="F16" s="6" t="s">
        <v>196</v>
      </c>
      <c r="G16" s="8">
        <v>188.73</v>
      </c>
    </row>
    <row r="17" spans="1:7" x14ac:dyDescent="0.2">
      <c r="A17" t="s">
        <v>16</v>
      </c>
      <c r="B17">
        <v>6546914.2655155202</v>
      </c>
      <c r="C17" s="1">
        <f t="shared" si="0"/>
        <v>6.5469142655155199</v>
      </c>
      <c r="E17" s="5" t="s">
        <v>141</v>
      </c>
      <c r="F17" s="6" t="s">
        <v>197</v>
      </c>
      <c r="G17" s="8">
        <v>25.22</v>
      </c>
    </row>
    <row r="18" spans="1:7" x14ac:dyDescent="0.2">
      <c r="A18" t="s">
        <v>15</v>
      </c>
      <c r="B18">
        <v>6465412.3261916004</v>
      </c>
      <c r="C18" s="1">
        <f t="shared" si="0"/>
        <v>6.4654123261916006</v>
      </c>
      <c r="E18" s="5" t="s">
        <v>142</v>
      </c>
      <c r="F18" s="6" t="s">
        <v>198</v>
      </c>
      <c r="G18" s="8">
        <v>188.38</v>
      </c>
    </row>
    <row r="19" spans="1:7" x14ac:dyDescent="0.2">
      <c r="A19" t="s">
        <v>17</v>
      </c>
      <c r="B19">
        <v>4924906.6756776702</v>
      </c>
      <c r="C19" s="1">
        <f t="shared" si="0"/>
        <v>4.9249066756776703</v>
      </c>
      <c r="E19" s="5" t="s">
        <v>143</v>
      </c>
      <c r="F19" s="6" t="s">
        <v>222</v>
      </c>
      <c r="G19" s="8">
        <v>61.38</v>
      </c>
    </row>
    <row r="20" spans="1:7" x14ac:dyDescent="0.2">
      <c r="A20" t="s">
        <v>18</v>
      </c>
      <c r="B20">
        <v>4545173.12567</v>
      </c>
      <c r="C20" s="1">
        <f t="shared" si="0"/>
        <v>4.5451731256699999</v>
      </c>
      <c r="E20" s="5" t="s">
        <v>144</v>
      </c>
      <c r="F20" s="6" t="s">
        <v>199</v>
      </c>
      <c r="G20" s="8">
        <v>32.4</v>
      </c>
    </row>
    <row r="21" spans="1:7" x14ac:dyDescent="0.2">
      <c r="A21" t="s">
        <v>23</v>
      </c>
      <c r="B21">
        <v>4537359.0181745198</v>
      </c>
      <c r="C21" s="1">
        <f t="shared" si="0"/>
        <v>4.53735901817452</v>
      </c>
      <c r="E21" s="5" t="s">
        <v>145</v>
      </c>
      <c r="F21" s="6" t="s">
        <v>200</v>
      </c>
      <c r="G21" s="8">
        <v>0.25</v>
      </c>
    </row>
    <row r="22" spans="1:7" x14ac:dyDescent="0.2">
      <c r="A22" t="s">
        <v>21</v>
      </c>
      <c r="B22">
        <v>2799523.0529177999</v>
      </c>
      <c r="C22" s="1">
        <f t="shared" si="0"/>
        <v>2.7995230529178001</v>
      </c>
      <c r="E22" s="5" t="s">
        <v>146</v>
      </c>
      <c r="F22" s="6" t="s">
        <v>201</v>
      </c>
      <c r="G22" s="8">
        <v>5.15</v>
      </c>
    </row>
    <row r="23" spans="1:7" x14ac:dyDescent="0.2">
      <c r="A23" t="s">
        <v>20</v>
      </c>
      <c r="B23">
        <v>2793985</v>
      </c>
      <c r="C23" s="1">
        <f t="shared" si="0"/>
        <v>2.7939850000000002</v>
      </c>
      <c r="E23" s="5" t="s">
        <v>147</v>
      </c>
      <c r="F23" s="6" t="s">
        <v>202</v>
      </c>
      <c r="G23" s="8">
        <v>8.0399999999999991</v>
      </c>
    </row>
    <row r="24" spans="1:7" x14ac:dyDescent="0.2">
      <c r="A24" t="s">
        <v>31</v>
      </c>
      <c r="B24">
        <v>2621159.645</v>
      </c>
      <c r="C24" s="1">
        <f t="shared" si="0"/>
        <v>2.6211596450000001</v>
      </c>
      <c r="E24" s="5" t="s">
        <v>148</v>
      </c>
      <c r="F24" s="6" t="s">
        <v>203</v>
      </c>
      <c r="G24" s="8">
        <v>114.43</v>
      </c>
    </row>
    <row r="25" spans="1:7" x14ac:dyDescent="0.2">
      <c r="A25" t="s">
        <v>19</v>
      </c>
      <c r="B25">
        <v>2502751.4139879998</v>
      </c>
      <c r="C25" s="1">
        <f t="shared" si="0"/>
        <v>2.5027514139879998</v>
      </c>
      <c r="E25" s="5" t="s">
        <v>149</v>
      </c>
      <c r="F25" s="6" t="s">
        <v>204</v>
      </c>
      <c r="G25" s="8">
        <v>7.99</v>
      </c>
    </row>
    <row r="26" spans="1:7" x14ac:dyDescent="0.2">
      <c r="A26" t="s">
        <v>59</v>
      </c>
      <c r="B26">
        <v>2440193.7534888801</v>
      </c>
      <c r="C26" s="1">
        <f t="shared" si="0"/>
        <v>2.44019375348888</v>
      </c>
      <c r="E26" s="5" t="s">
        <v>150</v>
      </c>
      <c r="F26" s="11" t="s">
        <v>205</v>
      </c>
      <c r="G26" s="8">
        <v>18.559999999999999</v>
      </c>
    </row>
    <row r="27" spans="1:7" x14ac:dyDescent="0.2">
      <c r="A27" t="s">
        <v>22</v>
      </c>
      <c r="B27">
        <v>2299239.1198505699</v>
      </c>
      <c r="C27" s="1">
        <f t="shared" si="0"/>
        <v>2.2992391198505699</v>
      </c>
      <c r="E27" s="5" t="s">
        <v>151</v>
      </c>
      <c r="F27" s="11" t="s">
        <v>206</v>
      </c>
      <c r="G27" s="8">
        <v>18.559999999999999</v>
      </c>
    </row>
    <row r="28" spans="1:7" x14ac:dyDescent="0.2">
      <c r="A28" t="s">
        <v>26</v>
      </c>
      <c r="B28">
        <v>2063815.6107985</v>
      </c>
      <c r="C28" s="1">
        <f t="shared" si="0"/>
        <v>2.0638156107985002</v>
      </c>
      <c r="E28" s="5" t="s">
        <v>152</v>
      </c>
      <c r="F28" s="11" t="s">
        <v>207</v>
      </c>
      <c r="G28" s="8">
        <v>1.34</v>
      </c>
    </row>
    <row r="29" spans="1:7" x14ac:dyDescent="0.2">
      <c r="A29" t="s">
        <v>24</v>
      </c>
      <c r="B29">
        <v>1931551.4018391501</v>
      </c>
      <c r="C29" s="1">
        <f t="shared" si="0"/>
        <v>1.9315514018391502</v>
      </c>
      <c r="E29" s="5" t="s">
        <v>153</v>
      </c>
      <c r="F29" s="11" t="s">
        <v>208</v>
      </c>
      <c r="G29" s="8">
        <v>16.600000000000001</v>
      </c>
    </row>
    <row r="30" spans="1:7" x14ac:dyDescent="0.2">
      <c r="A30" t="s">
        <v>25</v>
      </c>
      <c r="B30">
        <v>1745184.39378133</v>
      </c>
      <c r="C30" s="1">
        <f t="shared" si="0"/>
        <v>1.7451843937813301</v>
      </c>
      <c r="E30" s="5" t="s">
        <v>154</v>
      </c>
      <c r="F30" s="11" t="s">
        <v>209</v>
      </c>
      <c r="G30" s="8">
        <v>16.600000000000001</v>
      </c>
    </row>
    <row r="31" spans="1:7" x14ac:dyDescent="0.2">
      <c r="A31" t="s">
        <v>54</v>
      </c>
      <c r="B31">
        <v>1606981.3840000001</v>
      </c>
      <c r="C31" s="1">
        <f>(B31/1000000)</f>
        <v>1.606981384</v>
      </c>
      <c r="E31" s="5" t="s">
        <v>155</v>
      </c>
      <c r="F31" s="11" t="s">
        <v>210</v>
      </c>
      <c r="G31" s="8">
        <v>0.62</v>
      </c>
    </row>
    <row r="32" spans="1:7" x14ac:dyDescent="0.2">
      <c r="A32" t="s">
        <v>39</v>
      </c>
      <c r="B32">
        <v>1215070.6155131999</v>
      </c>
      <c r="C32" s="1">
        <f t="shared" si="0"/>
        <v>1.2150706155131998</v>
      </c>
      <c r="E32" s="5">
        <v>2</v>
      </c>
      <c r="F32" s="6" t="s">
        <v>211</v>
      </c>
      <c r="G32" s="8">
        <v>30.82</v>
      </c>
    </row>
    <row r="33" spans="1:7" x14ac:dyDescent="0.2">
      <c r="A33" t="s">
        <v>33</v>
      </c>
      <c r="B33">
        <v>1064323.7294731999</v>
      </c>
      <c r="C33" s="1">
        <f t="shared" si="0"/>
        <v>1.0643237294732</v>
      </c>
      <c r="E33" s="5" t="s">
        <v>156</v>
      </c>
      <c r="F33" s="6" t="s">
        <v>212</v>
      </c>
      <c r="G33" s="8">
        <v>30.82</v>
      </c>
    </row>
    <row r="34" spans="1:7" x14ac:dyDescent="0.2">
      <c r="A34" t="s">
        <v>47</v>
      </c>
      <c r="B34">
        <v>965565.80559143599</v>
      </c>
      <c r="C34" s="1">
        <f t="shared" si="0"/>
        <v>0.96556580559143601</v>
      </c>
      <c r="E34" s="5" t="s">
        <v>157</v>
      </c>
      <c r="F34" s="6" t="s">
        <v>213</v>
      </c>
      <c r="G34" s="8">
        <v>29.03</v>
      </c>
    </row>
    <row r="35" spans="1:7" x14ac:dyDescent="0.2">
      <c r="A35" t="s">
        <v>27</v>
      </c>
      <c r="B35">
        <v>937354.54134</v>
      </c>
      <c r="C35" s="1">
        <f t="shared" si="0"/>
        <v>0.93735454133999996</v>
      </c>
      <c r="E35" s="5" t="s">
        <v>158</v>
      </c>
      <c r="F35" s="6" t="s">
        <v>214</v>
      </c>
      <c r="G35" s="8">
        <v>1.8</v>
      </c>
    </row>
    <row r="36" spans="1:7" x14ac:dyDescent="0.2">
      <c r="A36" t="s">
        <v>49</v>
      </c>
      <c r="B36">
        <v>899820.28841036197</v>
      </c>
      <c r="C36" s="1">
        <f t="shared" si="0"/>
        <v>0.89982028841036199</v>
      </c>
      <c r="E36" s="5">
        <v>4</v>
      </c>
      <c r="F36" t="s">
        <v>215</v>
      </c>
      <c r="G36" s="8">
        <v>706.56</v>
      </c>
    </row>
    <row r="37" spans="1:7" x14ac:dyDescent="0.2">
      <c r="A37" t="s">
        <v>29</v>
      </c>
      <c r="B37">
        <v>866148.164811</v>
      </c>
      <c r="C37" s="1">
        <f t="shared" si="0"/>
        <v>0.86614816481099999</v>
      </c>
      <c r="E37" s="5" t="s">
        <v>159</v>
      </c>
      <c r="F37" s="11" t="s">
        <v>216</v>
      </c>
      <c r="G37" s="8" t="s">
        <v>169</v>
      </c>
    </row>
    <row r="38" spans="1:7" x14ac:dyDescent="0.2">
      <c r="A38" t="s">
        <v>53</v>
      </c>
      <c r="B38">
        <v>807603.20072117203</v>
      </c>
      <c r="C38" s="1">
        <f t="shared" si="0"/>
        <v>0.80760320072117209</v>
      </c>
      <c r="E38" s="5" t="s">
        <v>160</v>
      </c>
      <c r="F38" s="11" t="s">
        <v>217</v>
      </c>
      <c r="G38" s="8">
        <v>681</v>
      </c>
    </row>
    <row r="39" spans="1:7" x14ac:dyDescent="0.2">
      <c r="A39" t="s">
        <v>41</v>
      </c>
      <c r="B39">
        <v>792827.348</v>
      </c>
      <c r="C39" s="1">
        <f t="shared" si="0"/>
        <v>0.79282734799999999</v>
      </c>
      <c r="E39" s="5" t="s">
        <v>161</v>
      </c>
      <c r="F39" t="s">
        <v>223</v>
      </c>
      <c r="G39" s="8">
        <v>25.56</v>
      </c>
    </row>
    <row r="40" spans="1:7" x14ac:dyDescent="0.2">
      <c r="A40" t="s">
        <v>35</v>
      </c>
      <c r="B40">
        <v>634513.64601499995</v>
      </c>
      <c r="C40" s="1">
        <f t="shared" si="0"/>
        <v>0.63451364601499993</v>
      </c>
      <c r="E40" s="5" t="s">
        <v>162</v>
      </c>
      <c r="F40" s="11" t="s">
        <v>218</v>
      </c>
      <c r="G40" s="8">
        <v>16.36</v>
      </c>
    </row>
    <row r="41" spans="1:7" x14ac:dyDescent="0.2">
      <c r="A41" t="s">
        <v>34</v>
      </c>
      <c r="B41">
        <v>573157.76</v>
      </c>
      <c r="C41" s="1">
        <f t="shared" si="0"/>
        <v>0.57315775999999996</v>
      </c>
      <c r="E41" s="5" t="s">
        <v>163</v>
      </c>
      <c r="F41" s="11" t="s">
        <v>219</v>
      </c>
      <c r="G41" s="8">
        <v>5.2</v>
      </c>
    </row>
    <row r="42" spans="1:7" x14ac:dyDescent="0.2">
      <c r="A42" t="s">
        <v>28</v>
      </c>
      <c r="B42">
        <v>556636.74699999997</v>
      </c>
      <c r="C42" s="1">
        <f t="shared" si="0"/>
        <v>0.55663674699999999</v>
      </c>
      <c r="E42" s="5" t="s">
        <v>164</v>
      </c>
      <c r="F42" s="11" t="s">
        <v>220</v>
      </c>
      <c r="G42" s="8">
        <v>3.39</v>
      </c>
    </row>
    <row r="43" spans="1:7" x14ac:dyDescent="0.2">
      <c r="A43" t="s">
        <v>43</v>
      </c>
      <c r="B43">
        <v>551129.74912960001</v>
      </c>
      <c r="C43" s="1">
        <f t="shared" si="0"/>
        <v>0.5511297491296</v>
      </c>
      <c r="E43" s="5" t="s">
        <v>165</v>
      </c>
      <c r="F43" s="11" t="s">
        <v>221</v>
      </c>
      <c r="G43" s="8">
        <v>0.61</v>
      </c>
    </row>
    <row r="44" spans="1:7" x14ac:dyDescent="0.2">
      <c r="A44" t="s">
        <v>32</v>
      </c>
      <c r="B44">
        <v>549980.62958296901</v>
      </c>
      <c r="C44" s="1">
        <f t="shared" si="0"/>
        <v>0.54998062958296901</v>
      </c>
      <c r="E44" s="5" t="s">
        <v>166</v>
      </c>
      <c r="G44" s="8">
        <v>48.94</v>
      </c>
    </row>
    <row r="45" spans="1:7" x14ac:dyDescent="0.2">
      <c r="A45" t="s">
        <v>37</v>
      </c>
      <c r="B45">
        <v>538897.73602039996</v>
      </c>
      <c r="C45" s="1">
        <f t="shared" si="0"/>
        <v>0.53889773602039992</v>
      </c>
      <c r="E45" s="5" t="s">
        <v>167</v>
      </c>
      <c r="G45" s="8">
        <v>120.25</v>
      </c>
    </row>
    <row r="46" spans="1:7" x14ac:dyDescent="0.2">
      <c r="A46" t="s">
        <v>48</v>
      </c>
      <c r="B46">
        <v>439297.51246499998</v>
      </c>
      <c r="C46" s="1">
        <f t="shared" si="0"/>
        <v>0.43929751246499998</v>
      </c>
      <c r="E46" s="5" t="s">
        <v>168</v>
      </c>
      <c r="G46" s="8">
        <v>71.31</v>
      </c>
    </row>
    <row r="47" spans="1:7" x14ac:dyDescent="0.2">
      <c r="A47" t="s">
        <v>38</v>
      </c>
      <c r="B47">
        <v>388176.42314015399</v>
      </c>
      <c r="C47" s="1">
        <f t="shared" si="0"/>
        <v>0.38817642314015399</v>
      </c>
      <c r="E47" s="3" t="s">
        <v>126</v>
      </c>
      <c r="F47" s="3"/>
      <c r="G47" s="7">
        <f>SUM(G2,G32,G36)</f>
        <v>2387.71</v>
      </c>
    </row>
    <row r="48" spans="1:7" x14ac:dyDescent="0.2">
      <c r="A48" t="s">
        <v>105</v>
      </c>
      <c r="B48">
        <v>277280</v>
      </c>
      <c r="C48" s="1">
        <f t="shared" si="0"/>
        <v>0.27728000000000003</v>
      </c>
    </row>
    <row r="49" spans="1:3" x14ac:dyDescent="0.2">
      <c r="A49" t="s">
        <v>36</v>
      </c>
      <c r="B49">
        <v>262948.552088</v>
      </c>
      <c r="C49" s="1">
        <f t="shared" si="0"/>
        <v>0.262948552088</v>
      </c>
    </row>
    <row r="50" spans="1:3" x14ac:dyDescent="0.2">
      <c r="A50" t="s">
        <v>44</v>
      </c>
      <c r="B50">
        <v>261687.41946727</v>
      </c>
      <c r="C50" s="1">
        <f t="shared" si="0"/>
        <v>0.26168741946726998</v>
      </c>
    </row>
    <row r="51" spans="1:3" x14ac:dyDescent="0.2">
      <c r="A51" t="s">
        <v>46</v>
      </c>
      <c r="B51">
        <v>241694.66891000001</v>
      </c>
      <c r="C51" s="1">
        <f t="shared" si="0"/>
        <v>0.24169466891000002</v>
      </c>
    </row>
    <row r="52" spans="1:3" x14ac:dyDescent="0.2">
      <c r="A52" t="s">
        <v>55</v>
      </c>
      <c r="B52">
        <v>239500.8229836</v>
      </c>
      <c r="C52" s="1">
        <f>(B52/1000000)</f>
        <v>0.23950082298360001</v>
      </c>
    </row>
    <row r="53" spans="1:3" x14ac:dyDescent="0.2">
      <c r="A53" t="s">
        <v>42</v>
      </c>
      <c r="B53">
        <v>216542.55002472</v>
      </c>
      <c r="C53" s="1">
        <f t="shared" si="0"/>
        <v>0.21654255002472</v>
      </c>
    </row>
    <row r="54" spans="1:3" x14ac:dyDescent="0.2">
      <c r="A54" t="s">
        <v>40</v>
      </c>
      <c r="B54">
        <v>188446.9589</v>
      </c>
      <c r="C54" s="1">
        <f t="shared" si="0"/>
        <v>0.18844695889999999</v>
      </c>
    </row>
    <row r="55" spans="1:3" x14ac:dyDescent="0.2">
      <c r="A55" t="s">
        <v>45</v>
      </c>
      <c r="B55">
        <v>165324.99124800001</v>
      </c>
      <c r="C55" s="1">
        <f t="shared" si="0"/>
        <v>0.16532499124800001</v>
      </c>
    </row>
    <row r="56" spans="1:3" x14ac:dyDescent="0.2">
      <c r="A56" t="s">
        <v>50</v>
      </c>
      <c r="B56">
        <v>147674.308819333</v>
      </c>
      <c r="C56" s="1">
        <f t="shared" si="0"/>
        <v>0.14767430881933299</v>
      </c>
    </row>
    <row r="57" spans="1:3" x14ac:dyDescent="0.2">
      <c r="A57" t="s">
        <v>52</v>
      </c>
      <c r="B57">
        <v>133055.77136288199</v>
      </c>
      <c r="C57" s="1">
        <f t="shared" si="0"/>
        <v>0.13305577136288199</v>
      </c>
    </row>
    <row r="58" spans="1:3" x14ac:dyDescent="0.2">
      <c r="A58" t="s">
        <v>66</v>
      </c>
      <c r="B58">
        <v>130594.5252912</v>
      </c>
      <c r="C58" s="1">
        <f t="shared" si="0"/>
        <v>0.1305945252912</v>
      </c>
    </row>
    <row r="59" spans="1:3" x14ac:dyDescent="0.2">
      <c r="A59" t="s">
        <v>97</v>
      </c>
      <c r="B59">
        <v>106721.7702</v>
      </c>
      <c r="C59" s="1">
        <f t="shared" si="0"/>
        <v>0.1067217702</v>
      </c>
    </row>
    <row r="60" spans="1:3" x14ac:dyDescent="0.2">
      <c r="A60" t="s">
        <v>63</v>
      </c>
      <c r="B60">
        <v>105138.01639999999</v>
      </c>
      <c r="C60" s="1">
        <f t="shared" si="0"/>
        <v>0.10513801639999999</v>
      </c>
    </row>
    <row r="61" spans="1:3" x14ac:dyDescent="0.2">
      <c r="A61" t="s">
        <v>106</v>
      </c>
      <c r="B61">
        <v>91748.15</v>
      </c>
      <c r="C61" s="1">
        <f t="shared" si="0"/>
        <v>9.1748150000000001E-2</v>
      </c>
    </row>
    <row r="62" spans="1:3" x14ac:dyDescent="0.2">
      <c r="A62" t="s">
        <v>68</v>
      </c>
      <c r="B62">
        <v>85960.034799999994</v>
      </c>
      <c r="C62" s="1">
        <f t="shared" si="0"/>
        <v>8.5960034799999988E-2</v>
      </c>
    </row>
    <row r="63" spans="1:3" x14ac:dyDescent="0.2">
      <c r="A63" t="s">
        <v>107</v>
      </c>
      <c r="B63">
        <v>75434.820399999997</v>
      </c>
      <c r="C63" s="1">
        <f t="shared" si="0"/>
        <v>7.5434820399999991E-2</v>
      </c>
    </row>
    <row r="64" spans="1:3" x14ac:dyDescent="0.2">
      <c r="A64" t="s">
        <v>58</v>
      </c>
      <c r="B64">
        <v>74579.206676000002</v>
      </c>
      <c r="C64" s="1">
        <f t="shared" si="0"/>
        <v>7.4579206676000001E-2</v>
      </c>
    </row>
    <row r="65" spans="1:3" x14ac:dyDescent="0.2">
      <c r="A65" t="s">
        <v>99</v>
      </c>
      <c r="B65">
        <v>71396.641000000003</v>
      </c>
      <c r="C65" s="1">
        <f t="shared" si="0"/>
        <v>7.1396640999999997E-2</v>
      </c>
    </row>
    <row r="66" spans="1:3" x14ac:dyDescent="0.2">
      <c r="A66" t="s">
        <v>96</v>
      </c>
      <c r="B66">
        <v>56166.940528325002</v>
      </c>
      <c r="C66" s="1">
        <f t="shared" si="0"/>
        <v>5.6166940528325E-2</v>
      </c>
    </row>
    <row r="67" spans="1:3" x14ac:dyDescent="0.2">
      <c r="A67" t="s">
        <v>60</v>
      </c>
      <c r="B67">
        <v>52649.15</v>
      </c>
      <c r="C67" s="1">
        <f t="shared" ref="C67:C76" si="1">(B67/1000000)</f>
        <v>5.2649149999999999E-2</v>
      </c>
    </row>
    <row r="68" spans="1:3" x14ac:dyDescent="0.2">
      <c r="A68" t="s">
        <v>67</v>
      </c>
      <c r="B68">
        <v>47219.373725999998</v>
      </c>
      <c r="C68" s="1">
        <f t="shared" si="1"/>
        <v>4.7219373725999998E-2</v>
      </c>
    </row>
    <row r="69" spans="1:3" x14ac:dyDescent="0.2">
      <c r="A69" t="s">
        <v>65</v>
      </c>
      <c r="B69">
        <v>43839.070468999998</v>
      </c>
      <c r="C69" s="1">
        <f t="shared" si="1"/>
        <v>4.3839070468999999E-2</v>
      </c>
    </row>
    <row r="70" spans="1:3" x14ac:dyDescent="0.2">
      <c r="A70" t="s">
        <v>64</v>
      </c>
      <c r="B70">
        <v>35891.985336624297</v>
      </c>
      <c r="C70" s="1">
        <f t="shared" si="1"/>
        <v>3.5891985336624299E-2</v>
      </c>
    </row>
    <row r="71" spans="1:3" x14ac:dyDescent="0.2">
      <c r="A71" t="s">
        <v>30</v>
      </c>
      <c r="B71">
        <v>35599.96</v>
      </c>
      <c r="C71" s="1">
        <f t="shared" si="1"/>
        <v>3.559996E-2</v>
      </c>
    </row>
    <row r="72" spans="1:3" x14ac:dyDescent="0.2">
      <c r="A72" t="s">
        <v>108</v>
      </c>
      <c r="B72">
        <v>34887.699000000001</v>
      </c>
      <c r="C72" s="1">
        <f t="shared" si="1"/>
        <v>3.4887699000000001E-2</v>
      </c>
    </row>
    <row r="73" spans="1:3" x14ac:dyDescent="0.2">
      <c r="A73" t="s">
        <v>51</v>
      </c>
      <c r="B73">
        <v>34332.686315200001</v>
      </c>
      <c r="C73" s="1">
        <f t="shared" si="1"/>
        <v>3.4332686315199999E-2</v>
      </c>
    </row>
    <row r="74" spans="1:3" x14ac:dyDescent="0.2">
      <c r="A74" t="s">
        <v>71</v>
      </c>
      <c r="B74">
        <v>32984.974999999999</v>
      </c>
      <c r="C74" s="1">
        <f t="shared" si="1"/>
        <v>3.2984975E-2</v>
      </c>
    </row>
    <row r="75" spans="1:3" x14ac:dyDescent="0.2">
      <c r="A75" t="s">
        <v>62</v>
      </c>
      <c r="B75">
        <v>31331.034714000001</v>
      </c>
      <c r="C75" s="1">
        <f t="shared" si="1"/>
        <v>3.1331034713999999E-2</v>
      </c>
    </row>
    <row r="76" spans="1:3" x14ac:dyDescent="0.2">
      <c r="A76" t="s">
        <v>81</v>
      </c>
      <c r="B76">
        <v>30182.965409600001</v>
      </c>
      <c r="C76" s="1">
        <f t="shared" si="1"/>
        <v>3.0182965409600002E-2</v>
      </c>
    </row>
    <row r="77" spans="1:3" x14ac:dyDescent="0.2">
      <c r="A77" t="s">
        <v>61</v>
      </c>
      <c r="B77">
        <v>29971.899000000001</v>
      </c>
      <c r="C77" s="1">
        <f>(B77/1000000)</f>
        <v>2.9971899E-2</v>
      </c>
    </row>
    <row r="78" spans="1:3" x14ac:dyDescent="0.2">
      <c r="A78" t="s">
        <v>109</v>
      </c>
      <c r="B78">
        <v>21800</v>
      </c>
      <c r="C78" s="1">
        <f t="shared" ref="C78:C93" si="2">(B78/1000000)</f>
        <v>2.18E-2</v>
      </c>
    </row>
    <row r="79" spans="1:3" x14ac:dyDescent="0.2">
      <c r="A79" t="s">
        <v>100</v>
      </c>
      <c r="B79">
        <v>21726.14</v>
      </c>
      <c r="C79" s="1">
        <f t="shared" si="2"/>
        <v>2.1726139999999998E-2</v>
      </c>
    </row>
    <row r="80" spans="1:3" x14ac:dyDescent="0.2">
      <c r="A80" t="s">
        <v>95</v>
      </c>
      <c r="B80">
        <v>16904.300298400001</v>
      </c>
      <c r="C80" s="1">
        <f t="shared" si="2"/>
        <v>1.69043002984E-2</v>
      </c>
    </row>
    <row r="81" spans="1:3" x14ac:dyDescent="0.2">
      <c r="A81" t="s">
        <v>56</v>
      </c>
      <c r="B81">
        <v>15543.011109999999</v>
      </c>
      <c r="C81" s="1">
        <f t="shared" si="2"/>
        <v>1.5543011109999999E-2</v>
      </c>
    </row>
    <row r="82" spans="1:3" x14ac:dyDescent="0.2">
      <c r="A82" t="s">
        <v>70</v>
      </c>
      <c r="B82">
        <v>15012.0416</v>
      </c>
      <c r="C82" s="1">
        <f t="shared" si="2"/>
        <v>1.50120416E-2</v>
      </c>
    </row>
    <row r="83" spans="1:3" x14ac:dyDescent="0.2">
      <c r="A83" t="s">
        <v>110</v>
      </c>
      <c r="B83">
        <v>9686.2065899999998</v>
      </c>
      <c r="C83" s="1">
        <f t="shared" si="2"/>
        <v>9.6862065899999995E-3</v>
      </c>
    </row>
    <row r="84" spans="1:3" x14ac:dyDescent="0.2">
      <c r="A84" t="s">
        <v>98</v>
      </c>
      <c r="B84">
        <v>9037.0060799999992</v>
      </c>
      <c r="C84" s="1">
        <f t="shared" si="2"/>
        <v>9.0370060799999999E-3</v>
      </c>
    </row>
    <row r="85" spans="1:3" x14ac:dyDescent="0.2">
      <c r="A85" t="s">
        <v>101</v>
      </c>
      <c r="B85">
        <v>8268.2999999999993</v>
      </c>
      <c r="C85" s="1">
        <f t="shared" si="2"/>
        <v>8.2682999999999993E-3</v>
      </c>
    </row>
    <row r="86" spans="1:3" x14ac:dyDescent="0.2">
      <c r="A86" t="s">
        <v>69</v>
      </c>
      <c r="B86">
        <v>7634.925338</v>
      </c>
      <c r="C86" s="1">
        <f t="shared" si="2"/>
        <v>7.6349253380000003E-3</v>
      </c>
    </row>
    <row r="87" spans="1:3" x14ac:dyDescent="0.2">
      <c r="A87" t="s">
        <v>80</v>
      </c>
      <c r="B87">
        <v>7057</v>
      </c>
      <c r="C87" s="1">
        <f t="shared" si="2"/>
        <v>7.0569999999999999E-3</v>
      </c>
    </row>
    <row r="88" spans="1:3" x14ac:dyDescent="0.2">
      <c r="A88" t="s">
        <v>76</v>
      </c>
      <c r="B88">
        <v>7045</v>
      </c>
      <c r="C88" s="1">
        <f t="shared" si="2"/>
        <v>7.045E-3</v>
      </c>
    </row>
    <row r="89" spans="1:3" x14ac:dyDescent="0.2">
      <c r="A89" t="s">
        <v>72</v>
      </c>
      <c r="B89">
        <v>6898.7759999999998</v>
      </c>
      <c r="C89" s="1">
        <f t="shared" si="2"/>
        <v>6.8987759999999997E-3</v>
      </c>
    </row>
    <row r="90" spans="1:3" x14ac:dyDescent="0.2">
      <c r="A90" t="s">
        <v>73</v>
      </c>
      <c r="B90">
        <v>5941.9871999999996</v>
      </c>
      <c r="C90" s="1">
        <f t="shared" si="2"/>
        <v>5.9419871999999993E-3</v>
      </c>
    </row>
    <row r="91" spans="1:3" x14ac:dyDescent="0.2">
      <c r="A91" t="s">
        <v>75</v>
      </c>
      <c r="B91">
        <v>5448.5810000000001</v>
      </c>
      <c r="C91" s="1">
        <f t="shared" si="2"/>
        <v>5.4485810000000001E-3</v>
      </c>
    </row>
    <row r="92" spans="1:3" x14ac:dyDescent="0.2">
      <c r="A92" t="s">
        <v>77</v>
      </c>
      <c r="B92">
        <v>4988.5795341324501</v>
      </c>
      <c r="C92" s="1">
        <f t="shared" si="2"/>
        <v>4.98857953413245E-3</v>
      </c>
    </row>
    <row r="93" spans="1:3" x14ac:dyDescent="0.2">
      <c r="A93" t="s">
        <v>111</v>
      </c>
      <c r="B93">
        <v>4518.5</v>
      </c>
      <c r="C93" s="1">
        <f t="shared" si="2"/>
        <v>4.5184999999999999E-3</v>
      </c>
    </row>
    <row r="94" spans="1:3" x14ac:dyDescent="0.2">
      <c r="A94" t="s">
        <v>79</v>
      </c>
      <c r="B94">
        <v>4491.0991999999997</v>
      </c>
      <c r="C94" s="1">
        <f>(B94/1000000)</f>
        <v>4.4910991999999993E-3</v>
      </c>
    </row>
    <row r="95" spans="1:3" x14ac:dyDescent="0.2">
      <c r="A95" t="s">
        <v>74</v>
      </c>
      <c r="B95">
        <v>3801.3783450000001</v>
      </c>
      <c r="C95" s="1">
        <f t="shared" ref="C95:C110" si="3">(B95/1000000)</f>
        <v>3.8013783450000001E-3</v>
      </c>
    </row>
    <row r="96" spans="1:3" x14ac:dyDescent="0.2">
      <c r="A96" t="s">
        <v>102</v>
      </c>
      <c r="B96">
        <v>2893.8516043999998</v>
      </c>
      <c r="C96" s="1">
        <f t="shared" si="3"/>
        <v>2.8938516043999999E-3</v>
      </c>
    </row>
    <row r="97" spans="1:3" x14ac:dyDescent="0.2">
      <c r="A97" t="s">
        <v>83</v>
      </c>
      <c r="B97">
        <v>2402.0017779999998</v>
      </c>
      <c r="C97" s="1">
        <f t="shared" si="3"/>
        <v>2.4020017779999999E-3</v>
      </c>
    </row>
    <row r="98" spans="1:3" x14ac:dyDescent="0.2">
      <c r="A98" t="s">
        <v>112</v>
      </c>
      <c r="B98">
        <v>2025.0900810000001</v>
      </c>
      <c r="C98" s="1">
        <f t="shared" si="3"/>
        <v>2.0250900809999999E-3</v>
      </c>
    </row>
    <row r="99" spans="1:3" x14ac:dyDescent="0.2">
      <c r="A99" t="s">
        <v>82</v>
      </c>
      <c r="B99">
        <v>1973.9143200000001</v>
      </c>
      <c r="C99" s="1">
        <f t="shared" si="3"/>
        <v>1.9739143200000002E-3</v>
      </c>
    </row>
    <row r="100" spans="1:3" x14ac:dyDescent="0.2">
      <c r="A100" t="s">
        <v>84</v>
      </c>
      <c r="B100">
        <v>1778.6477520000001</v>
      </c>
      <c r="C100" s="1">
        <f t="shared" si="3"/>
        <v>1.778647752E-3</v>
      </c>
    </row>
    <row r="101" spans="1:3" x14ac:dyDescent="0.2">
      <c r="A101" t="s">
        <v>86</v>
      </c>
      <c r="B101">
        <v>1430.4864</v>
      </c>
      <c r="C101" s="1">
        <f t="shared" si="3"/>
        <v>1.4304864E-3</v>
      </c>
    </row>
    <row r="102" spans="1:3" x14ac:dyDescent="0.2">
      <c r="A102" t="s">
        <v>87</v>
      </c>
      <c r="B102">
        <v>1401.4789599999999</v>
      </c>
      <c r="C102" s="1">
        <f t="shared" si="3"/>
        <v>1.4014789599999999E-3</v>
      </c>
    </row>
    <row r="103" spans="1:3" x14ac:dyDescent="0.2">
      <c r="A103" t="s">
        <v>88</v>
      </c>
      <c r="B103">
        <v>1039.6058399999999</v>
      </c>
      <c r="C103" s="1">
        <f t="shared" si="3"/>
        <v>1.03960584E-3</v>
      </c>
    </row>
    <row r="104" spans="1:3" x14ac:dyDescent="0.2">
      <c r="A104" t="s">
        <v>113</v>
      </c>
      <c r="B104">
        <v>905</v>
      </c>
      <c r="C104" s="1">
        <f t="shared" si="3"/>
        <v>9.0499999999999999E-4</v>
      </c>
    </row>
    <row r="105" spans="1:3" x14ac:dyDescent="0.2">
      <c r="A105" t="s">
        <v>89</v>
      </c>
      <c r="B105">
        <v>641.76</v>
      </c>
      <c r="C105" s="1">
        <f t="shared" si="3"/>
        <v>6.4176000000000001E-4</v>
      </c>
    </row>
    <row r="106" spans="1:3" x14ac:dyDescent="0.2">
      <c r="A106" t="s">
        <v>90</v>
      </c>
      <c r="B106">
        <v>255.49776</v>
      </c>
      <c r="C106" s="1">
        <f t="shared" si="3"/>
        <v>2.5549775999999998E-4</v>
      </c>
    </row>
    <row r="107" spans="1:3" x14ac:dyDescent="0.2">
      <c r="A107" t="s">
        <v>91</v>
      </c>
      <c r="B107">
        <v>88.957679999999996</v>
      </c>
      <c r="C107" s="1">
        <f t="shared" si="3"/>
        <v>8.8957680000000002E-5</v>
      </c>
    </row>
    <row r="108" spans="1:3" x14ac:dyDescent="0.2">
      <c r="A108" t="s">
        <v>92</v>
      </c>
      <c r="B108">
        <v>63.0178692</v>
      </c>
      <c r="C108" s="1">
        <f t="shared" si="3"/>
        <v>6.3017869200000004E-5</v>
      </c>
    </row>
    <row r="109" spans="1:3" x14ac:dyDescent="0.2">
      <c r="A109" t="s">
        <v>93</v>
      </c>
      <c r="B109">
        <v>32.256</v>
      </c>
      <c r="C109" s="1">
        <f t="shared" si="3"/>
        <v>3.2255999999999997E-5</v>
      </c>
    </row>
    <row r="110" spans="1:3" x14ac:dyDescent="0.2">
      <c r="A110" t="s">
        <v>94</v>
      </c>
      <c r="B110">
        <v>6.72</v>
      </c>
      <c r="C110" s="1">
        <f t="shared" si="3"/>
        <v>6.72E-6</v>
      </c>
    </row>
    <row r="111" spans="1:3" x14ac:dyDescent="0.2">
      <c r="A111" s="2" t="s">
        <v>126</v>
      </c>
      <c r="B111" s="1">
        <f>SUM(B2:B110)</f>
        <v>1402635047.1961703</v>
      </c>
      <c r="C111" s="2">
        <v>1402.6350471961703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D12" sqref="D12"/>
    </sheetView>
  </sheetViews>
  <sheetFormatPr baseColWidth="10" defaultRowHeight="16" x14ac:dyDescent="0.2"/>
  <cols>
    <col min="1" max="1" width="41.1640625" bestFit="1" customWidth="1"/>
    <col min="2" max="2" width="19" bestFit="1" customWidth="1"/>
    <col min="3" max="3" width="48.83203125" bestFit="1" customWidth="1"/>
    <col min="4" max="4" width="12.83203125" bestFit="1" customWidth="1"/>
    <col min="5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173</v>
      </c>
      <c r="B1" s="7" t="s">
        <v>174</v>
      </c>
      <c r="C1" s="2" t="s">
        <v>123</v>
      </c>
      <c r="D1" s="2" t="s">
        <v>175</v>
      </c>
      <c r="E1" s="2" t="s">
        <v>176</v>
      </c>
      <c r="F1" s="2" t="s">
        <v>177</v>
      </c>
    </row>
    <row r="2" spans="1:9" x14ac:dyDescent="0.2">
      <c r="A2" s="5" t="s">
        <v>178</v>
      </c>
      <c r="B2" s="8">
        <v>593.04</v>
      </c>
      <c r="C2" s="8" t="s">
        <v>0</v>
      </c>
      <c r="D2">
        <v>409.74353875227399</v>
      </c>
      <c r="E2">
        <f>(D2-B2)</f>
        <v>-183.29646124772597</v>
      </c>
      <c r="F2">
        <f>(B2/D2)</f>
        <v>1.4473443603427869</v>
      </c>
    </row>
    <row r="3" spans="1:9" x14ac:dyDescent="0.2">
      <c r="A3" s="5" t="s">
        <v>179</v>
      </c>
      <c r="B3" s="8">
        <v>107.02</v>
      </c>
      <c r="C3" s="8" t="s">
        <v>7</v>
      </c>
      <c r="D3">
        <v>30.1213020907858</v>
      </c>
      <c r="E3">
        <f t="shared" ref="E3:E6" si="0">(D3-B3)</f>
        <v>-76.898697909214192</v>
      </c>
      <c r="F3">
        <f>B3/D3</f>
        <v>3.5529672547833764</v>
      </c>
    </row>
    <row r="4" spans="1:9" x14ac:dyDescent="0.2">
      <c r="A4" s="5" t="s">
        <v>224</v>
      </c>
      <c r="B4" s="8">
        <v>42.51</v>
      </c>
      <c r="C4" s="8" t="s">
        <v>12</v>
      </c>
      <c r="D4">
        <v>21.404375259457399</v>
      </c>
      <c r="E4">
        <f t="shared" si="0"/>
        <v>-21.105624740542599</v>
      </c>
      <c r="F4">
        <f>B4/D4</f>
        <v>1.986042548997883</v>
      </c>
    </row>
    <row r="5" spans="1:9" x14ac:dyDescent="0.2">
      <c r="A5" s="5" t="s">
        <v>181</v>
      </c>
      <c r="B5" s="8">
        <v>188.38</v>
      </c>
      <c r="C5" s="8" t="s">
        <v>1</v>
      </c>
      <c r="D5">
        <v>337.17866690308699</v>
      </c>
      <c r="E5">
        <f t="shared" si="0"/>
        <v>148.798666903087</v>
      </c>
      <c r="F5">
        <f>B5/D5</f>
        <v>0.55869489529165495</v>
      </c>
      <c r="H5" s="9"/>
    </row>
    <row r="6" spans="1:9" x14ac:dyDescent="0.2">
      <c r="A6" s="5" t="s">
        <v>180</v>
      </c>
      <c r="B6" s="9">
        <f>SUM(B7:B8)</f>
        <v>706.56</v>
      </c>
      <c r="C6" s="8" t="s">
        <v>2</v>
      </c>
      <c r="D6">
        <v>136.49904977167799</v>
      </c>
      <c r="E6">
        <f t="shared" si="0"/>
        <v>-570.06095022832199</v>
      </c>
      <c r="F6">
        <f>B6/D6</f>
        <v>5.176299770451612</v>
      </c>
      <c r="H6" s="9"/>
    </row>
    <row r="7" spans="1:9" x14ac:dyDescent="0.2">
      <c r="A7" s="8" t="s">
        <v>160</v>
      </c>
      <c r="B7" s="8">
        <v>681</v>
      </c>
      <c r="C7" s="8"/>
      <c r="H7" s="9"/>
    </row>
    <row r="8" spans="1:9" x14ac:dyDescent="0.2">
      <c r="A8" s="8" t="s">
        <v>161</v>
      </c>
      <c r="B8" s="8">
        <v>25.56</v>
      </c>
      <c r="C8" s="8"/>
      <c r="H8" s="9"/>
    </row>
    <row r="9" spans="1:9" x14ac:dyDescent="0.2">
      <c r="A9" s="3" t="s">
        <v>126</v>
      </c>
      <c r="B9" s="7">
        <v>2387.71</v>
      </c>
      <c r="C9" s="7" t="s">
        <v>126</v>
      </c>
      <c r="D9" s="2">
        <v>1402.6350471961703</v>
      </c>
      <c r="E9" s="2">
        <f>(D9-B9)</f>
        <v>-985.07495280382977</v>
      </c>
      <c r="F9">
        <f>B9/D9</f>
        <v>1.702303107834763</v>
      </c>
      <c r="G9" s="10"/>
      <c r="H9" s="9"/>
    </row>
    <row r="10" spans="1:9" x14ac:dyDescent="0.2">
      <c r="H10" s="9"/>
    </row>
    <row r="11" spans="1:9" x14ac:dyDescent="0.2">
      <c r="A11" s="5"/>
      <c r="B11" s="11"/>
      <c r="C11" s="8"/>
      <c r="I11" s="10"/>
    </row>
    <row r="12" spans="1:9" x14ac:dyDescent="0.2">
      <c r="A12" s="5"/>
      <c r="C12" s="8"/>
    </row>
    <row r="13" spans="1:9" x14ac:dyDescent="0.2">
      <c r="A13" s="5"/>
      <c r="B13" s="8"/>
    </row>
    <row r="14" spans="1:9" x14ac:dyDescent="0.2">
      <c r="C14" s="5"/>
    </row>
    <row r="15" spans="1:9" x14ac:dyDescent="0.2">
      <c r="A15" s="9"/>
      <c r="B15" s="9"/>
      <c r="C15" s="5"/>
      <c r="H15" s="9"/>
    </row>
    <row r="16" spans="1:9" x14ac:dyDescent="0.2">
      <c r="A16" s="9"/>
      <c r="B16" s="9"/>
      <c r="D16" s="1"/>
      <c r="E16" s="1"/>
      <c r="H16" s="9"/>
    </row>
    <row r="17" spans="1:9" x14ac:dyDescent="0.2">
      <c r="A17" s="9"/>
      <c r="C17" s="5"/>
      <c r="H17" s="9"/>
    </row>
    <row r="18" spans="1:9" x14ac:dyDescent="0.2">
      <c r="A18" s="3"/>
      <c r="B18" s="9"/>
      <c r="C18" s="7"/>
      <c r="E18" s="10"/>
      <c r="G18" s="10"/>
      <c r="I18" s="10"/>
    </row>
    <row r="19" spans="1:9" x14ac:dyDescent="0.2">
      <c r="A19" s="5"/>
      <c r="B19" s="11"/>
    </row>
    <row r="20" spans="1:9" x14ac:dyDescent="0.2">
      <c r="A20" s="5"/>
      <c r="B20" s="11"/>
      <c r="E20" s="1"/>
    </row>
    <row r="21" spans="1:9" x14ac:dyDescent="0.2">
      <c r="A21" s="5"/>
      <c r="B21" s="11"/>
    </row>
    <row r="22" spans="1:9" x14ac:dyDescent="0.2">
      <c r="A22" s="5"/>
      <c r="B22" s="11"/>
    </row>
    <row r="23" spans="1:9" x14ac:dyDescent="0.2">
      <c r="A23" s="5"/>
      <c r="B23" s="5"/>
      <c r="C23" s="6"/>
    </row>
    <row r="24" spans="1:9" x14ac:dyDescent="0.2">
      <c r="A24" s="5"/>
      <c r="B24" s="5"/>
      <c r="C24" s="6"/>
    </row>
    <row r="25" spans="1:9" x14ac:dyDescent="0.2">
      <c r="A25" s="5"/>
      <c r="B25" s="5"/>
      <c r="C25" s="6"/>
    </row>
    <row r="26" spans="1:9" x14ac:dyDescent="0.2">
      <c r="A26" s="5"/>
      <c r="B26" s="11"/>
      <c r="D26" s="1"/>
    </row>
    <row r="27" spans="1:9" x14ac:dyDescent="0.2">
      <c r="B27" s="11"/>
    </row>
    <row r="28" spans="1:9" x14ac:dyDescent="0.2">
      <c r="B28" s="11"/>
    </row>
    <row r="29" spans="1:9" x14ac:dyDescent="0.2">
      <c r="B29" s="11"/>
    </row>
    <row r="30" spans="1:9" x14ac:dyDescent="0.2">
      <c r="B30" s="11"/>
    </row>
    <row r="37" spans="1:9" x14ac:dyDescent="0.2">
      <c r="A37" s="12"/>
      <c r="C37" s="13"/>
      <c r="I37" s="10"/>
    </row>
    <row r="38" spans="1:9" x14ac:dyDescent="0.2">
      <c r="A38" s="12"/>
      <c r="C38" s="13"/>
      <c r="I38" s="10"/>
    </row>
    <row r="39" spans="1:9" x14ac:dyDescent="0.2">
      <c r="A39" s="12"/>
      <c r="C39" s="13"/>
      <c r="I39" s="10"/>
    </row>
    <row r="40" spans="1:9" x14ac:dyDescent="0.2">
      <c r="A40" s="12"/>
      <c r="C40" s="13"/>
      <c r="I40" s="10"/>
    </row>
    <row r="41" spans="1:9" x14ac:dyDescent="0.2">
      <c r="A41" s="12"/>
      <c r="C41" s="13"/>
      <c r="I41" s="10"/>
    </row>
    <row r="42" spans="1:9" x14ac:dyDescent="0.2">
      <c r="A42" s="12"/>
      <c r="C42" s="13"/>
      <c r="I42" s="10"/>
    </row>
    <row r="43" spans="1:9" x14ac:dyDescent="0.2">
      <c r="A43" s="12"/>
      <c r="C43" s="13"/>
      <c r="I43" s="10"/>
    </row>
    <row r="44" spans="1:9" x14ac:dyDescent="0.2">
      <c r="A44" s="12"/>
      <c r="C44" s="13"/>
      <c r="I44" s="10"/>
    </row>
    <row r="45" spans="1:9" x14ac:dyDescent="0.2">
      <c r="I45" s="10"/>
    </row>
    <row r="46" spans="1:9" x14ac:dyDescent="0.2">
      <c r="I46" s="10"/>
    </row>
    <row r="47" spans="1:9" x14ac:dyDescent="0.2">
      <c r="I47" s="10"/>
    </row>
    <row r="48" spans="1:9" x14ac:dyDescent="0.2">
      <c r="I48" s="10"/>
    </row>
    <row r="49" spans="9:9" x14ac:dyDescent="0.2">
      <c r="I49" s="10"/>
    </row>
    <row r="50" spans="9:9" x14ac:dyDescent="0.2">
      <c r="I50" s="10"/>
    </row>
    <row r="51" spans="9:9" x14ac:dyDescent="0.2">
      <c r="I51" s="10"/>
    </row>
    <row r="52" spans="9:9" x14ac:dyDescent="0.2">
      <c r="I52" s="10"/>
    </row>
    <row r="53" spans="9:9" x14ac:dyDescent="0.2">
      <c r="I53" s="10"/>
    </row>
    <row r="54" spans="9:9" x14ac:dyDescent="0.2">
      <c r="I54" s="10"/>
    </row>
    <row r="55" spans="9:9" x14ac:dyDescent="0.2">
      <c r="I55" s="10"/>
    </row>
    <row r="56" spans="9:9" x14ac:dyDescent="0.2">
      <c r="I56" s="10"/>
    </row>
    <row r="57" spans="9:9" x14ac:dyDescent="0.2">
      <c r="I57" s="10"/>
    </row>
    <row r="58" spans="9:9" x14ac:dyDescent="0.2">
      <c r="I58" s="10"/>
    </row>
    <row r="59" spans="9:9" x14ac:dyDescent="0.2">
      <c r="I59" s="10"/>
    </row>
    <row r="60" spans="9:9" x14ac:dyDescent="0.2">
      <c r="I60" s="10"/>
    </row>
    <row r="61" spans="9:9" x14ac:dyDescent="0.2">
      <c r="I61" s="10"/>
    </row>
    <row r="62" spans="9:9" x14ac:dyDescent="0.2">
      <c r="I62" s="10"/>
    </row>
    <row r="63" spans="9:9" x14ac:dyDescent="0.2">
      <c r="I63" s="10"/>
    </row>
    <row r="64" spans="9:9" x14ac:dyDescent="0.2">
      <c r="I64" s="10"/>
    </row>
    <row r="65" spans="9:9" x14ac:dyDescent="0.2">
      <c r="I65" s="10"/>
    </row>
    <row r="66" spans="9:9" x14ac:dyDescent="0.2">
      <c r="I66" s="10"/>
    </row>
    <row r="67" spans="9:9" x14ac:dyDescent="0.2">
      <c r="I67" s="10"/>
    </row>
    <row r="68" spans="9:9" x14ac:dyDescent="0.2">
      <c r="I68" s="10"/>
    </row>
    <row r="69" spans="9:9" x14ac:dyDescent="0.2">
      <c r="I69" s="10"/>
    </row>
    <row r="70" spans="9:9" x14ac:dyDescent="0.2">
      <c r="I70" s="10"/>
    </row>
    <row r="71" spans="9:9" x14ac:dyDescent="0.2">
      <c r="I71" s="10"/>
    </row>
    <row r="72" spans="9:9" x14ac:dyDescent="0.2">
      <c r="I72" s="10"/>
    </row>
    <row r="73" spans="9:9" x14ac:dyDescent="0.2">
      <c r="I73" s="10"/>
    </row>
    <row r="74" spans="9:9" x14ac:dyDescent="0.2">
      <c r="I74" s="10"/>
    </row>
    <row r="75" spans="9:9" x14ac:dyDescent="0.2">
      <c r="I75" s="10"/>
    </row>
    <row r="76" spans="9:9" x14ac:dyDescent="0.2">
      <c r="I76" s="10"/>
    </row>
    <row r="77" spans="9:9" x14ac:dyDescent="0.2">
      <c r="I77" s="10"/>
    </row>
    <row r="78" spans="9:9" x14ac:dyDescent="0.2">
      <c r="I78" s="10"/>
    </row>
    <row r="79" spans="9:9" x14ac:dyDescent="0.2">
      <c r="I79" s="10"/>
    </row>
    <row r="80" spans="9:9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  <row r="84" spans="9:9" x14ac:dyDescent="0.2">
      <c r="I84" s="10"/>
    </row>
    <row r="85" spans="9:9" x14ac:dyDescent="0.2">
      <c r="I85" s="10"/>
    </row>
    <row r="86" spans="9:9" x14ac:dyDescent="0.2">
      <c r="I86" s="10"/>
    </row>
    <row r="87" spans="9:9" x14ac:dyDescent="0.2">
      <c r="I87" s="10"/>
    </row>
    <row r="88" spans="9:9" x14ac:dyDescent="0.2">
      <c r="I88" s="10"/>
    </row>
    <row r="89" spans="9:9" x14ac:dyDescent="0.2">
      <c r="I89" s="10"/>
    </row>
    <row r="90" spans="9:9" x14ac:dyDescent="0.2">
      <c r="I90" s="10"/>
    </row>
    <row r="91" spans="9:9" x14ac:dyDescent="0.2">
      <c r="I91" s="10"/>
    </row>
    <row r="92" spans="9:9" x14ac:dyDescent="0.2">
      <c r="I92" s="10"/>
    </row>
    <row r="93" spans="9:9" x14ac:dyDescent="0.2">
      <c r="I93" s="10"/>
    </row>
    <row r="94" spans="9:9" x14ac:dyDescent="0.2">
      <c r="I94" s="10"/>
    </row>
    <row r="95" spans="9:9" x14ac:dyDescent="0.2">
      <c r="I95" s="10"/>
    </row>
    <row r="96" spans="9:9" x14ac:dyDescent="0.2">
      <c r="I96" s="10"/>
    </row>
    <row r="97" spans="9:9" x14ac:dyDescent="0.2">
      <c r="I97" s="10"/>
    </row>
    <row r="98" spans="9:9" x14ac:dyDescent="0.2">
      <c r="I98" s="10"/>
    </row>
    <row r="99" spans="9:9" x14ac:dyDescent="0.2">
      <c r="I99" s="10"/>
    </row>
    <row r="100" spans="9:9" x14ac:dyDescent="0.2">
      <c r="I100" s="10"/>
    </row>
    <row r="101" spans="9:9" x14ac:dyDescent="0.2">
      <c r="I101" s="10"/>
    </row>
    <row r="102" spans="9:9" x14ac:dyDescent="0.2">
      <c r="I102" s="10"/>
    </row>
    <row r="103" spans="9:9" x14ac:dyDescent="0.2">
      <c r="I103" s="10"/>
    </row>
    <row r="104" spans="9:9" x14ac:dyDescent="0.2">
      <c r="I104" s="10"/>
    </row>
    <row r="105" spans="9:9" x14ac:dyDescent="0.2">
      <c r="I105" s="10"/>
    </row>
    <row r="106" spans="9:9" x14ac:dyDescent="0.2">
      <c r="I106" s="10"/>
    </row>
    <row r="107" spans="9:9" x14ac:dyDescent="0.2">
      <c r="I107" s="10"/>
    </row>
    <row r="108" spans="9:9" x14ac:dyDescent="0.2">
      <c r="I108" s="10"/>
    </row>
    <row r="109" spans="9:9" x14ac:dyDescent="0.2">
      <c r="I109" s="10"/>
    </row>
    <row r="110" spans="9:9" x14ac:dyDescent="0.2">
      <c r="I110" s="10"/>
    </row>
    <row r="111" spans="9:9" x14ac:dyDescent="0.2">
      <c r="I111" s="10"/>
    </row>
    <row r="112" spans="9:9" x14ac:dyDescent="0.2">
      <c r="I112" s="10"/>
    </row>
    <row r="113" spans="8:9" x14ac:dyDescent="0.2">
      <c r="I113" s="10"/>
    </row>
    <row r="114" spans="8:9" x14ac:dyDescent="0.2">
      <c r="H114" s="1"/>
      <c r="I1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1999-2000</vt:lpstr>
      <vt:lpstr>1999-2000 Differnces</vt:lpstr>
      <vt:lpstr>2005-2006</vt:lpstr>
      <vt:lpstr>2005-2006 Differences</vt:lpstr>
      <vt:lpstr>2011-2012</vt:lpstr>
      <vt:lpstr>2011-2012 Differences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2016-03-17T18:06:21Z</dcterms:created>
  <dcterms:modified xsi:type="dcterms:W3CDTF">2016-03-18T22:58:22Z</dcterms:modified>
</cp:coreProperties>
</file>