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ti220\Desktop\energy.markets\data-raw\generators\1990-2000\"/>
    </mc:Choice>
  </mc:AlternateContent>
  <bookViews>
    <workbookView xWindow="0" yWindow="0" windowWidth="23970" windowHeight="8760" firstSheet="2" activeTab="4"/>
  </bookViews>
  <sheets>
    <sheet name="master" sheetId="4" r:id="rId1"/>
    <sheet name="documentation" sheetId="1" r:id="rId2"/>
    <sheet name="1990-1994" sheetId="6" r:id="rId3"/>
    <sheet name="1995-2000" sheetId="7" r:id="rId4"/>
    <sheet name="1990-2000" sheetId="8" r:id="rId5"/>
  </sheets>
  <definedNames>
    <definedName name="_xlnm._FilterDatabase" localSheetId="0" hidden="1">master!$A$1:$B$31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8" l="1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E8" i="7"/>
  <c r="E7" i="7"/>
  <c r="E6" i="7"/>
  <c r="E5" i="7"/>
  <c r="E4" i="7"/>
  <c r="E3" i="7"/>
  <c r="D3" i="7"/>
  <c r="E41" i="6"/>
  <c r="E40" i="6"/>
  <c r="E39" i="6"/>
  <c r="E38" i="6"/>
  <c r="E37" i="6"/>
  <c r="E36" i="6"/>
  <c r="D41" i="6"/>
  <c r="D40" i="6"/>
  <c r="D39" i="6"/>
  <c r="D38" i="6"/>
  <c r="D37" i="6"/>
  <c r="D36" i="6"/>
  <c r="E21" i="6"/>
  <c r="E20" i="6"/>
  <c r="E19" i="6"/>
  <c r="E18" i="6"/>
  <c r="E17" i="6"/>
  <c r="E16" i="6"/>
  <c r="E15" i="6"/>
  <c r="E14" i="6"/>
  <c r="E13" i="6"/>
  <c r="E12" i="6"/>
  <c r="D12" i="6"/>
  <c r="E8" i="6"/>
  <c r="E7" i="6"/>
  <c r="E6" i="6"/>
  <c r="E5" i="6"/>
  <c r="E4" i="6"/>
  <c r="E3" i="6"/>
  <c r="D3" i="6"/>
  <c r="E27" i="6"/>
  <c r="D26" i="6"/>
  <c r="D28" i="6"/>
  <c r="D27" i="6"/>
  <c r="D31" i="6"/>
  <c r="D30" i="6"/>
  <c r="D29" i="6"/>
  <c r="E29" i="6" s="1"/>
  <c r="D8" i="7"/>
  <c r="D7" i="7"/>
  <c r="D6" i="7"/>
  <c r="D5" i="7"/>
  <c r="D4" i="7"/>
  <c r="D21" i="6"/>
  <c r="D20" i="6"/>
  <c r="D19" i="6"/>
  <c r="D18" i="6"/>
  <c r="D17" i="6"/>
  <c r="D16" i="6"/>
  <c r="D15" i="6"/>
  <c r="D14" i="6"/>
  <c r="D13" i="6"/>
  <c r="D8" i="6"/>
  <c r="D7" i="6"/>
  <c r="D6" i="6"/>
  <c r="D5" i="6"/>
  <c r="D4" i="6"/>
  <c r="E31" i="6" l="1"/>
  <c r="E30" i="6"/>
  <c r="E26" i="6"/>
  <c r="E28" i="6"/>
</calcChain>
</file>

<file path=xl/sharedStrings.xml><?xml version="1.0" encoding="utf-8"?>
<sst xmlns="http://schemas.openxmlformats.org/spreadsheetml/2006/main" count="453" uniqueCount="118">
  <si>
    <t>code1</t>
  </si>
  <si>
    <t>OP</t>
  </si>
  <si>
    <t>OS</t>
  </si>
  <si>
    <t>SB</t>
  </si>
  <si>
    <t>SD</t>
  </si>
  <si>
    <t>TS</t>
  </si>
  <si>
    <t>Operating (in commercial service or out of service less than 365 days</t>
  </si>
  <si>
    <t>Out of Service (365 days or longer)</t>
  </si>
  <si>
    <t>Standby</t>
  </si>
  <si>
    <t>Sold to nonutility</t>
  </si>
  <si>
    <t>Testing, Generating Power to the Grid</t>
  </si>
  <si>
    <t>text1</t>
  </si>
  <si>
    <t>code2</t>
  </si>
  <si>
    <t>CN</t>
  </si>
  <si>
    <t>FC</t>
  </si>
  <si>
    <t>IP</t>
  </si>
  <si>
    <t>LP</t>
  </si>
  <si>
    <t>MO</t>
  </si>
  <si>
    <t>PL</t>
  </si>
  <si>
    <t>RE</t>
  </si>
  <si>
    <t>RT</t>
  </si>
  <si>
    <t>OT</t>
  </si>
  <si>
    <t>Cancelled</t>
  </si>
  <si>
    <t>New Unit Under Construction</t>
  </si>
  <si>
    <t>Planned for Conversion t another fuel</t>
  </si>
  <si>
    <t>Planned Generator Indefinitely Postponed</t>
  </si>
  <si>
    <t>Low Power Testing (Nuclear Only)</t>
  </si>
  <si>
    <t>Modification planned for an existing generator</t>
  </si>
  <si>
    <t>Planned (proposed unit not under construction)</t>
  </si>
  <si>
    <t>Retired</t>
  </si>
  <si>
    <t>Scheduled for Retirement</t>
  </si>
  <si>
    <t>Other (Explained in Notes)</t>
  </si>
  <si>
    <t>text2</t>
  </si>
  <si>
    <t xml:space="preserve">CO </t>
  </si>
  <si>
    <t>cols 1</t>
  </si>
  <si>
    <t>cols2</t>
  </si>
  <si>
    <t>CO</t>
  </si>
  <si>
    <t>Operating (available to operate) r on short-term scheduled/forced outage (less than three months)</t>
  </si>
  <si>
    <t>On long-term scheduled (maintenance) or forced outage (greater than three months)</t>
  </si>
  <si>
    <t>Retired (no longer in service and not expected to be returned to service)</t>
  </si>
  <si>
    <t>Cold standby reserve: deactivated (mothballed), in long-term stotate and cannot be made available for service in a short period of time, usually three to six months to activate</t>
  </si>
  <si>
    <t>Generator planned for conversion t another fuel or energy source</t>
  </si>
  <si>
    <t>RP</t>
  </si>
  <si>
    <t>Proposed for life extension or repowering</t>
  </si>
  <si>
    <t>A</t>
  </si>
  <si>
    <t>Proposed increase in generator capability (rerate or relicense)</t>
  </si>
  <si>
    <t>Proposed decrease in generator capability (rerate or relicense)</t>
  </si>
  <si>
    <t>D</t>
  </si>
  <si>
    <t>M</t>
  </si>
  <si>
    <t>Proposed to be put in deactivated shutdown status</t>
  </si>
  <si>
    <t>RA</t>
  </si>
  <si>
    <t>Previously retired or deactivated generator planned for reactivation</t>
  </si>
  <si>
    <t>Proposed change in ownership (including change in shares of ownership)</t>
  </si>
  <si>
    <t>Proposed new generator canceled or indefinitely postponed</t>
  </si>
  <si>
    <t>Proposed new generator, construction complete, but not yet in commercial operation (including low power testing of nuclear units)</t>
  </si>
  <si>
    <t>P</t>
  </si>
  <si>
    <t>Proposed new generator, planned for installation but not utility authorized; nt under construction</t>
  </si>
  <si>
    <t>L</t>
  </si>
  <si>
    <t>Proposed new generator, regulatory approval pending; not under construction; started site preparation;</t>
  </si>
  <si>
    <t>T</t>
  </si>
  <si>
    <t>Proposed new generator, regulatory approval received, but not under construction</t>
  </si>
  <si>
    <t>U</t>
  </si>
  <si>
    <t>Proposed new generator under construction, less than or equalt 50% complete (based on construction time to first electricity date)</t>
  </si>
  <si>
    <t xml:space="preserve">V </t>
  </si>
  <si>
    <t>Proposed new generator under construction, more than 50$ complete (based on construction time to first electricity date)</t>
  </si>
  <si>
    <t>Other</t>
  </si>
  <si>
    <t>Proposed generator capability increase (rerating or relicensing)</t>
  </si>
  <si>
    <t>BU</t>
  </si>
  <si>
    <t>Backup -Used only for test purposes, or in the event of an emergency such as a shortage of power needed to meet customer load requirements.</t>
  </si>
  <si>
    <t>Proposed change of ownership (including change of shares of jointly-owned units)</t>
  </si>
  <si>
    <t>Proposed generator capability decrease (rerating or relicensing)</t>
  </si>
  <si>
    <t>Existing generator planned for conversion to another fuel or energy source</t>
  </si>
  <si>
    <t>Planned new generator cancelled, indefinitely postponed, or no longer in resource plan</t>
  </si>
  <si>
    <t>Regulatory approval pending. Not under construction (started site preparation)</t>
  </si>
  <si>
    <t>Generator to be put in deactivated shutdown status</t>
  </si>
  <si>
    <t>Operating - in service (commercial operation) and producing some electricity.</t>
  </si>
  <si>
    <t>Out of Service - units that could not be used for the reporting year, but expected to be returned to service in the future.</t>
  </si>
  <si>
    <t>Other (describe under "notes")</t>
  </si>
  <si>
    <t>Planned for installation but not utility authorized. Not under construction</t>
  </si>
  <si>
    <t>Retired - no longer in service and not expected to be returned to service.</t>
  </si>
  <si>
    <t>Existing generator scheduled for retirement</t>
  </si>
  <si>
    <t>Standby - available for service but not normally used (has little or no generation for the year).</t>
  </si>
  <si>
    <t>Regulatory approval received but not under construction</t>
  </si>
  <si>
    <t>Construction complete, but not yet in commercial operation (including lower power testing of nuclear units)</t>
  </si>
  <si>
    <t>Under construction, less than or equal to 50 percent complete (based on construction time to first electric date)</t>
  </si>
  <si>
    <t>V</t>
  </si>
  <si>
    <t>Under construction, more that 50 percent complete (based on construction time to first electric date)</t>
  </si>
  <si>
    <t>Cancelled the Project</t>
  </si>
  <si>
    <t>LE</t>
  </si>
  <si>
    <t>environmental, site or legal challenges</t>
  </si>
  <si>
    <t>OA</t>
  </si>
  <si>
    <t>out of service but expected to return this year</t>
  </si>
  <si>
    <t>SC</t>
  </si>
  <si>
    <t>cold shutdown</t>
  </si>
  <si>
    <t>from prev work</t>
  </si>
  <si>
    <t>note</t>
  </si>
  <si>
    <t>97-00</t>
  </si>
  <si>
    <t>90-96 (replaced with U/V)</t>
  </si>
  <si>
    <t>n</t>
  </si>
  <si>
    <t>(see master)</t>
  </si>
  <si>
    <t>n_avg</t>
  </si>
  <si>
    <t>status</t>
  </si>
  <si>
    <t>blank</t>
  </si>
  <si>
    <t>NOTE</t>
  </si>
  <si>
    <t>(prev. status 2)</t>
  </si>
  <si>
    <t>(1995-1997 only)</t>
  </si>
  <si>
    <t>text</t>
  </si>
  <si>
    <t>95-96</t>
  </si>
  <si>
    <t>1990-1991</t>
  </si>
  <si>
    <t>1992-1996</t>
  </si>
  <si>
    <t>1998-2000</t>
  </si>
  <si>
    <t>%avg</t>
  </si>
  <si>
    <t>totaln</t>
  </si>
  <si>
    <t>totaln_avg</t>
  </si>
  <si>
    <t>total%avg</t>
  </si>
  <si>
    <t>status2|1==OP</t>
  </si>
  <si>
    <t>status2|1 %in% OP, SB</t>
  </si>
  <si>
    <t>(1995-1996)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</si>
</sst>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3" fillId="0" borderId="0" xfId="0" applyFont="1"/>
    <xf numFmtId="0" fontId="1" fillId="0" borderId="0" xfId="0" applyFont="1" applyAlignment="1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1" applyNumberFormat="1" applyFont="1"/>
    <xf numFmtId="165" fontId="1" fillId="0" borderId="0" xfId="1" applyNumberFormat="1" applyFont="1"/>
    <xf numFmtId="165" fontId="4" fillId="0" borderId="0" xfId="1" applyNumberFormat="1" applyFont="1"/>
    <xf numFmtId="165" fontId="5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7" workbookViewId="0">
      <selection activeCell="B23" sqref="B23"/>
    </sheetView>
  </sheetViews>
  <sheetFormatPr defaultRowHeight="15" x14ac:dyDescent="0.25"/>
  <cols>
    <col min="1" max="1" width="9.140625" style="6"/>
    <col min="2" max="2" width="49.140625" style="9" customWidth="1"/>
    <col min="3" max="3" width="14.7109375" style="6" bestFit="1" customWidth="1"/>
    <col min="4" max="4" width="58.85546875" bestFit="1" customWidth="1"/>
  </cols>
  <sheetData>
    <row r="1" spans="1:4" x14ac:dyDescent="0.25">
      <c r="A1" s="6" t="s">
        <v>0</v>
      </c>
      <c r="B1" s="9" t="s">
        <v>11</v>
      </c>
      <c r="C1" s="6" t="s">
        <v>95</v>
      </c>
    </row>
    <row r="2" spans="1:4" ht="30" x14ac:dyDescent="0.25">
      <c r="A2" s="10" t="s">
        <v>44</v>
      </c>
      <c r="B2" s="9" t="s">
        <v>45</v>
      </c>
    </row>
    <row r="3" spans="1:4" ht="45" x14ac:dyDescent="0.25">
      <c r="A3" s="11" t="s">
        <v>67</v>
      </c>
      <c r="B3" s="12" t="s">
        <v>68</v>
      </c>
    </row>
    <row r="4" spans="1:4" x14ac:dyDescent="0.25">
      <c r="A4" s="6" t="s">
        <v>13</v>
      </c>
      <c r="B4" s="9" t="s">
        <v>22</v>
      </c>
    </row>
    <row r="5" spans="1:4" s="1" customFormat="1" ht="30" x14ac:dyDescent="0.25">
      <c r="A5" s="5" t="s">
        <v>36</v>
      </c>
      <c r="B5" s="8" t="s">
        <v>52</v>
      </c>
      <c r="C5" s="6" t="s">
        <v>96</v>
      </c>
      <c r="D5"/>
    </row>
    <row r="6" spans="1:4" s="1" customFormat="1" x14ac:dyDescent="0.25">
      <c r="A6" s="1" t="s">
        <v>33</v>
      </c>
      <c r="B6" s="8" t="s">
        <v>23</v>
      </c>
      <c r="C6" s="6" t="s">
        <v>97</v>
      </c>
      <c r="D6"/>
    </row>
    <row r="7" spans="1:4" ht="30" x14ac:dyDescent="0.25">
      <c r="A7" s="10" t="s">
        <v>47</v>
      </c>
      <c r="B7" s="9" t="s">
        <v>46</v>
      </c>
    </row>
    <row r="8" spans="1:4" x14ac:dyDescent="0.25">
      <c r="A8" s="6" t="s">
        <v>14</v>
      </c>
      <c r="B8" s="9" t="s">
        <v>24</v>
      </c>
    </row>
    <row r="9" spans="1:4" x14ac:dyDescent="0.25">
      <c r="A9" s="6" t="s">
        <v>15</v>
      </c>
      <c r="B9" s="9" t="s">
        <v>25</v>
      </c>
    </row>
    <row r="10" spans="1:4" ht="45" x14ac:dyDescent="0.25">
      <c r="A10" s="10" t="s">
        <v>57</v>
      </c>
      <c r="B10" s="9" t="s">
        <v>58</v>
      </c>
    </row>
    <row r="11" spans="1:4" x14ac:dyDescent="0.25">
      <c r="A11" s="1" t="s">
        <v>88</v>
      </c>
      <c r="B11" s="1" t="s">
        <v>89</v>
      </c>
      <c r="C11" s="6" t="s">
        <v>94</v>
      </c>
    </row>
    <row r="12" spans="1:4" s="1" customFormat="1" x14ac:dyDescent="0.25">
      <c r="A12" s="1" t="s">
        <v>16</v>
      </c>
      <c r="B12" s="8" t="s">
        <v>26</v>
      </c>
    </row>
    <row r="13" spans="1:4" x14ac:dyDescent="0.25">
      <c r="A13" s="10" t="s">
        <v>48</v>
      </c>
      <c r="B13" s="9" t="s">
        <v>49</v>
      </c>
    </row>
    <row r="14" spans="1:4" x14ac:dyDescent="0.25">
      <c r="A14" s="6" t="s">
        <v>17</v>
      </c>
      <c r="B14" s="9" t="s">
        <v>27</v>
      </c>
    </row>
    <row r="15" spans="1:4" x14ac:dyDescent="0.25">
      <c r="A15" s="1" t="s">
        <v>90</v>
      </c>
      <c r="B15" s="1" t="s">
        <v>91</v>
      </c>
      <c r="C15" s="6" t="s">
        <v>94</v>
      </c>
    </row>
    <row r="16" spans="1:4" ht="30" x14ac:dyDescent="0.25">
      <c r="A16" s="6" t="s">
        <v>1</v>
      </c>
      <c r="B16" s="9" t="s">
        <v>6</v>
      </c>
    </row>
    <row r="17" spans="1:3" x14ac:dyDescent="0.25">
      <c r="A17" s="6" t="s">
        <v>2</v>
      </c>
      <c r="B17" s="9" t="s">
        <v>7</v>
      </c>
    </row>
    <row r="18" spans="1:3" x14ac:dyDescent="0.25">
      <c r="A18" s="6" t="s">
        <v>21</v>
      </c>
      <c r="B18" s="9" t="s">
        <v>31</v>
      </c>
    </row>
    <row r="19" spans="1:3" ht="30" x14ac:dyDescent="0.25">
      <c r="A19" s="10" t="s">
        <v>55</v>
      </c>
      <c r="B19" s="9" t="s">
        <v>56</v>
      </c>
    </row>
    <row r="20" spans="1:3" x14ac:dyDescent="0.25">
      <c r="A20" s="6" t="s">
        <v>18</v>
      </c>
      <c r="B20" s="9" t="s">
        <v>28</v>
      </c>
    </row>
    <row r="21" spans="1:3" ht="30" x14ac:dyDescent="0.25">
      <c r="A21" s="10" t="s">
        <v>50</v>
      </c>
      <c r="B21" s="9" t="s">
        <v>51</v>
      </c>
    </row>
    <row r="22" spans="1:3" x14ac:dyDescent="0.25">
      <c r="A22" s="6" t="s">
        <v>19</v>
      </c>
      <c r="B22" s="9" t="s">
        <v>29</v>
      </c>
    </row>
    <row r="23" spans="1:3" x14ac:dyDescent="0.25">
      <c r="A23" s="10" t="s">
        <v>42</v>
      </c>
      <c r="B23" s="9" t="s">
        <v>43</v>
      </c>
    </row>
    <row r="24" spans="1:3" x14ac:dyDescent="0.25">
      <c r="A24" s="6" t="s">
        <v>20</v>
      </c>
      <c r="B24" s="9" t="s">
        <v>30</v>
      </c>
    </row>
    <row r="25" spans="1:3" x14ac:dyDescent="0.25">
      <c r="A25" s="6" t="s">
        <v>3</v>
      </c>
      <c r="B25" s="9" t="s">
        <v>8</v>
      </c>
    </row>
    <row r="26" spans="1:3" x14ac:dyDescent="0.25">
      <c r="A26" s="6" t="s">
        <v>92</v>
      </c>
      <c r="B26" s="6" t="s">
        <v>93</v>
      </c>
      <c r="C26" s="6" t="s">
        <v>94</v>
      </c>
    </row>
    <row r="27" spans="1:3" x14ac:dyDescent="0.25">
      <c r="A27" s="6" t="s">
        <v>4</v>
      </c>
      <c r="B27" s="9" t="s">
        <v>9</v>
      </c>
    </row>
    <row r="28" spans="1:3" ht="30" x14ac:dyDescent="0.25">
      <c r="A28" s="10" t="s">
        <v>59</v>
      </c>
      <c r="B28" s="9" t="s">
        <v>60</v>
      </c>
    </row>
    <row r="29" spans="1:3" x14ac:dyDescent="0.25">
      <c r="A29" s="6" t="s">
        <v>5</v>
      </c>
      <c r="B29" s="9" t="s">
        <v>10</v>
      </c>
    </row>
    <row r="30" spans="1:3" ht="45" x14ac:dyDescent="0.25">
      <c r="A30" s="10" t="s">
        <v>61</v>
      </c>
      <c r="B30" s="9" t="s">
        <v>62</v>
      </c>
    </row>
    <row r="31" spans="1:3" ht="45" x14ac:dyDescent="0.25">
      <c r="A31" s="10" t="s">
        <v>63</v>
      </c>
      <c r="B31" s="9" t="s">
        <v>64</v>
      </c>
    </row>
  </sheetData>
  <autoFilter ref="A1:B31">
    <sortState ref="A2:B29">
      <sortCondition ref="A1:A6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zoomScale="70" zoomScaleNormal="70" workbookViewId="0">
      <selection activeCell="Q3" sqref="Q3"/>
    </sheetView>
  </sheetViews>
  <sheetFormatPr defaultRowHeight="15" x14ac:dyDescent="0.25"/>
  <cols>
    <col min="1" max="1" width="9.5703125" bestFit="1" customWidth="1"/>
    <col min="2" max="2" width="30.140625" customWidth="1"/>
    <col min="4" max="4" width="61.42578125" customWidth="1"/>
    <col min="7" max="7" width="32.42578125" customWidth="1"/>
    <col min="9" max="9" width="34.7109375" customWidth="1"/>
    <col min="12" max="12" width="10" bestFit="1" customWidth="1"/>
    <col min="15" max="15" width="67.85546875" customWidth="1"/>
  </cols>
  <sheetData>
    <row r="2" spans="1:18" ht="26.25" x14ac:dyDescent="0.4">
      <c r="A2" s="2" t="s">
        <v>108</v>
      </c>
      <c r="F2" s="2" t="s">
        <v>109</v>
      </c>
      <c r="L2" s="2">
        <v>1997</v>
      </c>
      <c r="Q2" s="2" t="s">
        <v>110</v>
      </c>
    </row>
    <row r="3" spans="1:18" x14ac:dyDescent="0.25">
      <c r="A3" t="s">
        <v>0</v>
      </c>
      <c r="B3" t="s">
        <v>11</v>
      </c>
      <c r="C3" t="s">
        <v>12</v>
      </c>
      <c r="D3" t="s">
        <v>32</v>
      </c>
      <c r="F3" t="s">
        <v>0</v>
      </c>
      <c r="G3" t="s">
        <v>11</v>
      </c>
      <c r="H3" t="s">
        <v>12</v>
      </c>
      <c r="I3" t="s">
        <v>32</v>
      </c>
      <c r="L3" s="3" t="s">
        <v>0</v>
      </c>
      <c r="M3" s="3" t="s">
        <v>11</v>
      </c>
      <c r="N3" s="3" t="s">
        <v>12</v>
      </c>
      <c r="O3" s="3" t="s">
        <v>32</v>
      </c>
      <c r="Q3" s="3" t="s">
        <v>0</v>
      </c>
      <c r="R3" s="3" t="s">
        <v>11</v>
      </c>
    </row>
    <row r="4" spans="1:18" x14ac:dyDescent="0.25">
      <c r="A4" t="s">
        <v>1</v>
      </c>
      <c r="B4" t="s">
        <v>6</v>
      </c>
      <c r="C4" t="s">
        <v>13</v>
      </c>
      <c r="D4" t="s">
        <v>22</v>
      </c>
      <c r="F4" t="s">
        <v>1</v>
      </c>
      <c r="G4" t="s">
        <v>6</v>
      </c>
      <c r="H4" t="s">
        <v>13</v>
      </c>
      <c r="I4" t="s">
        <v>22</v>
      </c>
      <c r="L4" s="3" t="s">
        <v>1</v>
      </c>
      <c r="M4" s="3" t="s">
        <v>37</v>
      </c>
      <c r="N4" s="3" t="s">
        <v>44</v>
      </c>
      <c r="O4" s="7" t="s">
        <v>45</v>
      </c>
      <c r="Q4" s="4" t="s">
        <v>44</v>
      </c>
      <c r="R4" s="4" t="s">
        <v>66</v>
      </c>
    </row>
    <row r="5" spans="1:18" x14ac:dyDescent="0.25">
      <c r="A5" t="s">
        <v>2</v>
      </c>
      <c r="B5" t="s">
        <v>7</v>
      </c>
      <c r="C5" t="s">
        <v>33</v>
      </c>
      <c r="D5" t="s">
        <v>23</v>
      </c>
      <c r="F5" t="s">
        <v>2</v>
      </c>
      <c r="G5" t="s">
        <v>7</v>
      </c>
      <c r="H5" t="s">
        <v>33</v>
      </c>
      <c r="I5" t="s">
        <v>23</v>
      </c>
      <c r="L5" s="3" t="s">
        <v>2</v>
      </c>
      <c r="M5" s="3" t="s">
        <v>38</v>
      </c>
      <c r="N5" s="3" t="s">
        <v>36</v>
      </c>
      <c r="O5" s="7" t="s">
        <v>52</v>
      </c>
      <c r="Q5" s="4" t="s">
        <v>67</v>
      </c>
      <c r="R5" s="4" t="s">
        <v>68</v>
      </c>
    </row>
    <row r="6" spans="1:18" x14ac:dyDescent="0.25">
      <c r="A6" t="s">
        <v>3</v>
      </c>
      <c r="B6" t="s">
        <v>8</v>
      </c>
      <c r="C6" t="s">
        <v>14</v>
      </c>
      <c r="D6" t="s">
        <v>24</v>
      </c>
      <c r="F6" t="s">
        <v>3</v>
      </c>
      <c r="G6" t="s">
        <v>8</v>
      </c>
      <c r="H6" t="s">
        <v>14</v>
      </c>
      <c r="I6" t="s">
        <v>24</v>
      </c>
      <c r="L6" s="3" t="s">
        <v>19</v>
      </c>
      <c r="M6" s="3" t="s">
        <v>39</v>
      </c>
      <c r="N6" s="3" t="s">
        <v>47</v>
      </c>
      <c r="O6" s="7" t="s">
        <v>46</v>
      </c>
      <c r="Q6" s="4" t="s">
        <v>36</v>
      </c>
      <c r="R6" s="4" t="s">
        <v>69</v>
      </c>
    </row>
    <row r="7" spans="1:18" x14ac:dyDescent="0.25">
      <c r="A7" t="s">
        <v>92</v>
      </c>
      <c r="B7" t="s">
        <v>99</v>
      </c>
      <c r="F7" t="s">
        <v>92</v>
      </c>
      <c r="G7" t="s">
        <v>99</v>
      </c>
      <c r="L7" s="3" t="s">
        <v>3</v>
      </c>
      <c r="M7" s="3" t="s">
        <v>40</v>
      </c>
      <c r="N7" s="3" t="s">
        <v>14</v>
      </c>
      <c r="O7" s="7" t="s">
        <v>41</v>
      </c>
      <c r="Q7" s="4" t="s">
        <v>47</v>
      </c>
      <c r="R7" s="4" t="s">
        <v>70</v>
      </c>
    </row>
    <row r="8" spans="1:18" x14ac:dyDescent="0.25">
      <c r="A8" t="s">
        <v>4</v>
      </c>
      <c r="B8" t="s">
        <v>9</v>
      </c>
      <c r="C8" t="s">
        <v>15</v>
      </c>
      <c r="D8" t="s">
        <v>25</v>
      </c>
      <c r="F8" t="s">
        <v>4</v>
      </c>
      <c r="G8" t="s">
        <v>9</v>
      </c>
      <c r="H8" t="s">
        <v>15</v>
      </c>
      <c r="I8" t="s">
        <v>25</v>
      </c>
      <c r="L8" s="3" t="s">
        <v>4</v>
      </c>
      <c r="M8" s="3" t="s">
        <v>9</v>
      </c>
      <c r="N8" s="3" t="s">
        <v>15</v>
      </c>
      <c r="O8" s="7" t="s">
        <v>53</v>
      </c>
      <c r="Q8" s="4" t="s">
        <v>14</v>
      </c>
      <c r="R8" s="4" t="s">
        <v>71</v>
      </c>
    </row>
    <row r="9" spans="1:18" ht="30" x14ac:dyDescent="0.25">
      <c r="A9" t="s">
        <v>5</v>
      </c>
      <c r="B9" t="s">
        <v>10</v>
      </c>
      <c r="C9" s="1" t="s">
        <v>16</v>
      </c>
      <c r="D9" t="s">
        <v>26</v>
      </c>
      <c r="F9" t="s">
        <v>5</v>
      </c>
      <c r="G9" t="s">
        <v>10</v>
      </c>
      <c r="H9" s="1" t="s">
        <v>16</v>
      </c>
      <c r="I9" t="s">
        <v>26</v>
      </c>
      <c r="L9" s="3"/>
      <c r="M9" s="3"/>
      <c r="N9" s="3" t="s">
        <v>57</v>
      </c>
      <c r="O9" s="7" t="s">
        <v>58</v>
      </c>
      <c r="Q9" s="4" t="s">
        <v>15</v>
      </c>
      <c r="R9" s="4" t="s">
        <v>72</v>
      </c>
    </row>
    <row r="10" spans="1:18" x14ac:dyDescent="0.25">
      <c r="C10" t="s">
        <v>17</v>
      </c>
      <c r="D10" t="s">
        <v>27</v>
      </c>
      <c r="H10" t="s">
        <v>17</v>
      </c>
      <c r="I10" t="s">
        <v>27</v>
      </c>
      <c r="L10" s="3"/>
      <c r="M10" s="3"/>
      <c r="N10" s="3" t="s">
        <v>48</v>
      </c>
      <c r="O10" s="7" t="s">
        <v>49</v>
      </c>
      <c r="Q10" s="4" t="s">
        <v>57</v>
      </c>
      <c r="R10" s="4" t="s">
        <v>73</v>
      </c>
    </row>
    <row r="11" spans="1:18" x14ac:dyDescent="0.25">
      <c r="C11" t="s">
        <v>18</v>
      </c>
      <c r="D11" t="s">
        <v>28</v>
      </c>
      <c r="H11" t="s">
        <v>18</v>
      </c>
      <c r="I11" t="s">
        <v>28</v>
      </c>
      <c r="L11" s="3"/>
      <c r="M11" s="3"/>
      <c r="N11" s="3" t="s">
        <v>21</v>
      </c>
      <c r="O11" s="7" t="s">
        <v>65</v>
      </c>
      <c r="Q11" s="4" t="s">
        <v>48</v>
      </c>
      <c r="R11" s="4" t="s">
        <v>74</v>
      </c>
    </row>
    <row r="12" spans="1:18" ht="30" x14ac:dyDescent="0.25">
      <c r="C12" s="1" t="s">
        <v>19</v>
      </c>
      <c r="D12" t="s">
        <v>29</v>
      </c>
      <c r="H12" s="1" t="s">
        <v>19</v>
      </c>
      <c r="I12" t="s">
        <v>29</v>
      </c>
      <c r="L12" s="3"/>
      <c r="M12" s="3"/>
      <c r="N12" s="3" t="s">
        <v>55</v>
      </c>
      <c r="O12" s="7" t="s">
        <v>56</v>
      </c>
      <c r="Q12" s="4" t="s">
        <v>1</v>
      </c>
      <c r="R12" s="4" t="s">
        <v>75</v>
      </c>
    </row>
    <row r="13" spans="1:18" x14ac:dyDescent="0.25">
      <c r="C13" t="s">
        <v>20</v>
      </c>
      <c r="D13" t="s">
        <v>30</v>
      </c>
      <c r="H13" t="s">
        <v>20</v>
      </c>
      <c r="I13" t="s">
        <v>30</v>
      </c>
      <c r="L13" s="3"/>
      <c r="M13" s="3"/>
      <c r="N13" s="3" t="s">
        <v>50</v>
      </c>
      <c r="O13" s="7" t="s">
        <v>51</v>
      </c>
      <c r="Q13" s="4" t="s">
        <v>2</v>
      </c>
      <c r="R13" s="4" t="s">
        <v>76</v>
      </c>
    </row>
    <row r="14" spans="1:18" x14ac:dyDescent="0.25">
      <c r="C14" t="s">
        <v>4</v>
      </c>
      <c r="D14" t="s">
        <v>9</v>
      </c>
      <c r="H14" t="s">
        <v>4</v>
      </c>
      <c r="I14" t="s">
        <v>9</v>
      </c>
      <c r="L14" s="3"/>
      <c r="M14" s="3"/>
      <c r="N14" s="3" t="s">
        <v>42</v>
      </c>
      <c r="O14" s="7" t="s">
        <v>43</v>
      </c>
      <c r="Q14" s="4" t="s">
        <v>21</v>
      </c>
      <c r="R14" s="4" t="s">
        <v>77</v>
      </c>
    </row>
    <row r="15" spans="1:18" x14ac:dyDescent="0.25">
      <c r="C15" t="s">
        <v>21</v>
      </c>
      <c r="D15" t="s">
        <v>31</v>
      </c>
      <c r="H15" t="s">
        <v>21</v>
      </c>
      <c r="I15" t="s">
        <v>31</v>
      </c>
      <c r="L15" s="3"/>
      <c r="M15" s="3"/>
      <c r="N15" s="3" t="s">
        <v>20</v>
      </c>
      <c r="O15" s="7" t="s">
        <v>30</v>
      </c>
      <c r="Q15" s="4" t="s">
        <v>55</v>
      </c>
      <c r="R15" s="4" t="s">
        <v>78</v>
      </c>
    </row>
    <row r="16" spans="1:18" ht="30" x14ac:dyDescent="0.25">
      <c r="L16" s="3"/>
      <c r="M16" s="3"/>
      <c r="N16" s="3" t="s">
        <v>59</v>
      </c>
      <c r="O16" s="7" t="s">
        <v>60</v>
      </c>
      <c r="Q16" s="4" t="s">
        <v>50</v>
      </c>
      <c r="R16" s="4" t="s">
        <v>51</v>
      </c>
    </row>
    <row r="17" spans="1:18" ht="30" x14ac:dyDescent="0.25">
      <c r="A17" t="s">
        <v>34</v>
      </c>
      <c r="C17" t="s">
        <v>35</v>
      </c>
      <c r="F17" t="s">
        <v>34</v>
      </c>
      <c r="H17" t="s">
        <v>35</v>
      </c>
      <c r="L17" s="3"/>
      <c r="M17" s="3"/>
      <c r="N17" s="3" t="s">
        <v>5</v>
      </c>
      <c r="O17" s="7" t="s">
        <v>54</v>
      </c>
      <c r="Q17" s="4" t="s">
        <v>19</v>
      </c>
      <c r="R17" s="4" t="s">
        <v>79</v>
      </c>
    </row>
    <row r="18" spans="1:18" ht="30" x14ac:dyDescent="0.25">
      <c r="A18" t="s">
        <v>1</v>
      </c>
      <c r="B18" t="s">
        <v>4</v>
      </c>
      <c r="D18" t="s">
        <v>13</v>
      </c>
      <c r="F18" t="s">
        <v>1</v>
      </c>
      <c r="G18" t="s">
        <v>4</v>
      </c>
      <c r="I18" t="s">
        <v>13</v>
      </c>
      <c r="L18" s="3"/>
      <c r="M18" s="3"/>
      <c r="N18" s="3" t="s">
        <v>61</v>
      </c>
      <c r="O18" s="7" t="s">
        <v>62</v>
      </c>
      <c r="Q18" s="4" t="s">
        <v>42</v>
      </c>
      <c r="R18" s="4" t="s">
        <v>43</v>
      </c>
    </row>
    <row r="19" spans="1:18" ht="30" x14ac:dyDescent="0.25">
      <c r="A19" t="s">
        <v>2</v>
      </c>
      <c r="B19" t="s">
        <v>19</v>
      </c>
      <c r="D19" t="s">
        <v>36</v>
      </c>
      <c r="F19" t="s">
        <v>2</v>
      </c>
      <c r="G19" t="s">
        <v>19</v>
      </c>
      <c r="I19" t="s">
        <v>36</v>
      </c>
      <c r="L19" s="3"/>
      <c r="M19" s="3"/>
      <c r="N19" s="3" t="s">
        <v>63</v>
      </c>
      <c r="O19" s="7" t="s">
        <v>64</v>
      </c>
      <c r="Q19" s="4" t="s">
        <v>20</v>
      </c>
      <c r="R19" s="4" t="s">
        <v>80</v>
      </c>
    </row>
    <row r="20" spans="1:18" x14ac:dyDescent="0.25">
      <c r="A20" t="s">
        <v>3</v>
      </c>
      <c r="D20" t="s">
        <v>14</v>
      </c>
      <c r="F20" t="s">
        <v>3</v>
      </c>
      <c r="I20" t="s">
        <v>14</v>
      </c>
      <c r="Q20" s="4" t="s">
        <v>3</v>
      </c>
      <c r="R20" s="4" t="s">
        <v>81</v>
      </c>
    </row>
    <row r="21" spans="1:18" x14ac:dyDescent="0.25">
      <c r="A21" t="s">
        <v>5</v>
      </c>
      <c r="D21" t="s">
        <v>15</v>
      </c>
      <c r="F21" t="s">
        <v>5</v>
      </c>
      <c r="I21" t="s">
        <v>15</v>
      </c>
      <c r="Q21" s="4" t="s">
        <v>59</v>
      </c>
      <c r="R21" s="4" t="s">
        <v>82</v>
      </c>
    </row>
    <row r="22" spans="1:18" x14ac:dyDescent="0.25">
      <c r="D22" t="s">
        <v>17</v>
      </c>
      <c r="I22" t="s">
        <v>17</v>
      </c>
      <c r="Q22" s="4" t="s">
        <v>5</v>
      </c>
      <c r="R22" s="4" t="s">
        <v>83</v>
      </c>
    </row>
    <row r="23" spans="1:18" x14ac:dyDescent="0.25">
      <c r="D23" t="s">
        <v>18</v>
      </c>
      <c r="I23" t="s">
        <v>18</v>
      </c>
      <c r="Q23" s="4" t="s">
        <v>61</v>
      </c>
      <c r="R23" s="4" t="s">
        <v>84</v>
      </c>
    </row>
    <row r="24" spans="1:18" x14ac:dyDescent="0.25">
      <c r="D24" t="s">
        <v>20</v>
      </c>
      <c r="I24" t="s">
        <v>20</v>
      </c>
      <c r="Q24" s="4" t="s">
        <v>85</v>
      </c>
      <c r="R24" s="4" t="s">
        <v>86</v>
      </c>
    </row>
    <row r="25" spans="1:18" x14ac:dyDescent="0.25">
      <c r="D25" t="s">
        <v>21</v>
      </c>
      <c r="I25" t="s">
        <v>21</v>
      </c>
      <c r="Q25" s="4" t="s">
        <v>13</v>
      </c>
      <c r="R25" s="4" t="s">
        <v>87</v>
      </c>
    </row>
    <row r="26" spans="1:18" ht="26.25" x14ac:dyDescent="0.4">
      <c r="A26" s="2"/>
    </row>
  </sheetData>
  <sortState ref="C46:C61">
    <sortCondition ref="C4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70" zoomScaleNormal="70" workbookViewId="0">
      <selection activeCell="A38" sqref="A38"/>
    </sheetView>
  </sheetViews>
  <sheetFormatPr defaultRowHeight="15" x14ac:dyDescent="0.25"/>
  <cols>
    <col min="1" max="1" width="25.85546875" bestFit="1" customWidth="1"/>
    <col min="2" max="2" width="39.5703125" customWidth="1"/>
    <col min="4" max="4" width="10.7109375" bestFit="1" customWidth="1"/>
    <col min="5" max="5" width="10" bestFit="1" customWidth="1"/>
    <col min="6" max="6" width="11" bestFit="1" customWidth="1"/>
    <col min="7" max="7" width="22.7109375" bestFit="1" customWidth="1"/>
    <col min="8" max="8" width="10.140625" bestFit="1" customWidth="1"/>
  </cols>
  <sheetData>
    <row r="1" spans="1:8" x14ac:dyDescent="0.25">
      <c r="A1" t="s">
        <v>101</v>
      </c>
      <c r="B1" t="s">
        <v>11</v>
      </c>
      <c r="C1" t="s">
        <v>98</v>
      </c>
      <c r="D1" t="s">
        <v>100</v>
      </c>
      <c r="E1" t="s">
        <v>111</v>
      </c>
      <c r="H1" t="s">
        <v>98</v>
      </c>
    </row>
    <row r="2" spans="1:8" ht="26.25" x14ac:dyDescent="0.4">
      <c r="A2" s="2">
        <v>1</v>
      </c>
    </row>
    <row r="3" spans="1:8" s="6" customFormat="1" x14ac:dyDescent="0.25">
      <c r="A3" s="6" t="s">
        <v>102</v>
      </c>
      <c r="B3" s="9"/>
      <c r="C3" s="6">
        <v>15604</v>
      </c>
      <c r="D3" s="6">
        <f>C3/5</f>
        <v>3120.8</v>
      </c>
      <c r="E3" s="18">
        <f>D3/SUM($D$3:$D$8)</f>
        <v>0.23100951929767424</v>
      </c>
    </row>
    <row r="4" spans="1:8" s="6" customFormat="1" ht="30" x14ac:dyDescent="0.25">
      <c r="A4" t="s">
        <v>1</v>
      </c>
      <c r="B4" s="7" t="s">
        <v>6</v>
      </c>
      <c r="C4" s="6">
        <v>44245</v>
      </c>
      <c r="D4" s="6">
        <f>C4/5</f>
        <v>8849</v>
      </c>
      <c r="E4" s="18">
        <f t="shared" ref="E4:E8" si="0">D4/SUM($D$3:$D$8)</f>
        <v>0.65502538972863344</v>
      </c>
    </row>
    <row r="5" spans="1:8" ht="30" x14ac:dyDescent="0.25">
      <c r="A5" t="s">
        <v>2</v>
      </c>
      <c r="B5" s="7" t="s">
        <v>7</v>
      </c>
      <c r="C5">
        <v>1002</v>
      </c>
      <c r="D5">
        <f t="shared" ref="D5:D8" si="1">C5/5</f>
        <v>200.4</v>
      </c>
      <c r="E5" s="16">
        <f t="shared" si="0"/>
        <v>1.4834115504759649E-2</v>
      </c>
    </row>
    <row r="6" spans="1:8" x14ac:dyDescent="0.25">
      <c r="A6" t="s">
        <v>3</v>
      </c>
      <c r="B6" s="7" t="s">
        <v>8</v>
      </c>
      <c r="C6">
        <v>5836</v>
      </c>
      <c r="D6">
        <f t="shared" si="1"/>
        <v>1167.2</v>
      </c>
      <c r="E6" s="16">
        <f t="shared" si="0"/>
        <v>8.6399099886005304E-2</v>
      </c>
    </row>
    <row r="7" spans="1:8" x14ac:dyDescent="0.25">
      <c r="A7" t="s">
        <v>92</v>
      </c>
      <c r="B7" s="7"/>
      <c r="C7">
        <v>735</v>
      </c>
      <c r="D7">
        <f t="shared" si="1"/>
        <v>147</v>
      </c>
      <c r="E7" s="16">
        <f t="shared" si="0"/>
        <v>1.0881312271455432E-2</v>
      </c>
    </row>
    <row r="8" spans="1:8" ht="30" x14ac:dyDescent="0.25">
      <c r="A8" t="s">
        <v>5</v>
      </c>
      <c r="B8" s="7" t="s">
        <v>10</v>
      </c>
      <c r="C8">
        <v>125</v>
      </c>
      <c r="D8">
        <f t="shared" si="1"/>
        <v>25</v>
      </c>
      <c r="E8" s="16">
        <f t="shared" si="0"/>
        <v>1.8505633114720122E-3</v>
      </c>
    </row>
    <row r="11" spans="1:8" ht="26.25" x14ac:dyDescent="0.4">
      <c r="A11" s="2">
        <v>2</v>
      </c>
      <c r="C11" t="s">
        <v>112</v>
      </c>
      <c r="D11" t="s">
        <v>113</v>
      </c>
      <c r="E11" t="s">
        <v>114</v>
      </c>
    </row>
    <row r="12" spans="1:8" x14ac:dyDescent="0.25">
      <c r="A12" s="6" t="s">
        <v>102</v>
      </c>
      <c r="B12" s="9"/>
      <c r="C12">
        <v>49382</v>
      </c>
      <c r="D12">
        <f>C12/5</f>
        <v>9876.4</v>
      </c>
      <c r="E12" s="16">
        <f>D12/SUM($D$12:$D$21)</f>
        <v>0.73107613957688733</v>
      </c>
    </row>
    <row r="13" spans="1:8" x14ac:dyDescent="0.25">
      <c r="A13" t="s">
        <v>13</v>
      </c>
      <c r="B13" s="7" t="s">
        <v>22</v>
      </c>
      <c r="C13">
        <v>19</v>
      </c>
      <c r="D13">
        <f>C13/5</f>
        <v>3.8</v>
      </c>
      <c r="E13" s="16">
        <f t="shared" ref="E13:E21" si="2">D13/SUM($D$12:$D$21)</f>
        <v>2.8128562334374586E-4</v>
      </c>
    </row>
    <row r="14" spans="1:8" x14ac:dyDescent="0.25">
      <c r="A14" t="s">
        <v>14</v>
      </c>
      <c r="B14" s="7" t="s">
        <v>24</v>
      </c>
      <c r="C14">
        <v>52</v>
      </c>
      <c r="D14">
        <f t="shared" ref="D14:D21" si="3">C14/5</f>
        <v>10.4</v>
      </c>
      <c r="E14" s="16">
        <f t="shared" si="2"/>
        <v>7.6983433757235717E-4</v>
      </c>
    </row>
    <row r="15" spans="1:8" x14ac:dyDescent="0.25">
      <c r="A15" t="s">
        <v>88</v>
      </c>
      <c r="B15" s="7"/>
      <c r="C15">
        <v>257</v>
      </c>
      <c r="D15">
        <f t="shared" si="3"/>
        <v>51.4</v>
      </c>
      <c r="E15" s="16">
        <f t="shared" si="2"/>
        <v>3.8047581683864572E-3</v>
      </c>
    </row>
    <row r="16" spans="1:8" ht="30" x14ac:dyDescent="0.25">
      <c r="A16" t="s">
        <v>17</v>
      </c>
      <c r="B16" s="7" t="s">
        <v>27</v>
      </c>
      <c r="C16">
        <v>415</v>
      </c>
      <c r="D16">
        <f t="shared" si="3"/>
        <v>83</v>
      </c>
      <c r="E16" s="16">
        <f t="shared" si="2"/>
        <v>6.1438701940870807E-3</v>
      </c>
    </row>
    <row r="17" spans="1:5" x14ac:dyDescent="0.25">
      <c r="A17" t="s">
        <v>50</v>
      </c>
      <c r="B17" s="7"/>
      <c r="C17">
        <v>35</v>
      </c>
      <c r="D17">
        <f t="shared" si="3"/>
        <v>7</v>
      </c>
      <c r="E17" s="16">
        <f t="shared" si="2"/>
        <v>5.1815772721216342E-4</v>
      </c>
    </row>
    <row r="18" spans="1:5" x14ac:dyDescent="0.25">
      <c r="A18" s="6" t="s">
        <v>19</v>
      </c>
      <c r="B18" s="7" t="s">
        <v>29</v>
      </c>
      <c r="C18">
        <v>15009</v>
      </c>
      <c r="D18">
        <f t="shared" si="3"/>
        <v>3001.8</v>
      </c>
      <c r="E18" s="16">
        <f t="shared" si="2"/>
        <v>0.22220083793506748</v>
      </c>
    </row>
    <row r="19" spans="1:5" x14ac:dyDescent="0.25">
      <c r="A19" t="s">
        <v>42</v>
      </c>
      <c r="B19" s="7"/>
      <c r="C19">
        <v>134</v>
      </c>
      <c r="D19">
        <f t="shared" si="3"/>
        <v>26.8</v>
      </c>
      <c r="E19" s="16">
        <f t="shared" si="2"/>
        <v>1.9838038698979975E-3</v>
      </c>
    </row>
    <row r="20" spans="1:5" x14ac:dyDescent="0.25">
      <c r="A20" t="s">
        <v>20</v>
      </c>
      <c r="B20" s="7" t="s">
        <v>30</v>
      </c>
      <c r="C20">
        <v>1712</v>
      </c>
      <c r="D20">
        <f t="shared" si="3"/>
        <v>342.4</v>
      </c>
      <c r="E20" s="16">
        <f t="shared" si="2"/>
        <v>2.5345315113920679E-2</v>
      </c>
    </row>
    <row r="21" spans="1:5" x14ac:dyDescent="0.25">
      <c r="A21" t="s">
        <v>4</v>
      </c>
      <c r="B21" s="7" t="s">
        <v>9</v>
      </c>
      <c r="C21">
        <v>532</v>
      </c>
      <c r="D21">
        <f t="shared" si="3"/>
        <v>106.4</v>
      </c>
      <c r="E21" s="16">
        <f t="shared" si="2"/>
        <v>7.8759974536248851E-3</v>
      </c>
    </row>
    <row r="24" spans="1:5" ht="26.25" x14ac:dyDescent="0.4">
      <c r="A24" s="2" t="s">
        <v>115</v>
      </c>
    </row>
    <row r="25" spans="1:5" x14ac:dyDescent="0.25">
      <c r="C25" t="s">
        <v>112</v>
      </c>
      <c r="D25" t="s">
        <v>113</v>
      </c>
      <c r="E25" t="s">
        <v>114</v>
      </c>
    </row>
    <row r="26" spans="1:5" x14ac:dyDescent="0.25">
      <c r="A26" t="s">
        <v>102</v>
      </c>
      <c r="C26">
        <v>42060</v>
      </c>
      <c r="D26">
        <f>C26/5</f>
        <v>8412</v>
      </c>
      <c r="E26" s="19">
        <f>D26/SUM($D$26:$D$31)</f>
        <v>0.95061588880099468</v>
      </c>
    </row>
    <row r="27" spans="1:5" x14ac:dyDescent="0.25">
      <c r="A27" t="s">
        <v>14</v>
      </c>
      <c r="B27" s="7" t="s">
        <v>24</v>
      </c>
      <c r="C27">
        <v>37</v>
      </c>
      <c r="D27">
        <f>C27/5</f>
        <v>7.4</v>
      </c>
      <c r="E27" s="16">
        <f t="shared" ref="E27:E31" si="4">D27/SUM($D$26:$D$31)</f>
        <v>8.3625268391908716E-4</v>
      </c>
    </row>
    <row r="28" spans="1:5" x14ac:dyDescent="0.25">
      <c r="A28" t="s">
        <v>88</v>
      </c>
      <c r="B28" s="7"/>
      <c r="C28">
        <v>237</v>
      </c>
      <c r="D28">
        <f>C28/5</f>
        <v>47.4</v>
      </c>
      <c r="E28" s="16">
        <f t="shared" si="4"/>
        <v>5.3565374618600985E-3</v>
      </c>
    </row>
    <row r="29" spans="1:5" ht="30" x14ac:dyDescent="0.25">
      <c r="A29" t="s">
        <v>17</v>
      </c>
      <c r="B29" s="7" t="s">
        <v>27</v>
      </c>
      <c r="C29">
        <v>389</v>
      </c>
      <c r="D29">
        <f t="shared" ref="D29:D31" si="5">C29/5</f>
        <v>77.8</v>
      </c>
      <c r="E29" s="16">
        <f t="shared" si="4"/>
        <v>8.7919538930952661E-3</v>
      </c>
    </row>
    <row r="30" spans="1:5" x14ac:dyDescent="0.25">
      <c r="A30" t="s">
        <v>42</v>
      </c>
      <c r="B30" s="7"/>
      <c r="C30">
        <v>109</v>
      </c>
      <c r="D30">
        <f t="shared" si="5"/>
        <v>21.8</v>
      </c>
      <c r="E30" s="16">
        <f t="shared" si="4"/>
        <v>2.4635552039778512E-3</v>
      </c>
    </row>
    <row r="31" spans="1:5" x14ac:dyDescent="0.25">
      <c r="A31" t="s">
        <v>20</v>
      </c>
      <c r="B31" s="7" t="s">
        <v>30</v>
      </c>
      <c r="C31">
        <v>1413</v>
      </c>
      <c r="D31">
        <f t="shared" si="5"/>
        <v>282.60000000000002</v>
      </c>
      <c r="E31" s="16">
        <f t="shared" si="4"/>
        <v>3.1935811956153248E-2</v>
      </c>
    </row>
    <row r="34" spans="1:5" ht="26.25" x14ac:dyDescent="0.4">
      <c r="A34" s="2" t="s">
        <v>116</v>
      </c>
    </row>
    <row r="35" spans="1:5" x14ac:dyDescent="0.25">
      <c r="C35" t="s">
        <v>112</v>
      </c>
      <c r="D35" t="s">
        <v>113</v>
      </c>
      <c r="E35" t="s">
        <v>114</v>
      </c>
    </row>
    <row r="36" spans="1:5" x14ac:dyDescent="0.25">
      <c r="A36" t="s">
        <v>102</v>
      </c>
      <c r="C36">
        <v>47714</v>
      </c>
      <c r="D36">
        <f>C36/5</f>
        <v>9542.7999999999993</v>
      </c>
      <c r="E36" s="16">
        <f>D36/SUM($D$36:$D$41)</f>
        <v>0.95273656676184604</v>
      </c>
    </row>
    <row r="37" spans="1:5" x14ac:dyDescent="0.25">
      <c r="A37" t="s">
        <v>14</v>
      </c>
      <c r="B37" s="7" t="s">
        <v>24</v>
      </c>
      <c r="C37">
        <v>40</v>
      </c>
      <c r="D37">
        <f t="shared" ref="D37:D41" si="6">C37/5</f>
        <v>8</v>
      </c>
      <c r="E37" s="16">
        <f t="shared" ref="E37:E41" si="7">D37/SUM($D$36:$D$41)</f>
        <v>7.9870609612427894E-4</v>
      </c>
    </row>
    <row r="38" spans="1:5" x14ac:dyDescent="0.25">
      <c r="A38" t="s">
        <v>88</v>
      </c>
      <c r="B38" s="7"/>
      <c r="C38">
        <v>244</v>
      </c>
      <c r="D38">
        <f t="shared" si="6"/>
        <v>48.8</v>
      </c>
      <c r="E38" s="16">
        <f t="shared" si="7"/>
        <v>4.8721071863581013E-3</v>
      </c>
    </row>
    <row r="39" spans="1:5" ht="30" x14ac:dyDescent="0.25">
      <c r="A39" t="s">
        <v>17</v>
      </c>
      <c r="B39" s="7" t="s">
        <v>27</v>
      </c>
      <c r="C39">
        <v>389</v>
      </c>
      <c r="D39">
        <f t="shared" si="6"/>
        <v>77.8</v>
      </c>
      <c r="E39" s="16">
        <f t="shared" si="7"/>
        <v>7.7674167848086123E-3</v>
      </c>
    </row>
    <row r="40" spans="1:5" x14ac:dyDescent="0.25">
      <c r="A40" t="s">
        <v>42</v>
      </c>
      <c r="B40" s="7"/>
      <c r="C40">
        <v>112</v>
      </c>
      <c r="D40">
        <f t="shared" si="6"/>
        <v>22.4</v>
      </c>
      <c r="E40" s="16">
        <f t="shared" si="7"/>
        <v>2.2363770691479806E-3</v>
      </c>
    </row>
    <row r="41" spans="1:5" x14ac:dyDescent="0.25">
      <c r="A41" t="s">
        <v>20</v>
      </c>
      <c r="B41" s="7" t="s">
        <v>30</v>
      </c>
      <c r="C41">
        <v>1582</v>
      </c>
      <c r="D41">
        <f t="shared" si="6"/>
        <v>316.39999999999998</v>
      </c>
      <c r="E41" s="16">
        <f t="shared" si="7"/>
        <v>3.1588826101715227E-2</v>
      </c>
    </row>
  </sheetData>
  <conditionalFormatting sqref="E4:E8">
    <cfRule type="colorScale" priority="7">
      <colorScale>
        <cfvo type="min"/>
        <cfvo type="max"/>
        <color rgb="FFFCFCFF"/>
        <color rgb="FFF8696B"/>
      </colorScale>
    </cfRule>
  </conditionalFormatting>
  <conditionalFormatting sqref="E13:E21">
    <cfRule type="colorScale" priority="6">
      <colorScale>
        <cfvo type="min"/>
        <cfvo type="max"/>
        <color rgb="FFFCFCFF"/>
        <color rgb="FFF8696B"/>
      </colorScale>
    </cfRule>
  </conditionalFormatting>
  <conditionalFormatting sqref="E27:E31">
    <cfRule type="colorScale" priority="5">
      <colorScale>
        <cfvo type="min"/>
        <cfvo type="max"/>
        <color rgb="FFFCFCFF"/>
        <color rgb="FFF8696B"/>
      </colorScale>
    </cfRule>
  </conditionalFormatting>
  <conditionalFormatting sqref="E3:E8">
    <cfRule type="colorScale" priority="4">
      <colorScale>
        <cfvo type="min"/>
        <cfvo type="max"/>
        <color rgb="FFFCFCFF"/>
        <color rgb="FFF8696B"/>
      </colorScale>
    </cfRule>
  </conditionalFormatting>
  <conditionalFormatting sqref="E12:E21">
    <cfRule type="colorScale" priority="3">
      <colorScale>
        <cfvo type="min"/>
        <cfvo type="max"/>
        <color rgb="FFFCFCFF"/>
        <color rgb="FFF8696B"/>
      </colorScale>
    </cfRule>
  </conditionalFormatting>
  <conditionalFormatting sqref="E26:E31">
    <cfRule type="colorScale" priority="2">
      <colorScale>
        <cfvo type="min"/>
        <cfvo type="max"/>
        <color rgb="FFFCFCFF"/>
        <color rgb="FFF8696B"/>
      </colorScale>
    </cfRule>
  </conditionalFormatting>
  <conditionalFormatting sqref="E36:E4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10" zoomScale="55" zoomScaleNormal="55" workbookViewId="0">
      <selection activeCell="A32" sqref="A32:B44"/>
    </sheetView>
  </sheetViews>
  <sheetFormatPr defaultRowHeight="15" x14ac:dyDescent="0.25"/>
  <cols>
    <col min="1" max="1" width="39.140625" bestFit="1" customWidth="1"/>
    <col min="2" max="2" width="46.140625" customWidth="1"/>
    <col min="4" max="4" width="11.42578125" bestFit="1" customWidth="1"/>
    <col min="5" max="5" width="11.140625" bestFit="1" customWidth="1"/>
    <col min="6" max="6" width="29.42578125" bestFit="1" customWidth="1"/>
  </cols>
  <sheetData>
    <row r="1" spans="1:6" x14ac:dyDescent="0.25">
      <c r="A1" t="s">
        <v>101</v>
      </c>
      <c r="B1" t="s">
        <v>106</v>
      </c>
      <c r="C1" t="s">
        <v>98</v>
      </c>
      <c r="D1" t="s">
        <v>100</v>
      </c>
      <c r="E1" t="s">
        <v>111</v>
      </c>
      <c r="F1" t="s">
        <v>103</v>
      </c>
    </row>
    <row r="2" spans="1:6" ht="26.25" x14ac:dyDescent="0.4">
      <c r="A2" s="2">
        <v>1</v>
      </c>
    </row>
    <row r="3" spans="1:6" x14ac:dyDescent="0.25">
      <c r="A3" t="s">
        <v>102</v>
      </c>
      <c r="C3">
        <v>14</v>
      </c>
      <c r="D3" s="15">
        <f>C3/5</f>
        <v>2.8</v>
      </c>
      <c r="E3" s="16">
        <f>D3/SUM($D$3:$D$8)</f>
        <v>2.0693273946921752E-4</v>
      </c>
      <c r="F3" s="14" t="s">
        <v>117</v>
      </c>
    </row>
    <row r="4" spans="1:6" ht="45" x14ac:dyDescent="0.25">
      <c r="A4" t="s">
        <v>1</v>
      </c>
      <c r="B4" s="7" t="s">
        <v>6</v>
      </c>
      <c r="C4">
        <v>58275</v>
      </c>
      <c r="D4" s="15">
        <f>C4/6</f>
        <v>9712.5</v>
      </c>
      <c r="E4" s="16">
        <f t="shared" ref="E4:E8" si="0">D4/SUM($D$3:$D$8)</f>
        <v>0.71779794003384834</v>
      </c>
      <c r="F4" s="14"/>
    </row>
    <row r="5" spans="1:6" ht="30" x14ac:dyDescent="0.25">
      <c r="A5" t="s">
        <v>2</v>
      </c>
      <c r="B5" s="7" t="s">
        <v>7</v>
      </c>
      <c r="C5">
        <v>849</v>
      </c>
      <c r="D5" s="15">
        <f t="shared" ref="D5:D8" si="1">C5/6</f>
        <v>141.5</v>
      </c>
      <c r="E5" s="16">
        <f t="shared" si="0"/>
        <v>1.045749379817653E-2</v>
      </c>
      <c r="F5" s="14"/>
    </row>
    <row r="6" spans="1:6" x14ac:dyDescent="0.25">
      <c r="A6" t="s">
        <v>19</v>
      </c>
      <c r="B6" s="7" t="s">
        <v>29</v>
      </c>
      <c r="C6">
        <v>17589</v>
      </c>
      <c r="D6" s="15">
        <f t="shared" si="1"/>
        <v>2931.5</v>
      </c>
      <c r="E6" s="16">
        <f t="shared" si="0"/>
        <v>0.21665118776928974</v>
      </c>
      <c r="F6" s="14" t="s">
        <v>104</v>
      </c>
    </row>
    <row r="7" spans="1:6" x14ac:dyDescent="0.25">
      <c r="A7" t="s">
        <v>3</v>
      </c>
      <c r="B7" s="7" t="s">
        <v>8</v>
      </c>
      <c r="C7">
        <v>1146</v>
      </c>
      <c r="D7" s="15">
        <f t="shared" si="1"/>
        <v>191</v>
      </c>
      <c r="E7" s="16">
        <f t="shared" si="0"/>
        <v>1.4115769013793054E-2</v>
      </c>
      <c r="F7" s="14"/>
    </row>
    <row r="8" spans="1:6" x14ac:dyDescent="0.25">
      <c r="A8" t="s">
        <v>4</v>
      </c>
      <c r="B8" s="7" t="s">
        <v>9</v>
      </c>
      <c r="C8">
        <v>3310</v>
      </c>
      <c r="D8" s="15">
        <f t="shared" si="1"/>
        <v>551.66666666666663</v>
      </c>
      <c r="E8" s="16">
        <f t="shared" si="0"/>
        <v>4.0770676645423214E-2</v>
      </c>
      <c r="F8" s="14" t="s">
        <v>104</v>
      </c>
    </row>
    <row r="11" spans="1:6" x14ac:dyDescent="0.25">
      <c r="A11" t="s">
        <v>101</v>
      </c>
      <c r="B11" t="s">
        <v>106</v>
      </c>
      <c r="C11" t="s">
        <v>98</v>
      </c>
      <c r="D11" t="s">
        <v>100</v>
      </c>
      <c r="E11" t="s">
        <v>111</v>
      </c>
      <c r="F11" t="s">
        <v>103</v>
      </c>
    </row>
    <row r="12" spans="1:6" ht="26.25" x14ac:dyDescent="0.4">
      <c r="A12" s="2">
        <v>2</v>
      </c>
      <c r="F12" s="13" t="s">
        <v>105</v>
      </c>
    </row>
    <row r="13" spans="1:6" x14ac:dyDescent="0.25">
      <c r="A13" t="s">
        <v>102</v>
      </c>
      <c r="C13">
        <v>79332</v>
      </c>
      <c r="D13">
        <f>C13/5</f>
        <v>15866.4</v>
      </c>
      <c r="E13" s="16">
        <f>D13/SUM($D$13:$D$27)</f>
        <v>0.97719966002734571</v>
      </c>
      <c r="F13" s="14"/>
    </row>
    <row r="14" spans="1:6" x14ac:dyDescent="0.25">
      <c r="A14" t="s">
        <v>44</v>
      </c>
      <c r="B14" s="3" t="s">
        <v>45</v>
      </c>
      <c r="C14">
        <v>357</v>
      </c>
      <c r="D14">
        <f t="shared" ref="D14:D27" si="2">C14/5</f>
        <v>71.400000000000006</v>
      </c>
      <c r="E14" s="16">
        <f t="shared" ref="E14:E27" si="3">D14/SUM($D$13:$D$27)</f>
        <v>4.3974723772218331E-3</v>
      </c>
      <c r="F14" s="14"/>
    </row>
    <row r="15" spans="1:6" x14ac:dyDescent="0.25">
      <c r="A15" t="s">
        <v>13</v>
      </c>
      <c r="B15" s="3"/>
      <c r="C15">
        <v>5</v>
      </c>
      <c r="D15">
        <f t="shared" si="2"/>
        <v>1</v>
      </c>
      <c r="E15" s="16">
        <f t="shared" si="3"/>
        <v>6.1589248980697939E-5</v>
      </c>
      <c r="F15" s="14" t="s">
        <v>107</v>
      </c>
    </row>
    <row r="16" spans="1:6" x14ac:dyDescent="0.25">
      <c r="A16" t="s">
        <v>36</v>
      </c>
      <c r="B16" s="3" t="s">
        <v>46</v>
      </c>
      <c r="C16">
        <v>192</v>
      </c>
      <c r="D16">
        <f t="shared" si="2"/>
        <v>38.4</v>
      </c>
      <c r="E16" s="16">
        <f t="shared" si="3"/>
        <v>2.3650271608588007E-3</v>
      </c>
      <c r="F16" s="14">
        <v>97</v>
      </c>
    </row>
    <row r="17" spans="1:6" x14ac:dyDescent="0.25">
      <c r="A17" t="s">
        <v>47</v>
      </c>
      <c r="B17" s="3" t="s">
        <v>46</v>
      </c>
      <c r="C17">
        <v>47</v>
      </c>
      <c r="D17">
        <f t="shared" si="2"/>
        <v>9.4</v>
      </c>
      <c r="E17" s="16">
        <f t="shared" si="3"/>
        <v>5.789389404185606E-4</v>
      </c>
      <c r="F17" s="14"/>
    </row>
    <row r="18" spans="1:6" x14ac:dyDescent="0.25">
      <c r="A18" t="s">
        <v>14</v>
      </c>
      <c r="B18" s="3" t="s">
        <v>41</v>
      </c>
      <c r="C18">
        <v>19</v>
      </c>
      <c r="D18">
        <f t="shared" si="2"/>
        <v>3.8</v>
      </c>
      <c r="E18" s="16">
        <f t="shared" si="3"/>
        <v>2.3403914612665213E-4</v>
      </c>
      <c r="F18" s="14"/>
    </row>
    <row r="19" spans="1:6" x14ac:dyDescent="0.25">
      <c r="A19" t="s">
        <v>15</v>
      </c>
      <c r="B19" s="3" t="s">
        <v>53</v>
      </c>
      <c r="C19">
        <v>12</v>
      </c>
      <c r="D19">
        <f t="shared" si="2"/>
        <v>2.4</v>
      </c>
      <c r="E19" s="16">
        <f t="shared" si="3"/>
        <v>1.4781419755367504E-4</v>
      </c>
      <c r="F19" s="14" t="s">
        <v>107</v>
      </c>
    </row>
    <row r="20" spans="1:6" x14ac:dyDescent="0.25">
      <c r="A20" t="s">
        <v>88</v>
      </c>
      <c r="C20">
        <v>3</v>
      </c>
      <c r="D20">
        <f t="shared" si="2"/>
        <v>0.6</v>
      </c>
      <c r="E20" s="16">
        <f t="shared" si="3"/>
        <v>3.6953549388418761E-5</v>
      </c>
      <c r="F20" s="14">
        <v>95</v>
      </c>
    </row>
    <row r="21" spans="1:6" x14ac:dyDescent="0.25">
      <c r="A21" t="s">
        <v>48</v>
      </c>
      <c r="B21" s="3" t="s">
        <v>49</v>
      </c>
      <c r="C21">
        <v>33</v>
      </c>
      <c r="D21">
        <f t="shared" si="2"/>
        <v>6.6</v>
      </c>
      <c r="E21" s="16">
        <f t="shared" si="3"/>
        <v>4.0648904327260637E-4</v>
      </c>
      <c r="F21" s="14"/>
    </row>
    <row r="22" spans="1:6" x14ac:dyDescent="0.25">
      <c r="A22" t="s">
        <v>21</v>
      </c>
      <c r="B22" s="3" t="s">
        <v>65</v>
      </c>
      <c r="C22">
        <v>6</v>
      </c>
      <c r="D22">
        <f t="shared" si="2"/>
        <v>1.2</v>
      </c>
      <c r="E22" s="16">
        <f t="shared" si="3"/>
        <v>7.3907098776837521E-5</v>
      </c>
      <c r="F22" s="14" t="s">
        <v>107</v>
      </c>
    </row>
    <row r="23" spans="1:6" x14ac:dyDescent="0.25">
      <c r="A23" t="s">
        <v>55</v>
      </c>
      <c r="B23" s="3" t="s">
        <v>56</v>
      </c>
      <c r="C23">
        <v>1</v>
      </c>
      <c r="D23">
        <f t="shared" si="2"/>
        <v>0.2</v>
      </c>
      <c r="E23" s="16">
        <f t="shared" si="3"/>
        <v>1.2317849796139587E-5</v>
      </c>
      <c r="F23" s="14">
        <v>95</v>
      </c>
    </row>
    <row r="24" spans="1:6" x14ac:dyDescent="0.25">
      <c r="A24" t="s">
        <v>50</v>
      </c>
      <c r="B24" s="3" t="s">
        <v>51</v>
      </c>
      <c r="C24">
        <v>60</v>
      </c>
      <c r="D24">
        <f t="shared" si="2"/>
        <v>12</v>
      </c>
      <c r="E24" s="16">
        <f t="shared" si="3"/>
        <v>7.3907098776837521E-4</v>
      </c>
      <c r="F24" s="14"/>
    </row>
    <row r="25" spans="1:6" x14ac:dyDescent="0.25">
      <c r="A25" t="s">
        <v>42</v>
      </c>
      <c r="B25" s="3" t="s">
        <v>43</v>
      </c>
      <c r="C25">
        <v>259</v>
      </c>
      <c r="D25">
        <f t="shared" si="2"/>
        <v>51.8</v>
      </c>
      <c r="E25" s="16">
        <f t="shared" si="3"/>
        <v>3.190323097200153E-3</v>
      </c>
      <c r="F25" s="14"/>
    </row>
    <row r="26" spans="1:6" x14ac:dyDescent="0.25">
      <c r="A26" t="s">
        <v>20</v>
      </c>
      <c r="B26" s="3" t="s">
        <v>30</v>
      </c>
      <c r="C26">
        <v>853</v>
      </c>
      <c r="D26">
        <f t="shared" si="2"/>
        <v>170.6</v>
      </c>
      <c r="E26" s="16">
        <f t="shared" si="3"/>
        <v>1.0507125876107068E-2</v>
      </c>
      <c r="F26" s="14"/>
    </row>
    <row r="27" spans="1:6" x14ac:dyDescent="0.25">
      <c r="A27" t="s">
        <v>5</v>
      </c>
      <c r="B27" s="3" t="s">
        <v>54</v>
      </c>
      <c r="C27">
        <v>4</v>
      </c>
      <c r="D27">
        <f t="shared" si="2"/>
        <v>0.8</v>
      </c>
      <c r="E27" s="16">
        <f t="shared" si="3"/>
        <v>4.927139918455835E-5</v>
      </c>
      <c r="F27" s="14">
        <v>95</v>
      </c>
    </row>
    <row r="29" spans="1:6" ht="26.25" x14ac:dyDescent="0.4">
      <c r="A29" s="2" t="s">
        <v>116</v>
      </c>
    </row>
    <row r="30" spans="1:6" x14ac:dyDescent="0.25">
      <c r="C30" t="s">
        <v>112</v>
      </c>
      <c r="D30" t="s">
        <v>113</v>
      </c>
      <c r="E30" t="s">
        <v>114</v>
      </c>
    </row>
    <row r="31" spans="1:6" x14ac:dyDescent="0.25">
      <c r="A31" t="s">
        <v>102</v>
      </c>
      <c r="C31">
        <v>57641</v>
      </c>
      <c r="D31">
        <f>C31/5</f>
        <v>11528.2</v>
      </c>
      <c r="E31" s="16">
        <f>D31/SUM($D$31:$D$44)</f>
        <v>0.97004426044664349</v>
      </c>
    </row>
    <row r="32" spans="1:6" x14ac:dyDescent="0.25">
      <c r="A32" t="s">
        <v>44</v>
      </c>
      <c r="B32" s="3" t="s">
        <v>45</v>
      </c>
      <c r="C32">
        <v>354</v>
      </c>
      <c r="D32">
        <f t="shared" ref="D32:D44" si="4">C32/5</f>
        <v>70.8</v>
      </c>
      <c r="E32" s="16">
        <f t="shared" ref="E32:E44" si="5">D32/SUM($D$31:$D$44)</f>
        <v>5.9574897763416965E-3</v>
      </c>
    </row>
    <row r="33" spans="1:5" x14ac:dyDescent="0.25">
      <c r="A33" t="s">
        <v>36</v>
      </c>
      <c r="B33" s="3" t="s">
        <v>46</v>
      </c>
      <c r="C33">
        <v>191</v>
      </c>
      <c r="D33">
        <f t="shared" si="4"/>
        <v>38.200000000000003</v>
      </c>
      <c r="E33" s="16">
        <f t="shared" si="5"/>
        <v>3.2143518284781475E-3</v>
      </c>
    </row>
    <row r="34" spans="1:5" x14ac:dyDescent="0.25">
      <c r="A34" t="s">
        <v>47</v>
      </c>
      <c r="B34" s="3" t="s">
        <v>46</v>
      </c>
      <c r="C34">
        <v>47</v>
      </c>
      <c r="D34">
        <f t="shared" si="4"/>
        <v>9.4</v>
      </c>
      <c r="E34" s="16">
        <f t="shared" si="5"/>
        <v>7.909661567459316E-4</v>
      </c>
    </row>
    <row r="35" spans="1:5" x14ac:dyDescent="0.25">
      <c r="A35" t="s">
        <v>14</v>
      </c>
      <c r="B35" s="3" t="s">
        <v>41</v>
      </c>
      <c r="C35">
        <v>18</v>
      </c>
      <c r="D35">
        <f t="shared" si="4"/>
        <v>3.6</v>
      </c>
      <c r="E35" s="16">
        <f t="shared" si="5"/>
        <v>3.02923208966527E-4</v>
      </c>
    </row>
    <row r="36" spans="1:5" x14ac:dyDescent="0.25">
      <c r="A36" t="s">
        <v>15</v>
      </c>
      <c r="B36" s="3" t="s">
        <v>53</v>
      </c>
      <c r="C36">
        <v>5</v>
      </c>
      <c r="D36">
        <f t="shared" si="4"/>
        <v>1</v>
      </c>
      <c r="E36" s="16">
        <f t="shared" si="5"/>
        <v>8.4145335824035262E-5</v>
      </c>
    </row>
    <row r="37" spans="1:5" x14ac:dyDescent="0.25">
      <c r="A37" t="s">
        <v>88</v>
      </c>
      <c r="C37" s="3">
        <v>3</v>
      </c>
      <c r="D37">
        <f t="shared" si="4"/>
        <v>0.6</v>
      </c>
      <c r="E37" s="16">
        <f t="shared" si="5"/>
        <v>5.0487201494421157E-5</v>
      </c>
    </row>
    <row r="38" spans="1:5" x14ac:dyDescent="0.25">
      <c r="A38" t="s">
        <v>48</v>
      </c>
      <c r="B38" s="3" t="s">
        <v>49</v>
      </c>
      <c r="C38" s="3">
        <v>27</v>
      </c>
      <c r="D38">
        <f t="shared" si="4"/>
        <v>5.4</v>
      </c>
      <c r="E38" s="16">
        <f t="shared" si="5"/>
        <v>4.543848134497905E-4</v>
      </c>
    </row>
    <row r="39" spans="1:5" x14ac:dyDescent="0.25">
      <c r="A39" t="s">
        <v>21</v>
      </c>
      <c r="B39" s="3" t="s">
        <v>65</v>
      </c>
      <c r="C39" s="3">
        <v>6</v>
      </c>
      <c r="D39">
        <f t="shared" si="4"/>
        <v>1.2</v>
      </c>
      <c r="E39" s="16">
        <f t="shared" si="5"/>
        <v>1.0097440298884231E-4</v>
      </c>
    </row>
    <row r="40" spans="1:5" x14ac:dyDescent="0.25">
      <c r="A40" t="s">
        <v>55</v>
      </c>
      <c r="B40" s="3" t="s">
        <v>56</v>
      </c>
      <c r="C40" s="3">
        <v>1</v>
      </c>
      <c r="D40">
        <f t="shared" si="4"/>
        <v>0.2</v>
      </c>
      <c r="E40" s="16">
        <f t="shared" si="5"/>
        <v>1.6829067164807056E-5</v>
      </c>
    </row>
    <row r="41" spans="1:5" x14ac:dyDescent="0.25">
      <c r="A41" t="s">
        <v>50</v>
      </c>
      <c r="B41" s="3" t="s">
        <v>51</v>
      </c>
      <c r="C41" s="3">
        <v>48</v>
      </c>
      <c r="D41">
        <f t="shared" si="4"/>
        <v>9.6</v>
      </c>
      <c r="E41" s="16">
        <f t="shared" si="5"/>
        <v>8.0779522391073852E-4</v>
      </c>
    </row>
    <row r="42" spans="1:5" x14ac:dyDescent="0.25">
      <c r="A42" t="s">
        <v>42</v>
      </c>
      <c r="B42" s="3" t="s">
        <v>43</v>
      </c>
      <c r="C42" s="3">
        <v>242</v>
      </c>
      <c r="D42">
        <f t="shared" si="4"/>
        <v>48.4</v>
      </c>
      <c r="E42" s="16">
        <f t="shared" si="5"/>
        <v>4.0726342538833071E-3</v>
      </c>
    </row>
    <row r="43" spans="1:5" x14ac:dyDescent="0.25">
      <c r="A43" t="s">
        <v>20</v>
      </c>
      <c r="B43" s="3" t="s">
        <v>30</v>
      </c>
      <c r="C43" s="3">
        <v>834</v>
      </c>
      <c r="D43">
        <f t="shared" si="4"/>
        <v>166.8</v>
      </c>
      <c r="E43" s="16">
        <f t="shared" si="5"/>
        <v>1.4035442015449083E-2</v>
      </c>
    </row>
    <row r="44" spans="1:5" x14ac:dyDescent="0.25">
      <c r="A44" t="s">
        <v>5</v>
      </c>
      <c r="B44" s="3" t="s">
        <v>54</v>
      </c>
      <c r="C44" s="3">
        <v>4</v>
      </c>
      <c r="D44">
        <f t="shared" si="4"/>
        <v>0.8</v>
      </c>
      <c r="E44" s="16">
        <f t="shared" si="5"/>
        <v>6.7316268659228223E-5</v>
      </c>
    </row>
    <row r="45" spans="1:5" x14ac:dyDescent="0.25">
      <c r="B45" s="3"/>
      <c r="C45" s="3"/>
    </row>
    <row r="46" spans="1:5" x14ac:dyDescent="0.25">
      <c r="B46" s="3"/>
      <c r="C46" s="3"/>
    </row>
  </sheetData>
  <conditionalFormatting sqref="E3:E8">
    <cfRule type="colorScale" priority="4">
      <colorScale>
        <cfvo type="min"/>
        <cfvo type="max"/>
        <color rgb="FFFCFCFF"/>
        <color rgb="FFF8696B"/>
      </colorScale>
    </cfRule>
  </conditionalFormatting>
  <conditionalFormatting sqref="E13:E27">
    <cfRule type="colorScale" priority="3">
      <colorScale>
        <cfvo type="min"/>
        <cfvo type="max"/>
        <color rgb="FFFCFCFF"/>
        <color rgb="FFF8696B"/>
      </colorScale>
    </cfRule>
  </conditionalFormatting>
  <conditionalFormatting sqref="E31:E4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7" workbookViewId="0">
      <selection activeCell="B7" sqref="B7"/>
    </sheetView>
  </sheetViews>
  <sheetFormatPr defaultRowHeight="15" x14ac:dyDescent="0.25"/>
  <cols>
    <col min="1" max="1" width="29.28515625" customWidth="1"/>
    <col min="2" max="2" width="39" customWidth="1"/>
  </cols>
  <sheetData>
    <row r="1" spans="1:6" x14ac:dyDescent="0.25">
      <c r="A1" t="s">
        <v>101</v>
      </c>
      <c r="B1" t="s">
        <v>106</v>
      </c>
      <c r="C1" t="s">
        <v>98</v>
      </c>
      <c r="D1" t="s">
        <v>100</v>
      </c>
      <c r="E1" t="s">
        <v>111</v>
      </c>
      <c r="F1" t="s">
        <v>103</v>
      </c>
    </row>
    <row r="2" spans="1:6" ht="26.25" x14ac:dyDescent="0.4">
      <c r="A2" s="2" t="s">
        <v>116</v>
      </c>
    </row>
    <row r="4" spans="1:6" x14ac:dyDescent="0.25">
      <c r="A4" t="s">
        <v>102</v>
      </c>
      <c r="C4">
        <v>105355</v>
      </c>
      <c r="D4">
        <f>C4/11</f>
        <v>9577.7272727272721</v>
      </c>
      <c r="E4" s="16">
        <f>D4/SUM($D$4:$D$18)</f>
        <v>0.96212854559734051</v>
      </c>
    </row>
    <row r="5" spans="1:6" ht="30" x14ac:dyDescent="0.25">
      <c r="A5" t="s">
        <v>44</v>
      </c>
      <c r="B5" s="7" t="s">
        <v>45</v>
      </c>
      <c r="C5">
        <v>354</v>
      </c>
      <c r="D5">
        <f t="shared" ref="D5:D18" si="0">C5/11</f>
        <v>32.18181818181818</v>
      </c>
      <c r="E5" s="16">
        <f t="shared" ref="E5:E18" si="1">D5/SUM($D$4:$D$18)</f>
        <v>3.232817665430768E-3</v>
      </c>
    </row>
    <row r="6" spans="1:6" s="6" customFormat="1" ht="30" x14ac:dyDescent="0.25">
      <c r="A6" s="6" t="s">
        <v>36</v>
      </c>
      <c r="B6" s="9" t="s">
        <v>46</v>
      </c>
      <c r="C6" s="6">
        <v>191</v>
      </c>
      <c r="D6" s="6">
        <f t="shared" si="0"/>
        <v>17.363636363636363</v>
      </c>
      <c r="E6" s="18">
        <f t="shared" si="1"/>
        <v>1.7442603788058663E-3</v>
      </c>
    </row>
    <row r="7" spans="1:6" ht="30" x14ac:dyDescent="0.25">
      <c r="A7" t="s">
        <v>47</v>
      </c>
      <c r="B7" s="7" t="s">
        <v>46</v>
      </c>
      <c r="C7">
        <v>47</v>
      </c>
      <c r="D7">
        <f t="shared" si="0"/>
        <v>4.2727272727272725</v>
      </c>
      <c r="E7" s="16">
        <f t="shared" si="1"/>
        <v>4.2921590473233358E-4</v>
      </c>
    </row>
    <row r="8" spans="1:6" ht="30" x14ac:dyDescent="0.25">
      <c r="A8" t="s">
        <v>14</v>
      </c>
      <c r="B8" s="7" t="s">
        <v>41</v>
      </c>
      <c r="C8">
        <v>58</v>
      </c>
      <c r="D8">
        <f t="shared" si="0"/>
        <v>5.2727272727272725</v>
      </c>
      <c r="E8" s="16">
        <f t="shared" si="1"/>
        <v>5.2967069094628401E-4</v>
      </c>
    </row>
    <row r="9" spans="1:6" s="6" customFormat="1" ht="30" x14ac:dyDescent="0.25">
      <c r="A9" s="6" t="s">
        <v>15</v>
      </c>
      <c r="B9" s="9" t="s">
        <v>53</v>
      </c>
      <c r="C9" s="6">
        <v>5</v>
      </c>
      <c r="D9" s="6">
        <f t="shared" si="0"/>
        <v>0.45454545454545453</v>
      </c>
      <c r="E9" s="18">
        <f t="shared" si="1"/>
        <v>4.5661266460886554E-5</v>
      </c>
    </row>
    <row r="10" spans="1:6" s="1" customFormat="1" x14ac:dyDescent="0.25">
      <c r="A10" s="1" t="s">
        <v>88</v>
      </c>
      <c r="B10" s="8"/>
      <c r="C10" s="1">
        <v>247</v>
      </c>
      <c r="D10" s="1">
        <f t="shared" si="0"/>
        <v>22.454545454545453</v>
      </c>
      <c r="E10" s="17">
        <f t="shared" si="1"/>
        <v>2.2556665631677957E-3</v>
      </c>
    </row>
    <row r="11" spans="1:6" ht="30" x14ac:dyDescent="0.25">
      <c r="A11" t="s">
        <v>48</v>
      </c>
      <c r="B11" s="7" t="s">
        <v>49</v>
      </c>
      <c r="C11">
        <v>27</v>
      </c>
      <c r="D11">
        <f t="shared" si="0"/>
        <v>2.4545454545454546</v>
      </c>
      <c r="E11" s="16">
        <f t="shared" si="1"/>
        <v>2.4657083888878742E-4</v>
      </c>
    </row>
    <row r="12" spans="1:6" x14ac:dyDescent="0.25">
      <c r="A12" t="s">
        <v>17</v>
      </c>
      <c r="B12" s="7"/>
      <c r="C12">
        <v>389</v>
      </c>
      <c r="D12">
        <f t="shared" si="0"/>
        <v>35.363636363636367</v>
      </c>
      <c r="E12" s="16">
        <f t="shared" si="1"/>
        <v>3.5524465306569744E-3</v>
      </c>
    </row>
    <row r="13" spans="1:6" x14ac:dyDescent="0.25">
      <c r="A13" t="s">
        <v>21</v>
      </c>
      <c r="B13" s="7" t="s">
        <v>65</v>
      </c>
      <c r="C13">
        <v>6</v>
      </c>
      <c r="D13">
        <f t="shared" si="0"/>
        <v>0.54545454545454541</v>
      </c>
      <c r="E13" s="16">
        <f t="shared" si="1"/>
        <v>5.4793519753063859E-5</v>
      </c>
    </row>
    <row r="14" spans="1:6" s="1" customFormat="1" ht="45" x14ac:dyDescent="0.25">
      <c r="A14" s="1" t="s">
        <v>55</v>
      </c>
      <c r="B14" s="8" t="s">
        <v>56</v>
      </c>
      <c r="C14" s="1">
        <v>1</v>
      </c>
      <c r="D14" s="1">
        <f t="shared" si="0"/>
        <v>9.0909090909090912E-2</v>
      </c>
      <c r="E14" s="17">
        <f t="shared" si="1"/>
        <v>9.1322532921773104E-6</v>
      </c>
    </row>
    <row r="15" spans="1:6" s="1" customFormat="1" ht="30" x14ac:dyDescent="0.25">
      <c r="A15" s="1" t="s">
        <v>50</v>
      </c>
      <c r="B15" s="8" t="s">
        <v>51</v>
      </c>
      <c r="C15" s="1">
        <v>48</v>
      </c>
      <c r="D15" s="1">
        <f t="shared" si="0"/>
        <v>4.3636363636363633</v>
      </c>
      <c r="E15" s="17">
        <f t="shared" si="1"/>
        <v>4.3834815802451087E-4</v>
      </c>
    </row>
    <row r="16" spans="1:6" ht="30" x14ac:dyDescent="0.25">
      <c r="A16" t="s">
        <v>42</v>
      </c>
      <c r="B16" s="7" t="s">
        <v>43</v>
      </c>
      <c r="C16">
        <v>354</v>
      </c>
      <c r="D16">
        <f t="shared" si="0"/>
        <v>32.18181818181818</v>
      </c>
      <c r="E16" s="16">
        <f t="shared" si="1"/>
        <v>3.232817665430768E-3</v>
      </c>
    </row>
    <row r="17" spans="1:5" x14ac:dyDescent="0.25">
      <c r="A17" t="s">
        <v>20</v>
      </c>
      <c r="B17" s="7" t="s">
        <v>30</v>
      </c>
      <c r="C17">
        <v>2416</v>
      </c>
      <c r="D17">
        <f t="shared" si="0"/>
        <v>219.63636363636363</v>
      </c>
      <c r="E17" s="16">
        <f t="shared" si="1"/>
        <v>2.206352395390038E-2</v>
      </c>
    </row>
    <row r="18" spans="1:5" s="1" customFormat="1" ht="60" x14ac:dyDescent="0.25">
      <c r="A18" s="1" t="s">
        <v>5</v>
      </c>
      <c r="B18" s="8" t="s">
        <v>54</v>
      </c>
      <c r="C18" s="1">
        <v>4</v>
      </c>
      <c r="D18" s="1">
        <f t="shared" si="0"/>
        <v>0.36363636363636365</v>
      </c>
      <c r="E18" s="17">
        <f t="shared" si="1"/>
        <v>3.6529013168709242E-5</v>
      </c>
    </row>
  </sheetData>
  <conditionalFormatting sqref="E4:E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documentation</vt:lpstr>
      <vt:lpstr>1990-1994</vt:lpstr>
      <vt:lpstr>1995-2000</vt:lpstr>
      <vt:lpstr>1990-2000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2017-11-29T00:20:01Z</dcterms:created>
  <dcterms:modified xsi:type="dcterms:W3CDTF">2017-11-29T22:29:54Z</dcterms:modified>
</cp:coreProperties>
</file>