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ZhaoPC\Desktop\gcamfaostat\"/>
    </mc:Choice>
  </mc:AlternateContent>
  <xr:revisionPtr revIDLastSave="0" documentId="13_ncr:1_{70E8259C-0FBD-438E-B52B-220551C8674C}" xr6:coauthVersionLast="47" xr6:coauthVersionMax="47" xr10:uidLastSave="{00000000-0000-0000-0000-000000000000}"/>
  <bookViews>
    <workbookView xWindow="-108" yWindow="-108" windowWidth="30936" windowHeight="16896" xr2:uid="{42BB4494-38A8-413D-8C86-E2E97750964D}"/>
  </bookViews>
  <sheets>
    <sheet name="Maize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H44" i="1"/>
  <c r="F18" i="1"/>
  <c r="G26" i="1" l="1"/>
  <c r="F26" i="1"/>
  <c r="H46" i="1"/>
  <c r="H41" i="1"/>
  <c r="H40" i="1"/>
  <c r="H39" i="1"/>
  <c r="H37" i="1"/>
  <c r="H36" i="1"/>
  <c r="H35" i="1"/>
  <c r="H34" i="1"/>
  <c r="H31" i="1"/>
  <c r="H30" i="1"/>
  <c r="H20" i="1"/>
  <c r="H15" i="1"/>
  <c r="H14" i="1"/>
  <c r="H13" i="1"/>
  <c r="H11" i="1"/>
  <c r="H10" i="1"/>
  <c r="H9" i="1"/>
  <c r="H8" i="1"/>
  <c r="H5" i="1"/>
  <c r="H4" i="1"/>
  <c r="G32" i="1"/>
  <c r="F32" i="1"/>
  <c r="G43" i="1"/>
  <c r="F43" i="1"/>
  <c r="G17" i="1"/>
  <c r="F17" i="1"/>
  <c r="G6" i="1"/>
  <c r="F6" i="1"/>
  <c r="G49" i="1"/>
  <c r="H49" i="1" s="1"/>
  <c r="G48" i="1"/>
  <c r="H48" i="1" s="1"/>
  <c r="G47" i="1"/>
  <c r="H47" i="1" s="1"/>
  <c r="G22" i="1"/>
  <c r="H22" i="1" s="1"/>
  <c r="G23" i="1"/>
  <c r="H23" i="1" s="1"/>
  <c r="G21" i="1"/>
  <c r="H21" i="1" s="1"/>
  <c r="G18" i="1" l="1"/>
  <c r="H18" i="1"/>
  <c r="G44" i="1"/>
</calcChain>
</file>

<file path=xl/sharedStrings.xml><?xml version="1.0" encoding="utf-8"?>
<sst xmlns="http://schemas.openxmlformats.org/spreadsheetml/2006/main" count="191" uniqueCount="45">
  <si>
    <t>item</t>
  </si>
  <si>
    <t>element</t>
  </si>
  <si>
    <t>unit</t>
  </si>
  <si>
    <t>year</t>
  </si>
  <si>
    <t>FBS</t>
  </si>
  <si>
    <t>SUA</t>
  </si>
  <si>
    <t>Bran, maize</t>
  </si>
  <si>
    <t>Flour, maize</t>
  </si>
  <si>
    <t>Germ, maize</t>
  </si>
  <si>
    <t>Gluten, maize</t>
  </si>
  <si>
    <t>Maize</t>
  </si>
  <si>
    <t>Oil, maize</t>
  </si>
  <si>
    <t>Starch, maize</t>
  </si>
  <si>
    <t>Cake, maize</t>
  </si>
  <si>
    <t>Feed and meal, gluten</t>
  </si>
  <si>
    <t>Maize and products</t>
  </si>
  <si>
    <t>million Kcal</t>
  </si>
  <si>
    <t>Stock Variation</t>
  </si>
  <si>
    <t>1000 t</t>
  </si>
  <si>
    <t>Loss</t>
  </si>
  <si>
    <t>Processed</t>
  </si>
  <si>
    <t>Food</t>
  </si>
  <si>
    <t>Other uses</t>
  </si>
  <si>
    <t>Residuals</t>
  </si>
  <si>
    <t>Tourist consumption</t>
  </si>
  <si>
    <t>Production</t>
  </si>
  <si>
    <t>Feed</t>
  </si>
  <si>
    <t>Seed</t>
  </si>
  <si>
    <t>Import</t>
  </si>
  <si>
    <t>Export</t>
  </si>
  <si>
    <t>Closing stocks</t>
  </si>
  <si>
    <t>Opening stocks</t>
  </si>
  <si>
    <t>World</t>
  </si>
  <si>
    <t>USA</t>
  </si>
  <si>
    <t>Regiol demand</t>
  </si>
  <si>
    <t>Regiol supply</t>
  </si>
  <si>
    <t xml:space="preserve">Food calorie supply </t>
  </si>
  <si>
    <t>Fat supply quantity</t>
  </si>
  <si>
    <t>Mt</t>
  </si>
  <si>
    <t>Protein supply quantity</t>
  </si>
  <si>
    <t>% change</t>
  </si>
  <si>
    <t>Old approach</t>
  </si>
  <si>
    <t>New PE approach</t>
  </si>
  <si>
    <t>Detailed SUA accounts</t>
  </si>
  <si>
    <t>*FBS didn't include oil &amp; cake (there is oil separately)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</si>
</sst>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1" fontId="0" fillId="36" borderId="10" xfId="0" applyNumberFormat="1" applyFill="1" applyBorder="1" applyAlignment="1">
      <alignment horizontal="center" vertical="center"/>
    </xf>
    <xf numFmtId="0" fontId="0" fillId="37" borderId="10" xfId="0" applyFill="1" applyBorder="1"/>
    <xf numFmtId="0" fontId="0" fillId="38" borderId="10" xfId="0" applyFill="1" applyBorder="1"/>
    <xf numFmtId="1" fontId="0" fillId="39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1" xfId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0" xfId="0" applyNumberFormat="1"/>
    <xf numFmtId="0" fontId="14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165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C723-5D06-4B39-909A-448498C454E9}">
  <dimension ref="A1:AG49"/>
  <sheetViews>
    <sheetView tabSelected="1" topLeftCell="A13" workbookViewId="0">
      <selection activeCell="Q46" sqref="I46:Q49"/>
    </sheetView>
  </sheetViews>
  <sheetFormatPr defaultRowHeight="14.4" x14ac:dyDescent="0.3"/>
  <cols>
    <col min="1" max="1" width="8.88671875" style="4"/>
    <col min="2" max="2" width="16.5546875" style="4" bestFit="1" customWidth="1"/>
    <col min="3" max="3" width="21.109375" style="4" bestFit="1" customWidth="1"/>
    <col min="4" max="4" width="12.44140625" style="4" customWidth="1"/>
    <col min="5" max="5" width="8.88671875" style="4"/>
    <col min="6" max="6" width="12.5546875" style="4" bestFit="1" customWidth="1"/>
    <col min="7" max="7" width="15.21875" style="4" bestFit="1" customWidth="1"/>
    <col min="8" max="8" width="12.77734375" style="4" customWidth="1"/>
    <col min="9" max="9" width="9.6640625" style="4" customWidth="1"/>
    <col min="10" max="10" width="10" style="4" bestFit="1" customWidth="1"/>
    <col min="11" max="14" width="9.6640625" style="4" customWidth="1"/>
    <col min="15" max="15" width="10" style="4" bestFit="1" customWidth="1"/>
    <col min="16" max="17" width="9.6640625" style="4" customWidth="1"/>
    <col min="18" max="18" width="8.88671875" style="4"/>
    <col min="19" max="19" width="19.109375" style="4" bestFit="1" customWidth="1"/>
    <col min="20" max="16384" width="8.88671875" style="4"/>
  </cols>
  <sheetData>
    <row r="1" spans="1:22" x14ac:dyDescent="0.3">
      <c r="F1" s="4" t="s">
        <v>41</v>
      </c>
      <c r="G1" s="4" t="s">
        <v>42</v>
      </c>
      <c r="H1"/>
      <c r="I1" s="18" t="s">
        <v>43</v>
      </c>
      <c r="J1" s="18"/>
      <c r="K1" s="18"/>
      <c r="L1" s="18"/>
      <c r="M1" s="18"/>
      <c r="N1" s="18"/>
      <c r="O1" s="18"/>
      <c r="P1" s="18"/>
      <c r="Q1" s="18"/>
      <c r="R1"/>
      <c r="S1"/>
      <c r="T1"/>
      <c r="U1"/>
      <c r="V1"/>
    </row>
    <row r="2" spans="1:22" ht="55.8" customHeight="1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t="s">
        <v>40</v>
      </c>
      <c r="I2" s="5" t="s">
        <v>10</v>
      </c>
      <c r="J2" s="6" t="s">
        <v>7</v>
      </c>
      <c r="K2" s="6" t="s">
        <v>6</v>
      </c>
      <c r="L2" s="6" t="s">
        <v>8</v>
      </c>
      <c r="M2" s="7" t="s">
        <v>12</v>
      </c>
      <c r="N2" s="7" t="s">
        <v>9</v>
      </c>
      <c r="O2" s="7" t="s">
        <v>11</v>
      </c>
      <c r="P2" s="7" t="s">
        <v>13</v>
      </c>
      <c r="Q2" s="7" t="s">
        <v>14</v>
      </c>
    </row>
    <row r="3" spans="1:22" x14ac:dyDescent="0.3">
      <c r="A3" s="4" t="s">
        <v>32</v>
      </c>
      <c r="B3" s="4" t="s">
        <v>15</v>
      </c>
      <c r="C3" s="9" t="s">
        <v>31</v>
      </c>
      <c r="D3" s="4" t="s">
        <v>18</v>
      </c>
      <c r="E3" s="4">
        <v>2020</v>
      </c>
      <c r="F3" s="11"/>
      <c r="G3" s="1">
        <v>403272.42775281699</v>
      </c>
      <c r="H3" s="13"/>
      <c r="I3" s="15">
        <v>392266.26435999997</v>
      </c>
      <c r="J3" s="15">
        <v>1079.1320000000001</v>
      </c>
      <c r="K3" s="15">
        <v>0.40400000000000003</v>
      </c>
      <c r="L3" s="15">
        <v>20</v>
      </c>
      <c r="M3" s="15">
        <v>45.395000000000003</v>
      </c>
      <c r="N3" s="15"/>
      <c r="O3" s="15">
        <v>2579.1169999999902</v>
      </c>
      <c r="P3" s="15"/>
      <c r="Q3" s="15">
        <v>4666.6684599999999</v>
      </c>
      <c r="R3" s="1"/>
    </row>
    <row r="4" spans="1:22" x14ac:dyDescent="0.3">
      <c r="A4" s="4" t="s">
        <v>32</v>
      </c>
      <c r="B4" s="4" t="s">
        <v>15</v>
      </c>
      <c r="C4" s="9" t="s">
        <v>25</v>
      </c>
      <c r="D4" s="4" t="s">
        <v>18</v>
      </c>
      <c r="E4" s="4">
        <v>2020</v>
      </c>
      <c r="F4" s="1">
        <v>1155084</v>
      </c>
      <c r="G4" s="1">
        <v>1155758.4775</v>
      </c>
      <c r="H4" s="14">
        <f>G4/F4-1</f>
        <v>5.8392073650059828E-4</v>
      </c>
      <c r="I4" s="15">
        <v>1155758.4775</v>
      </c>
      <c r="J4" s="15">
        <v>163950.59688999999</v>
      </c>
      <c r="K4" s="15">
        <v>20419.207689999999</v>
      </c>
      <c r="L4" s="15">
        <v>11237.766149999999</v>
      </c>
      <c r="M4" s="15">
        <v>40025.550799999997</v>
      </c>
      <c r="N4" s="15">
        <v>6156.9501300000002</v>
      </c>
      <c r="O4" s="15">
        <v>2804.37907</v>
      </c>
      <c r="P4" s="15">
        <v>3140.3870000000002</v>
      </c>
      <c r="Q4" s="15">
        <v>10215.534739999999</v>
      </c>
      <c r="R4" s="1"/>
    </row>
    <row r="5" spans="1:22" x14ac:dyDescent="0.3">
      <c r="A5" s="4" t="s">
        <v>32</v>
      </c>
      <c r="B5" s="4" t="s">
        <v>15</v>
      </c>
      <c r="C5" s="9" t="s">
        <v>28</v>
      </c>
      <c r="D5" s="4" t="s">
        <v>18</v>
      </c>
      <c r="E5" s="4">
        <v>2020</v>
      </c>
      <c r="F5" s="1">
        <v>215247</v>
      </c>
      <c r="G5" s="1">
        <v>210303.56249609799</v>
      </c>
      <c r="H5" s="13">
        <f>G5/F5-1</f>
        <v>-2.2966347981165813E-2</v>
      </c>
      <c r="I5" s="15">
        <v>195519.02304999999</v>
      </c>
      <c r="J5" s="15">
        <v>3116.6695</v>
      </c>
      <c r="K5" s="15">
        <v>1865.2439999999999</v>
      </c>
      <c r="L5" s="15">
        <v>394.24207000000001</v>
      </c>
      <c r="M5" s="15">
        <v>2473.7479250000001</v>
      </c>
      <c r="N5" s="15"/>
      <c r="O5" s="15">
        <v>677.28494000000001</v>
      </c>
      <c r="P5" s="15">
        <v>4.7880000000000003</v>
      </c>
      <c r="Q5" s="15">
        <v>6245.83806</v>
      </c>
      <c r="R5" s="1"/>
    </row>
    <row r="6" spans="1:22" x14ac:dyDescent="0.3">
      <c r="A6" s="4" t="s">
        <v>32</v>
      </c>
      <c r="B6" s="4" t="s">
        <v>15</v>
      </c>
      <c r="C6" s="9" t="s">
        <v>35</v>
      </c>
      <c r="D6" s="4" t="s">
        <v>18</v>
      </c>
      <c r="E6" s="4">
        <v>2020</v>
      </c>
      <c r="F6" s="1">
        <f>SUM(F3:F5)</f>
        <v>1370331</v>
      </c>
      <c r="G6" s="1">
        <f>SUM(G3:G5)</f>
        <v>1769334.4677489151</v>
      </c>
      <c r="H6" s="13"/>
      <c r="I6" s="15">
        <v>1743543.7649099999</v>
      </c>
      <c r="J6" s="15">
        <v>168146.39838999999</v>
      </c>
      <c r="K6" s="15">
        <v>22284.85569</v>
      </c>
      <c r="L6" s="15">
        <v>11652.00822</v>
      </c>
      <c r="M6" s="15">
        <v>42544.693724999997</v>
      </c>
      <c r="N6" s="15">
        <v>6156.9501300000002</v>
      </c>
      <c r="O6" s="15">
        <v>6060.7810099999997</v>
      </c>
      <c r="P6" s="15">
        <v>3145.1750000000002</v>
      </c>
      <c r="Q6" s="15">
        <v>21128.0412599999</v>
      </c>
      <c r="R6" s="1"/>
    </row>
    <row r="7" spans="1:22" x14ac:dyDescent="0.3">
      <c r="B7" s="4" t="s">
        <v>15</v>
      </c>
      <c r="C7"/>
      <c r="F7" s="1"/>
      <c r="G7" s="1"/>
      <c r="H7"/>
      <c r="I7" s="15"/>
      <c r="J7" s="15"/>
      <c r="K7" s="15"/>
      <c r="L7" s="15"/>
      <c r="M7" s="15"/>
      <c r="N7" s="15"/>
      <c r="O7" s="15"/>
      <c r="P7" s="15"/>
      <c r="Q7" s="15"/>
      <c r="R7" s="1"/>
    </row>
    <row r="8" spans="1:22" x14ac:dyDescent="0.3">
      <c r="A8" s="4" t="s">
        <v>32</v>
      </c>
      <c r="B8" s="4" t="s">
        <v>15</v>
      </c>
      <c r="C8" s="10" t="s">
        <v>29</v>
      </c>
      <c r="D8" s="4" t="s">
        <v>18</v>
      </c>
      <c r="E8" s="4">
        <v>2020</v>
      </c>
      <c r="F8" s="1">
        <v>201752</v>
      </c>
      <c r="G8" s="1">
        <v>210303.56249609799</v>
      </c>
      <c r="H8" s="13">
        <f>G8/F8-1</f>
        <v>4.2386506681955982E-2</v>
      </c>
      <c r="I8" s="15">
        <v>195519.02304999999</v>
      </c>
      <c r="J8" s="15">
        <v>3116.6695</v>
      </c>
      <c r="K8" s="15">
        <v>1865.2439999999999</v>
      </c>
      <c r="L8" s="15">
        <v>394.24207000000001</v>
      </c>
      <c r="M8" s="15">
        <v>2473.7479250000001</v>
      </c>
      <c r="N8" s="15"/>
      <c r="O8" s="15">
        <v>677.28494000000001</v>
      </c>
      <c r="P8" s="15">
        <v>4.7880000000000003</v>
      </c>
      <c r="Q8" s="15">
        <v>6245.83806</v>
      </c>
      <c r="R8" s="1"/>
    </row>
    <row r="9" spans="1:22" x14ac:dyDescent="0.3">
      <c r="A9" s="4" t="s">
        <v>32</v>
      </c>
      <c r="B9" s="4" t="s">
        <v>15</v>
      </c>
      <c r="C9" s="10" t="s">
        <v>21</v>
      </c>
      <c r="D9" s="4" t="s">
        <v>18</v>
      </c>
      <c r="E9" s="4">
        <v>2020</v>
      </c>
      <c r="F9" s="1">
        <v>139344</v>
      </c>
      <c r="G9" s="1">
        <v>132658.06328983899</v>
      </c>
      <c r="H9" s="13">
        <f>G9/F9-1</f>
        <v>-4.7981518473425577E-2</v>
      </c>
      <c r="I9" s="15">
        <v>4017.5173599999998</v>
      </c>
      <c r="J9" s="15">
        <v>110907.978439999</v>
      </c>
      <c r="K9" s="15"/>
      <c r="L9" s="15">
        <v>902.99099000000001</v>
      </c>
      <c r="M9" s="15">
        <v>2307.2339499999998</v>
      </c>
      <c r="N9" s="15">
        <v>19.818899999999999</v>
      </c>
      <c r="O9" s="15">
        <v>2557.4691699999998</v>
      </c>
      <c r="P9" s="15"/>
      <c r="Q9" s="15"/>
      <c r="R9" s="1"/>
    </row>
    <row r="10" spans="1:22" x14ac:dyDescent="0.3">
      <c r="A10" s="4" t="s">
        <v>32</v>
      </c>
      <c r="B10" s="4" t="s">
        <v>15</v>
      </c>
      <c r="C10" s="10" t="s">
        <v>26</v>
      </c>
      <c r="D10" s="4" t="s">
        <v>18</v>
      </c>
      <c r="E10" s="4">
        <v>2020</v>
      </c>
      <c r="F10" s="1">
        <v>689505</v>
      </c>
      <c r="G10" s="1">
        <v>715400.247303101</v>
      </c>
      <c r="H10" s="13">
        <f>G10/F10-1</f>
        <v>3.7556286470875389E-2</v>
      </c>
      <c r="I10" s="15">
        <v>675978.57776000001</v>
      </c>
      <c r="J10" s="15">
        <v>362.12079</v>
      </c>
      <c r="K10" s="15">
        <v>14726.307119999999</v>
      </c>
      <c r="L10" s="15">
        <v>3949.9323300000001</v>
      </c>
      <c r="M10" s="15">
        <v>110.06348</v>
      </c>
      <c r="N10" s="15">
        <v>1531.3134700000001</v>
      </c>
      <c r="O10" s="15"/>
      <c r="P10" s="15">
        <v>3074.4650000000001</v>
      </c>
      <c r="Q10" s="15">
        <v>10225.555840000001</v>
      </c>
      <c r="R10" s="1"/>
    </row>
    <row r="11" spans="1:22" x14ac:dyDescent="0.3">
      <c r="A11" s="4" t="s">
        <v>32</v>
      </c>
      <c r="B11" s="4" t="s">
        <v>15</v>
      </c>
      <c r="C11" s="10" t="s">
        <v>20</v>
      </c>
      <c r="D11" s="4" t="s">
        <v>18</v>
      </c>
      <c r="E11" s="4">
        <v>2020</v>
      </c>
      <c r="F11" s="1">
        <v>63254</v>
      </c>
      <c r="G11" s="1">
        <v>30615.328964392102</v>
      </c>
      <c r="H11" s="13">
        <f t="shared" ref="H11:H23" si="0">G11/F11-1</f>
        <v>-0.51599378751711988</v>
      </c>
      <c r="I11" s="15">
        <v>224543.87778000001</v>
      </c>
      <c r="J11" s="15">
        <v>50776.781609999998</v>
      </c>
      <c r="K11" s="15">
        <v>5402.7313400000003</v>
      </c>
      <c r="L11" s="15">
        <v>6141.2024799999999</v>
      </c>
      <c r="M11" s="15">
        <v>21178.929619999999</v>
      </c>
      <c r="N11" s="15">
        <v>4268.8100599999998</v>
      </c>
      <c r="O11" s="15">
        <v>207.18394000000001</v>
      </c>
      <c r="P11" s="15">
        <v>70.177000000000007</v>
      </c>
      <c r="Q11" s="15"/>
      <c r="R11" s="1"/>
    </row>
    <row r="12" spans="1:22" x14ac:dyDescent="0.3">
      <c r="A12" s="4" t="s">
        <v>32</v>
      </c>
      <c r="B12" s="4" t="s">
        <v>15</v>
      </c>
      <c r="C12" s="10" t="s">
        <v>24</v>
      </c>
      <c r="D12" s="4" t="s">
        <v>18</v>
      </c>
      <c r="E12" s="4">
        <v>2020</v>
      </c>
      <c r="F12" s="1">
        <v>0</v>
      </c>
      <c r="G12" s="11"/>
      <c r="H12" s="13"/>
      <c r="I12" s="15"/>
      <c r="J12" s="15"/>
      <c r="K12" s="15"/>
      <c r="L12" s="15"/>
      <c r="M12" s="15"/>
      <c r="N12" s="15"/>
      <c r="O12" s="15"/>
      <c r="P12" s="15"/>
      <c r="Q12" s="15"/>
      <c r="R12" s="1"/>
    </row>
    <row r="13" spans="1:22" x14ac:dyDescent="0.3">
      <c r="A13" s="4" t="s">
        <v>32</v>
      </c>
      <c r="B13" s="4" t="s">
        <v>15</v>
      </c>
      <c r="C13" s="10" t="s">
        <v>27</v>
      </c>
      <c r="D13" s="4" t="s">
        <v>18</v>
      </c>
      <c r="E13" s="4">
        <v>2020</v>
      </c>
      <c r="F13" s="1">
        <v>7509</v>
      </c>
      <c r="G13" s="1">
        <v>7512.7730099999999</v>
      </c>
      <c r="H13" s="13">
        <f>G13/F13-1</f>
        <v>5.0246504194961794E-4</v>
      </c>
      <c r="I13" s="15">
        <v>7512.7730099999999</v>
      </c>
      <c r="J13" s="15"/>
      <c r="K13" s="15"/>
      <c r="L13" s="15"/>
      <c r="M13" s="15"/>
      <c r="N13" s="15"/>
      <c r="O13" s="15"/>
      <c r="P13" s="15"/>
      <c r="Q13" s="15"/>
      <c r="R13" s="1"/>
    </row>
    <row r="14" spans="1:22" x14ac:dyDescent="0.3">
      <c r="A14" s="4" t="s">
        <v>32</v>
      </c>
      <c r="B14" s="4" t="s">
        <v>15</v>
      </c>
      <c r="C14" s="10" t="s">
        <v>19</v>
      </c>
      <c r="D14" s="4" t="s">
        <v>18</v>
      </c>
      <c r="E14" s="4">
        <v>2020</v>
      </c>
      <c r="F14" s="1">
        <v>60201</v>
      </c>
      <c r="G14" s="1">
        <v>60200.822712565503</v>
      </c>
      <c r="H14" s="13">
        <f>G14/F14-1</f>
        <v>-2.944925075909488E-6</v>
      </c>
      <c r="I14" s="15">
        <v>60199.374510000001</v>
      </c>
      <c r="J14" s="15"/>
      <c r="K14" s="15"/>
      <c r="L14" s="15"/>
      <c r="M14" s="15"/>
      <c r="N14" s="15"/>
      <c r="O14" s="15">
        <v>1.20546</v>
      </c>
      <c r="P14" s="15"/>
      <c r="Q14" s="15"/>
      <c r="R14" s="1"/>
    </row>
    <row r="15" spans="1:22" x14ac:dyDescent="0.3">
      <c r="A15" s="4" t="s">
        <v>32</v>
      </c>
      <c r="B15" s="4" t="s">
        <v>15</v>
      </c>
      <c r="C15" s="10" t="s">
        <v>22</v>
      </c>
      <c r="D15" s="4" t="s">
        <v>18</v>
      </c>
      <c r="E15" s="4">
        <v>2020</v>
      </c>
      <c r="F15" s="1">
        <v>219390</v>
      </c>
      <c r="G15" s="1">
        <v>215692.443290847</v>
      </c>
      <c r="H15" s="13">
        <f t="shared" si="0"/>
        <v>-1.6853806960905215E-2</v>
      </c>
      <c r="I15" s="15">
        <v>189183.29232000001</v>
      </c>
      <c r="J15" s="15">
        <v>1960.1331399999999</v>
      </c>
      <c r="K15" s="15">
        <v>339.74489999999997</v>
      </c>
      <c r="L15" s="15">
        <v>265.916169999999</v>
      </c>
      <c r="M15" s="15">
        <v>16668.897089999999</v>
      </c>
      <c r="N15" s="15">
        <v>337.0197</v>
      </c>
      <c r="O15" s="15">
        <v>83.361779999999996</v>
      </c>
      <c r="P15" s="15"/>
      <c r="Q15" s="15">
        <v>1.0502899999999999</v>
      </c>
      <c r="R15" s="1"/>
    </row>
    <row r="16" spans="1:22" x14ac:dyDescent="0.3">
      <c r="A16" s="4" t="s">
        <v>32</v>
      </c>
      <c r="B16" s="4" t="s">
        <v>15</v>
      </c>
      <c r="C16" s="10" t="s">
        <v>30</v>
      </c>
      <c r="D16" s="4" t="s">
        <v>18</v>
      </c>
      <c r="E16" s="4">
        <v>2020</v>
      </c>
      <c r="F16" s="11"/>
      <c r="G16" s="1">
        <v>398247.17082351801</v>
      </c>
      <c r="H16" s="13"/>
      <c r="I16" s="15">
        <v>387526.87018999999</v>
      </c>
      <c r="J16" s="15">
        <v>1079.1320000000001</v>
      </c>
      <c r="K16" s="15">
        <v>0.40400000000000003</v>
      </c>
      <c r="L16" s="15">
        <v>20</v>
      </c>
      <c r="M16" s="15">
        <v>45.395000000000003</v>
      </c>
      <c r="N16" s="15"/>
      <c r="O16" s="15">
        <v>2503.8271199999999</v>
      </c>
      <c r="P16" s="15"/>
      <c r="Q16" s="15">
        <v>4602.2190099999998</v>
      </c>
      <c r="R16" s="1"/>
    </row>
    <row r="17" spans="1:33" x14ac:dyDescent="0.3">
      <c r="A17" s="4" t="s">
        <v>32</v>
      </c>
      <c r="B17" s="4" t="s">
        <v>15</v>
      </c>
      <c r="C17" s="10" t="s">
        <v>34</v>
      </c>
      <c r="D17" s="4" t="s">
        <v>18</v>
      </c>
      <c r="E17" s="4">
        <v>2020</v>
      </c>
      <c r="F17" s="1">
        <f>SUM(F8:F16)</f>
        <v>1380955</v>
      </c>
      <c r="G17" s="1">
        <f>SUM(G8:G16)</f>
        <v>1770630.4118903603</v>
      </c>
      <c r="H17" s="13"/>
      <c r="I17" s="15">
        <v>1744481.3059799999</v>
      </c>
      <c r="J17" s="15">
        <v>168202.81547999999</v>
      </c>
      <c r="K17" s="15">
        <v>22334.431359999999</v>
      </c>
      <c r="L17" s="15">
        <v>11674.28404</v>
      </c>
      <c r="M17" s="15">
        <v>42784.267065</v>
      </c>
      <c r="N17" s="15">
        <v>6156.9621299999999</v>
      </c>
      <c r="O17" s="15">
        <v>6030.33241</v>
      </c>
      <c r="P17" s="15">
        <v>3149.43</v>
      </c>
      <c r="Q17" s="15">
        <v>21074.663199999999</v>
      </c>
      <c r="R17" s="1"/>
    </row>
    <row r="18" spans="1:33" x14ac:dyDescent="0.3">
      <c r="A18" s="4" t="s">
        <v>32</v>
      </c>
      <c r="B18" s="4" t="s">
        <v>15</v>
      </c>
      <c r="C18" t="s">
        <v>23</v>
      </c>
      <c r="D18" s="4" t="s">
        <v>18</v>
      </c>
      <c r="E18" s="4">
        <v>2020</v>
      </c>
      <c r="F18" s="8">
        <f>F6-F17-F20</f>
        <v>-5882</v>
      </c>
      <c r="G18" s="8">
        <f>G6-G17</f>
        <v>-1295.9441414452158</v>
      </c>
      <c r="H18" s="13">
        <f>G18/F18-1</f>
        <v>-0.77967627653090521</v>
      </c>
      <c r="I18" s="15">
        <v>-937.54106999992302</v>
      </c>
      <c r="J18" s="15">
        <v>-56.417090000001103</v>
      </c>
      <c r="K18" s="15">
        <v>-49.575670000000102</v>
      </c>
      <c r="L18" s="15">
        <v>-22.27582</v>
      </c>
      <c r="M18" s="15">
        <v>-239.57334</v>
      </c>
      <c r="N18" s="15">
        <v>-1.1999999999998999E-2</v>
      </c>
      <c r="O18" s="15">
        <v>30.448600000000301</v>
      </c>
      <c r="P18" s="15">
        <v>-4.2550000000000097</v>
      </c>
      <c r="Q18" s="15">
        <v>53.378059999997603</v>
      </c>
      <c r="R18" s="1"/>
    </row>
    <row r="19" spans="1:33" x14ac:dyDescent="0.3">
      <c r="B19" s="4" t="s">
        <v>15</v>
      </c>
      <c r="C19"/>
      <c r="F19" s="1"/>
      <c r="G19" s="1"/>
      <c r="H19" s="13"/>
      <c r="I19" s="15"/>
      <c r="J19" s="15"/>
      <c r="K19" s="15"/>
      <c r="L19" s="15"/>
      <c r="M19" s="15"/>
      <c r="N19" s="15"/>
      <c r="O19" s="15"/>
      <c r="P19" s="15"/>
      <c r="Q19" s="15"/>
      <c r="R19" s="1"/>
    </row>
    <row r="20" spans="1:33" x14ac:dyDescent="0.3">
      <c r="A20" s="4" t="s">
        <v>32</v>
      </c>
      <c r="B20" s="4" t="s">
        <v>15</v>
      </c>
      <c r="C20" t="s">
        <v>17</v>
      </c>
      <c r="D20" s="4" t="s">
        <v>18</v>
      </c>
      <c r="E20" s="4">
        <v>2020</v>
      </c>
      <c r="F20" s="1">
        <v>-4742</v>
      </c>
      <c r="G20" s="1">
        <v>-5025.2569292985099</v>
      </c>
      <c r="H20" s="13">
        <f>G20/F20-1</f>
        <v>5.9733641775307822E-2</v>
      </c>
      <c r="I20" s="15">
        <v>-4739.3941699999996</v>
      </c>
      <c r="J20" s="15"/>
      <c r="K20" s="15"/>
      <c r="L20" s="15"/>
      <c r="M20" s="15"/>
      <c r="N20" s="15"/>
      <c r="O20" s="15">
        <v>-75.289879999999997</v>
      </c>
      <c r="P20" s="15"/>
      <c r="Q20" s="15">
        <v>-64.449449999999999</v>
      </c>
      <c r="R20" s="1"/>
    </row>
    <row r="21" spans="1:33" x14ac:dyDescent="0.3">
      <c r="A21" s="4" t="s">
        <v>32</v>
      </c>
      <c r="B21" s="4" t="s">
        <v>15</v>
      </c>
      <c r="C21" t="s">
        <v>36</v>
      </c>
      <c r="D21" t="s">
        <v>16</v>
      </c>
      <c r="E21" s="4">
        <v>2020</v>
      </c>
      <c r="F21" s="1">
        <v>416804777.17000002</v>
      </c>
      <c r="G21" s="1">
        <f>SUM(I21:Q21)</f>
        <v>440237617.60410744</v>
      </c>
      <c r="H21" s="13">
        <f t="shared" si="0"/>
        <v>5.622018200753498E-2</v>
      </c>
      <c r="I21" s="15">
        <v>13980965.710748101</v>
      </c>
      <c r="J21" s="15">
        <v>391505163.89319998</v>
      </c>
      <c r="K21" s="15">
        <v>0</v>
      </c>
      <c r="L21" s="15">
        <v>3422335.8336</v>
      </c>
      <c r="M21" s="15">
        <v>8236825.2005000003</v>
      </c>
      <c r="N21" s="15">
        <v>75073.638000000006</v>
      </c>
      <c r="O21" s="15">
        <v>23017253.328059401</v>
      </c>
      <c r="P21" s="15"/>
      <c r="Q21" s="15"/>
      <c r="R21" s="1"/>
    </row>
    <row r="22" spans="1:33" x14ac:dyDescent="0.3">
      <c r="A22" s="4" t="s">
        <v>32</v>
      </c>
      <c r="B22" s="4" t="s">
        <v>15</v>
      </c>
      <c r="C22" t="s">
        <v>37</v>
      </c>
      <c r="D22" t="s">
        <v>38</v>
      </c>
      <c r="E22" s="4">
        <v>2020</v>
      </c>
      <c r="F22" s="3">
        <v>3.5931009300000003</v>
      </c>
      <c r="G22" s="3">
        <f t="shared" ref="G22:G23" si="1">SUM(I22:Q22)</f>
        <v>6.1521132390707418</v>
      </c>
      <c r="H22" s="13">
        <f t="shared" si="0"/>
        <v>0.71220162164237943</v>
      </c>
      <c r="I22" s="15">
        <v>0.168729170192297</v>
      </c>
      <c r="J22" s="15">
        <v>3.3272393703999499</v>
      </c>
      <c r="K22" s="15">
        <v>0</v>
      </c>
      <c r="L22" s="15">
        <v>9.6620474328975303E-2</v>
      </c>
      <c r="M22" s="15">
        <v>4.6144588707800298E-3</v>
      </c>
      <c r="N22" s="15">
        <v>0</v>
      </c>
      <c r="O22" s="15">
        <v>2.5549097652787398</v>
      </c>
      <c r="P22" s="15"/>
      <c r="Q22" s="15"/>
      <c r="R22" s="1"/>
    </row>
    <row r="23" spans="1:33" x14ac:dyDescent="0.3">
      <c r="A23" s="4" t="s">
        <v>32</v>
      </c>
      <c r="B23" s="4" t="s">
        <v>15</v>
      </c>
      <c r="C23" t="s">
        <v>39</v>
      </c>
      <c r="D23" t="s">
        <v>38</v>
      </c>
      <c r="E23" s="4">
        <v>2020</v>
      </c>
      <c r="F23" s="3">
        <v>8.7019761899999999</v>
      </c>
      <c r="G23" s="3">
        <f t="shared" si="1"/>
        <v>8.7295099843340473</v>
      </c>
      <c r="H23" s="14">
        <f t="shared" si="0"/>
        <v>3.1640852299374966E-3</v>
      </c>
      <c r="I23" s="15">
        <v>0.35353943451027398</v>
      </c>
      <c r="J23" s="15">
        <v>8.0962823390632703</v>
      </c>
      <c r="K23" s="15">
        <v>0</v>
      </c>
      <c r="L23" s="15">
        <v>0.249226095656749</v>
      </c>
      <c r="M23" s="15">
        <v>1.15361626720486E-2</v>
      </c>
      <c r="N23" s="15">
        <v>1.89259524317066E-2</v>
      </c>
      <c r="O23" s="15">
        <v>0</v>
      </c>
      <c r="P23" s="15"/>
      <c r="Q23" s="15"/>
      <c r="R23" s="1"/>
    </row>
    <row r="24" spans="1:33" x14ac:dyDescent="0.3">
      <c r="F24" s="17" t="s">
        <v>44</v>
      </c>
    </row>
    <row r="25" spans="1:33" x14ac:dyDescent="0.3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">
      <c r="F26" s="19">
        <f>F18/F17</f>
        <v>-4.2593712322269734E-3</v>
      </c>
      <c r="G26" s="19">
        <f>G18/G17</f>
        <v>-7.3191115025616213E-4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43.2" x14ac:dyDescent="0.3"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t="s">
        <v>40</v>
      </c>
      <c r="I28" s="5" t="s">
        <v>10</v>
      </c>
      <c r="J28" s="6" t="s">
        <v>7</v>
      </c>
      <c r="K28" s="6" t="s">
        <v>6</v>
      </c>
      <c r="L28" s="6" t="s">
        <v>8</v>
      </c>
      <c r="M28" s="7" t="s">
        <v>12</v>
      </c>
      <c r="N28" s="7" t="s">
        <v>9</v>
      </c>
      <c r="O28" s="7" t="s">
        <v>11</v>
      </c>
      <c r="P28" s="7" t="s">
        <v>13</v>
      </c>
      <c r="Q28" s="7" t="s">
        <v>14</v>
      </c>
    </row>
    <row r="29" spans="1:33" x14ac:dyDescent="0.3">
      <c r="A29" s="4" t="s">
        <v>33</v>
      </c>
      <c r="B29" s="4" t="s">
        <v>15</v>
      </c>
      <c r="C29" s="9" t="s">
        <v>31</v>
      </c>
      <c r="D29" s="4" t="s">
        <v>18</v>
      </c>
      <c r="E29" s="4">
        <v>2020</v>
      </c>
      <c r="F29" s="11"/>
      <c r="G29" s="1">
        <v>64694.167379038401</v>
      </c>
      <c r="H29" s="13"/>
      <c r="I29" s="15">
        <v>57328.340779999999</v>
      </c>
      <c r="J29" s="15"/>
      <c r="K29" s="15"/>
      <c r="L29" s="15"/>
      <c r="M29" s="15"/>
      <c r="N29" s="15"/>
      <c r="O29" s="15">
        <v>1605.1694199999999</v>
      </c>
      <c r="P29" s="15"/>
      <c r="Q29" s="15">
        <v>3327.8568599999999</v>
      </c>
      <c r="R29" s="1"/>
    </row>
    <row r="30" spans="1:33" x14ac:dyDescent="0.3">
      <c r="A30" s="4" t="s">
        <v>33</v>
      </c>
      <c r="B30" s="4" t="s">
        <v>15</v>
      </c>
      <c r="C30" s="9" t="s">
        <v>25</v>
      </c>
      <c r="D30" s="4" t="s">
        <v>18</v>
      </c>
      <c r="E30" s="4">
        <v>2020</v>
      </c>
      <c r="F30" s="1">
        <v>358447</v>
      </c>
      <c r="G30" s="1">
        <v>358447.31</v>
      </c>
      <c r="H30" s="13">
        <f>G30/F30-1</f>
        <v>8.6484194317115737E-7</v>
      </c>
      <c r="I30" s="15">
        <v>358447.31</v>
      </c>
      <c r="J30" s="15">
        <v>26500</v>
      </c>
      <c r="K30" s="15">
        <v>3373.5351900000001</v>
      </c>
      <c r="L30" s="15">
        <v>1967.89553</v>
      </c>
      <c r="M30" s="15">
        <v>18891.263370000001</v>
      </c>
      <c r="N30" s="15">
        <v>2909.7569600000002</v>
      </c>
      <c r="O30" s="15">
        <v>996.07628999999997</v>
      </c>
      <c r="P30" s="15">
        <v>996.27599999999995</v>
      </c>
      <c r="Q30" s="15">
        <v>6040.3079500000003</v>
      </c>
      <c r="R30" s="1"/>
    </row>
    <row r="31" spans="1:33" x14ac:dyDescent="0.3">
      <c r="A31" s="4" t="s">
        <v>33</v>
      </c>
      <c r="B31" s="4" t="s">
        <v>15</v>
      </c>
      <c r="C31" s="9" t="s">
        <v>28</v>
      </c>
      <c r="D31" s="4" t="s">
        <v>18</v>
      </c>
      <c r="E31" s="4">
        <v>2020</v>
      </c>
      <c r="F31" s="1">
        <v>1696</v>
      </c>
      <c r="G31" s="1">
        <v>1374.5266059390999</v>
      </c>
      <c r="H31" s="13">
        <f>G31/F31-1</f>
        <v>-0.18954799178119108</v>
      </c>
      <c r="I31" s="15">
        <v>740.16200000000003</v>
      </c>
      <c r="J31" s="15">
        <v>287.29318999999998</v>
      </c>
      <c r="K31" s="15">
        <v>8.3681399999999897</v>
      </c>
      <c r="L31" s="15">
        <v>28.112290000000002</v>
      </c>
      <c r="M31" s="15">
        <v>57.877060104021297</v>
      </c>
      <c r="N31" s="15"/>
      <c r="O31" s="15">
        <v>22.517009999999999</v>
      </c>
      <c r="P31" s="15"/>
      <c r="Q31" s="15">
        <v>121.645479999999</v>
      </c>
      <c r="R31" s="1"/>
    </row>
    <row r="32" spans="1:33" x14ac:dyDescent="0.3">
      <c r="A32" s="4" t="s">
        <v>33</v>
      </c>
      <c r="B32" s="4" t="s">
        <v>15</v>
      </c>
      <c r="C32" s="9" t="s">
        <v>35</v>
      </c>
      <c r="D32" s="4" t="s">
        <v>18</v>
      </c>
      <c r="E32" s="4">
        <v>2020</v>
      </c>
      <c r="F32" s="1">
        <f>SUM(F29:F31)</f>
        <v>360143</v>
      </c>
      <c r="G32" s="1">
        <f>SUM(G29:G31)</f>
        <v>424516.00398497749</v>
      </c>
      <c r="H32" s="13"/>
      <c r="I32" s="15">
        <v>416515.81277999998</v>
      </c>
      <c r="J32" s="15">
        <v>26787.29319</v>
      </c>
      <c r="K32" s="15">
        <v>3381.9033300000001</v>
      </c>
      <c r="L32" s="15">
        <v>1996.00782</v>
      </c>
      <c r="M32" s="15">
        <v>18949.140430103998</v>
      </c>
      <c r="N32" s="15">
        <v>2909.7569600000002</v>
      </c>
      <c r="O32" s="15">
        <v>2623.7627200000002</v>
      </c>
      <c r="P32" s="15">
        <v>996.27599999999995</v>
      </c>
      <c r="Q32" s="15">
        <v>9489.8102899999994</v>
      </c>
      <c r="R32" s="1"/>
    </row>
    <row r="33" spans="1:18" x14ac:dyDescent="0.3">
      <c r="A33" s="4" t="s">
        <v>33</v>
      </c>
      <c r="B33" s="4" t="s">
        <v>15</v>
      </c>
      <c r="C33"/>
      <c r="F33" s="1"/>
      <c r="G33" s="1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"/>
    </row>
    <row r="34" spans="1:18" x14ac:dyDescent="0.3">
      <c r="A34" s="4" t="s">
        <v>33</v>
      </c>
      <c r="B34" s="4" t="s">
        <v>15</v>
      </c>
      <c r="C34" s="10" t="s">
        <v>29</v>
      </c>
      <c r="D34" s="4" t="s">
        <v>18</v>
      </c>
      <c r="E34" s="4">
        <v>2020</v>
      </c>
      <c r="F34" s="1">
        <v>52423</v>
      </c>
      <c r="G34" s="1">
        <v>56034.190030377402</v>
      </c>
      <c r="H34" s="13">
        <f>G34/F34-1</f>
        <v>6.8885604226721187E-2</v>
      </c>
      <c r="I34" s="15">
        <v>51840.7287</v>
      </c>
      <c r="J34" s="15">
        <v>243.23079999999999</v>
      </c>
      <c r="K34" s="15">
        <v>607.39215999999999</v>
      </c>
      <c r="L34" s="15">
        <v>3.02915</v>
      </c>
      <c r="M34" s="15">
        <v>173.74391730815401</v>
      </c>
      <c r="N34" s="15"/>
      <c r="O34" s="15">
        <v>232.8066</v>
      </c>
      <c r="P34" s="15"/>
      <c r="Q34" s="15">
        <v>1595.53179</v>
      </c>
      <c r="R34" s="1"/>
    </row>
    <row r="35" spans="1:18" x14ac:dyDescent="0.3">
      <c r="A35" s="4" t="s">
        <v>33</v>
      </c>
      <c r="B35" s="4" t="s">
        <v>15</v>
      </c>
      <c r="C35" s="10" t="s">
        <v>21</v>
      </c>
      <c r="D35" s="4" t="s">
        <v>18</v>
      </c>
      <c r="E35" s="4">
        <v>2020</v>
      </c>
      <c r="F35" s="1">
        <v>4069</v>
      </c>
      <c r="G35" s="1">
        <v>5595.5030873825799</v>
      </c>
      <c r="H35" s="13">
        <f>G35/F35-1</f>
        <v>0.37515435915030215</v>
      </c>
      <c r="I35" s="15"/>
      <c r="J35" s="15">
        <v>2577.0822400000002</v>
      </c>
      <c r="K35" s="15"/>
      <c r="L35" s="15"/>
      <c r="M35" s="15">
        <v>534</v>
      </c>
      <c r="N35" s="15"/>
      <c r="O35" s="15">
        <v>683.28605000000005</v>
      </c>
      <c r="P35" s="15"/>
      <c r="Q35" s="15"/>
      <c r="R35" s="1"/>
    </row>
    <row r="36" spans="1:18" x14ac:dyDescent="0.3">
      <c r="A36" s="4" t="s">
        <v>33</v>
      </c>
      <c r="B36" s="4" t="s">
        <v>15</v>
      </c>
      <c r="C36" s="10" t="s">
        <v>26</v>
      </c>
      <c r="D36" s="4" t="s">
        <v>18</v>
      </c>
      <c r="E36" s="4">
        <v>2020</v>
      </c>
      <c r="F36" s="1">
        <v>142320</v>
      </c>
      <c r="G36" s="1">
        <v>150496.62784138299</v>
      </c>
      <c r="H36" s="13">
        <f>G36/F36-1</f>
        <v>5.7452415973742177E-2</v>
      </c>
      <c r="I36" s="15">
        <v>142320</v>
      </c>
      <c r="J36" s="15"/>
      <c r="K36" s="15"/>
      <c r="L36" s="15">
        <v>0.16302</v>
      </c>
      <c r="M36" s="15"/>
      <c r="N36" s="15"/>
      <c r="O36" s="15"/>
      <c r="P36" s="15">
        <v>996.27599999999995</v>
      </c>
      <c r="Q36" s="15">
        <v>4556.6389499999996</v>
      </c>
      <c r="R36" s="1"/>
    </row>
    <row r="37" spans="1:18" x14ac:dyDescent="0.3">
      <c r="A37" s="4" t="s">
        <v>33</v>
      </c>
      <c r="B37" s="4" t="s">
        <v>15</v>
      </c>
      <c r="C37" s="10" t="s">
        <v>20</v>
      </c>
      <c r="D37" s="4" t="s">
        <v>18</v>
      </c>
      <c r="E37" s="4">
        <v>2020</v>
      </c>
      <c r="F37" s="1">
        <v>31754</v>
      </c>
      <c r="G37" s="1">
        <v>18444.8230334076</v>
      </c>
      <c r="H37" s="13">
        <f t="shared" ref="H37:H49" si="2">G37/F37-1</f>
        <v>-0.41913387184582729</v>
      </c>
      <c r="I37" s="15">
        <v>46212.409780000002</v>
      </c>
      <c r="J37" s="15">
        <v>23992.257160000001</v>
      </c>
      <c r="K37" s="15">
        <v>2932.5891900000001</v>
      </c>
      <c r="L37" s="15">
        <v>1992.55108</v>
      </c>
      <c r="M37" s="15">
        <v>11446.376679999999</v>
      </c>
      <c r="N37" s="15">
        <v>2909.7569600000002</v>
      </c>
      <c r="O37" s="15">
        <v>98.70138</v>
      </c>
      <c r="P37" s="15"/>
      <c r="Q37" s="15"/>
      <c r="R37" s="1"/>
    </row>
    <row r="38" spans="1:18" x14ac:dyDescent="0.3">
      <c r="A38" s="4" t="s">
        <v>33</v>
      </c>
      <c r="B38" s="4" t="s">
        <v>15</v>
      </c>
      <c r="C38" s="10" t="s">
        <v>24</v>
      </c>
      <c r="D38" s="4" t="s">
        <v>18</v>
      </c>
      <c r="E38" s="4">
        <v>2020</v>
      </c>
      <c r="F38" s="1"/>
      <c r="G38" s="11"/>
      <c r="H38" s="13"/>
      <c r="I38" s="15"/>
      <c r="J38" s="15"/>
      <c r="K38" s="15"/>
      <c r="L38" s="15"/>
      <c r="M38" s="15"/>
      <c r="N38" s="15"/>
      <c r="O38" s="15"/>
      <c r="P38" s="15"/>
      <c r="Q38" s="15"/>
      <c r="R38" s="1"/>
    </row>
    <row r="39" spans="1:18" x14ac:dyDescent="0.3">
      <c r="A39" s="4" t="s">
        <v>33</v>
      </c>
      <c r="B39" s="4" t="s">
        <v>15</v>
      </c>
      <c r="C39" s="10" t="s">
        <v>27</v>
      </c>
      <c r="D39" s="4" t="s">
        <v>18</v>
      </c>
      <c r="E39" s="4">
        <v>2020</v>
      </c>
      <c r="F39" s="1">
        <v>781</v>
      </c>
      <c r="G39" s="1">
        <v>780.78599999999994</v>
      </c>
      <c r="H39" s="13">
        <f>G39/F39-1</f>
        <v>-2.7400768245844365E-4</v>
      </c>
      <c r="I39" s="15">
        <v>780.78599999999994</v>
      </c>
      <c r="J39" s="15"/>
      <c r="K39" s="15"/>
      <c r="L39" s="15"/>
      <c r="M39" s="15"/>
      <c r="N39" s="15"/>
      <c r="O39" s="15"/>
      <c r="P39" s="15"/>
      <c r="Q39" s="15"/>
      <c r="R39" s="1"/>
    </row>
    <row r="40" spans="1:18" x14ac:dyDescent="0.3">
      <c r="A40" s="4" t="s">
        <v>33</v>
      </c>
      <c r="B40" s="4" t="s">
        <v>15</v>
      </c>
      <c r="C40" s="10" t="s">
        <v>19</v>
      </c>
      <c r="D40" s="4" t="s">
        <v>18</v>
      </c>
      <c r="E40" s="4">
        <v>2020</v>
      </c>
      <c r="F40" s="1">
        <v>17173</v>
      </c>
      <c r="G40" s="1">
        <v>17173.377550000001</v>
      </c>
      <c r="H40" s="13">
        <f>G40/F40-1</f>
        <v>2.1985092878429313E-5</v>
      </c>
      <c r="I40" s="15">
        <v>17173.377550000001</v>
      </c>
      <c r="J40" s="15"/>
      <c r="K40" s="15"/>
      <c r="L40" s="15"/>
      <c r="M40" s="15"/>
      <c r="N40" s="15"/>
      <c r="O40" s="15"/>
      <c r="P40" s="15"/>
      <c r="Q40" s="15"/>
      <c r="R40" s="1"/>
    </row>
    <row r="41" spans="1:18" x14ac:dyDescent="0.3">
      <c r="A41" s="4" t="s">
        <v>33</v>
      </c>
      <c r="B41" s="4" t="s">
        <v>15</v>
      </c>
      <c r="C41" s="10" t="s">
        <v>22</v>
      </c>
      <c r="D41" s="4" t="s">
        <v>18</v>
      </c>
      <c r="E41" s="4">
        <v>2020</v>
      </c>
      <c r="F41" s="1">
        <v>129023</v>
      </c>
      <c r="G41" s="1">
        <v>129107.09330176401</v>
      </c>
      <c r="H41" s="13">
        <f t="shared" si="2"/>
        <v>6.5176985315806846E-4</v>
      </c>
      <c r="I41" s="15">
        <v>118217.51212</v>
      </c>
      <c r="J41" s="15"/>
      <c r="K41" s="15"/>
      <c r="L41" s="15"/>
      <c r="M41" s="15">
        <v>6806.2326499999999</v>
      </c>
      <c r="N41" s="15"/>
      <c r="O41" s="15">
        <v>22.22024</v>
      </c>
      <c r="P41" s="15"/>
      <c r="Q41" s="15"/>
      <c r="R41" s="1"/>
    </row>
    <row r="42" spans="1:18" x14ac:dyDescent="0.3">
      <c r="A42" s="4" t="s">
        <v>33</v>
      </c>
      <c r="B42" s="4" t="s">
        <v>15</v>
      </c>
      <c r="C42" s="10" t="s">
        <v>30</v>
      </c>
      <c r="E42" s="4">
        <v>2020</v>
      </c>
      <c r="F42" s="11"/>
      <c r="G42" s="1">
        <v>47137.974546032397</v>
      </c>
      <c r="H42" s="13"/>
      <c r="I42" s="15">
        <v>39929.340779999999</v>
      </c>
      <c r="J42" s="15"/>
      <c r="K42" s="15"/>
      <c r="L42" s="15"/>
      <c r="M42" s="15"/>
      <c r="N42" s="15"/>
      <c r="O42" s="15">
        <v>1605.1694199999999</v>
      </c>
      <c r="P42" s="15"/>
      <c r="Q42" s="15">
        <v>3327.8568599999999</v>
      </c>
      <c r="R42" s="1"/>
    </row>
    <row r="43" spans="1:18" x14ac:dyDescent="0.3">
      <c r="A43" s="4" t="s">
        <v>33</v>
      </c>
      <c r="B43" s="4" t="s">
        <v>15</v>
      </c>
      <c r="C43" s="10" t="s">
        <v>34</v>
      </c>
      <c r="E43" s="4">
        <v>2020</v>
      </c>
      <c r="F43" s="1">
        <f>SUM(F34:F42)</f>
        <v>377543</v>
      </c>
      <c r="G43" s="1">
        <f>SUM(G34:G42)</f>
        <v>424770.37539034692</v>
      </c>
      <c r="H43" s="13"/>
      <c r="I43" s="15">
        <v>416474.15492999897</v>
      </c>
      <c r="J43" s="15">
        <v>26812.570199999998</v>
      </c>
      <c r="K43" s="15">
        <v>3539.98135</v>
      </c>
      <c r="L43" s="15">
        <v>1995.74325</v>
      </c>
      <c r="M43" s="15">
        <v>18960.3532473081</v>
      </c>
      <c r="N43" s="15">
        <v>2909.7569600000002</v>
      </c>
      <c r="O43" s="15">
        <v>2642.1836899999998</v>
      </c>
      <c r="P43" s="15">
        <v>996.27599999999995</v>
      </c>
      <c r="Q43" s="15">
        <v>9480.0275999999994</v>
      </c>
      <c r="R43" s="1"/>
    </row>
    <row r="44" spans="1:18" x14ac:dyDescent="0.3">
      <c r="A44" s="4" t="s">
        <v>33</v>
      </c>
      <c r="B44" s="4" t="s">
        <v>15</v>
      </c>
      <c r="C44" t="s">
        <v>23</v>
      </c>
      <c r="D44" s="4" t="s">
        <v>18</v>
      </c>
      <c r="E44" s="4">
        <v>2020</v>
      </c>
      <c r="F44" s="8">
        <f>F32-F43-F46</f>
        <v>-1</v>
      </c>
      <c r="G44" s="8">
        <f>G32-G43</f>
        <v>-254.37140536942752</v>
      </c>
      <c r="H44" s="13">
        <f>G44/F44-1</f>
        <v>253.37140536942752</v>
      </c>
      <c r="I44" s="15">
        <v>41.657850000075896</v>
      </c>
      <c r="J44" s="15">
        <v>-25.277010000001599</v>
      </c>
      <c r="K44" s="15">
        <v>-158.07801999999899</v>
      </c>
      <c r="L44" s="15">
        <v>0.264569999999821</v>
      </c>
      <c r="M44" s="15">
        <v>-11.212817204133801</v>
      </c>
      <c r="N44" s="15"/>
      <c r="O44" s="15">
        <v>-18.420969999999599</v>
      </c>
      <c r="P44" s="15"/>
      <c r="Q44" s="15">
        <v>9.7826899999981798</v>
      </c>
      <c r="R44" s="1"/>
    </row>
    <row r="45" spans="1:18" x14ac:dyDescent="0.3">
      <c r="A45" s="4" t="s">
        <v>33</v>
      </c>
      <c r="B45" s="4" t="s">
        <v>15</v>
      </c>
      <c r="C45"/>
      <c r="F45" s="1"/>
      <c r="G45" s="1"/>
      <c r="H45" s="13"/>
      <c r="I45" s="15"/>
      <c r="J45" s="15"/>
      <c r="K45" s="15"/>
      <c r="L45" s="15"/>
      <c r="M45" s="15"/>
      <c r="N45" s="15"/>
      <c r="O45" s="15"/>
      <c r="P45" s="15"/>
      <c r="Q45" s="15"/>
      <c r="R45" s="1"/>
    </row>
    <row r="46" spans="1:18" x14ac:dyDescent="0.3">
      <c r="A46" s="4" t="s">
        <v>33</v>
      </c>
      <c r="B46" s="4" t="s">
        <v>15</v>
      </c>
      <c r="C46" t="s">
        <v>17</v>
      </c>
      <c r="D46" s="4" t="s">
        <v>18</v>
      </c>
      <c r="E46" s="4">
        <v>2020</v>
      </c>
      <c r="F46" s="1">
        <v>-17399</v>
      </c>
      <c r="G46" s="1">
        <v>4153.23558254009</v>
      </c>
      <c r="H46" s="13">
        <f>G46/F46-1</f>
        <v>-1.2387054188482147</v>
      </c>
      <c r="I46" s="15">
        <v>-17399</v>
      </c>
      <c r="J46" s="15"/>
      <c r="K46" s="15"/>
      <c r="L46" s="15"/>
      <c r="M46" s="15"/>
      <c r="N46" s="15"/>
      <c r="O46" s="15"/>
      <c r="P46" s="15"/>
      <c r="Q46" s="15"/>
      <c r="R46" s="1"/>
    </row>
    <row r="47" spans="1:18" x14ac:dyDescent="0.3">
      <c r="A47" s="4" t="s">
        <v>33</v>
      </c>
      <c r="B47" s="4" t="s">
        <v>15</v>
      </c>
      <c r="C47" t="s">
        <v>36</v>
      </c>
      <c r="D47" t="s">
        <v>16</v>
      </c>
      <c r="E47" s="4">
        <v>2020</v>
      </c>
      <c r="F47" s="1">
        <v>11003480.32</v>
      </c>
      <c r="G47" s="1">
        <f>SUM(I47:Q47)</f>
        <v>17153054.757199999</v>
      </c>
      <c r="H47" s="13">
        <f t="shared" si="2"/>
        <v>0.55887539745243053</v>
      </c>
      <c r="I47" s="15">
        <v>0</v>
      </c>
      <c r="J47" s="15">
        <v>9097100.3071999997</v>
      </c>
      <c r="K47" s="15">
        <v>0</v>
      </c>
      <c r="L47" s="15">
        <v>0</v>
      </c>
      <c r="M47" s="15">
        <v>1906380</v>
      </c>
      <c r="N47" s="15">
        <v>0</v>
      </c>
      <c r="O47" s="15">
        <v>6149574.4500000002</v>
      </c>
      <c r="P47" s="15"/>
      <c r="Q47" s="15"/>
      <c r="R47" s="1"/>
    </row>
    <row r="48" spans="1:18" x14ac:dyDescent="0.3">
      <c r="A48" s="4" t="s">
        <v>33</v>
      </c>
      <c r="B48" s="4" t="s">
        <v>15</v>
      </c>
      <c r="C48" t="s">
        <v>37</v>
      </c>
      <c r="D48" t="s">
        <v>38</v>
      </c>
      <c r="E48" s="4">
        <v>2020</v>
      </c>
      <c r="F48" s="2">
        <v>7.8380470000000008E-2</v>
      </c>
      <c r="G48" s="3">
        <f t="shared" ref="G48:G49" si="3">SUM(I48:Q48)</f>
        <v>0.7609832310954503</v>
      </c>
      <c r="H48" s="13">
        <f t="shared" si="2"/>
        <v>8.7088373046940166</v>
      </c>
      <c r="I48" s="15">
        <v>0</v>
      </c>
      <c r="J48" s="15">
        <v>7.7312468181783098E-2</v>
      </c>
      <c r="K48" s="15">
        <v>0</v>
      </c>
      <c r="L48" s="15">
        <v>0</v>
      </c>
      <c r="M48" s="15">
        <v>1.0679990503071699E-3</v>
      </c>
      <c r="N48" s="15">
        <v>0</v>
      </c>
      <c r="O48" s="15">
        <v>0.68260276386336005</v>
      </c>
      <c r="P48" s="15"/>
      <c r="Q48" s="15"/>
      <c r="R48" s="1"/>
    </row>
    <row r="49" spans="1:18" x14ac:dyDescent="0.3">
      <c r="A49" s="4" t="s">
        <v>33</v>
      </c>
      <c r="B49" s="4" t="s">
        <v>15</v>
      </c>
      <c r="C49" t="s">
        <v>39</v>
      </c>
      <c r="D49" t="s">
        <v>38</v>
      </c>
      <c r="E49" s="4">
        <v>2020</v>
      </c>
      <c r="F49" s="2">
        <v>0.19079699999999999</v>
      </c>
      <c r="G49" s="3">
        <f t="shared" si="3"/>
        <v>0.19079700276953032</v>
      </c>
      <c r="H49" s="13">
        <f t="shared" si="2"/>
        <v>1.4515586288510463E-8</v>
      </c>
      <c r="I49" s="15">
        <v>0</v>
      </c>
      <c r="J49" s="15">
        <v>0.18812700258651299</v>
      </c>
      <c r="K49" s="15">
        <v>0</v>
      </c>
      <c r="L49" s="15">
        <v>0</v>
      </c>
      <c r="M49" s="15">
        <v>2.6700001830173301E-3</v>
      </c>
      <c r="N49" s="15">
        <v>0</v>
      </c>
      <c r="O49" s="15">
        <v>0</v>
      </c>
      <c r="P49" s="15"/>
      <c r="Q49" s="15"/>
      <c r="R49" s="1"/>
    </row>
  </sheetData>
  <mergeCells count="1">
    <mergeCell ref="I1:Q1"/>
  </mergeCells>
  <conditionalFormatting sqref="H3:H6 H8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2 H34:H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Zhao</cp:lastModifiedBy>
  <dcterms:created xsi:type="dcterms:W3CDTF">2024-06-15T01:41:16Z</dcterms:created>
  <dcterms:modified xsi:type="dcterms:W3CDTF">2024-08-27T12:06:56Z</dcterms:modified>
</cp:coreProperties>
</file>