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ZhaoPC\Desktop\gcamfaostat\"/>
    </mc:Choice>
  </mc:AlternateContent>
  <xr:revisionPtr revIDLastSave="0" documentId="13_ncr:1_{4EF1EF64-6523-479B-9692-DD82A62AB4BE}" xr6:coauthVersionLast="47" xr6:coauthVersionMax="47" xr10:uidLastSave="{00000000-0000-0000-0000-000000000000}"/>
  <bookViews>
    <workbookView xWindow="30612" yWindow="2664" windowWidth="23256" windowHeight="14016" xr2:uid="{0AD380F6-4CDC-41B7-A948-013F8136767B}"/>
  </bookViews>
  <sheets>
    <sheet name="Wheat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G19" i="1"/>
  <c r="F43" i="1"/>
  <c r="F50" i="1" s="1"/>
  <c r="F19" i="1"/>
  <c r="F26" i="1" s="1"/>
  <c r="G50" i="1"/>
  <c r="G26" i="1"/>
  <c r="G42" i="1"/>
  <c r="G43" i="1" s="1"/>
  <c r="F42" i="1"/>
  <c r="G31" i="1"/>
  <c r="F31" i="1"/>
  <c r="H19" i="1"/>
  <c r="F18" i="1"/>
  <c r="G18" i="1"/>
  <c r="F7" i="1"/>
  <c r="G7" i="1"/>
  <c r="H29" i="1"/>
  <c r="H48" i="1"/>
  <c r="H47" i="1"/>
  <c r="H46" i="1"/>
  <c r="H45" i="1"/>
  <c r="H40" i="1"/>
  <c r="H39" i="1"/>
  <c r="H38" i="1"/>
  <c r="H36" i="1"/>
  <c r="H35" i="1"/>
  <c r="H34" i="1"/>
  <c r="H33" i="1"/>
  <c r="H30" i="1"/>
  <c r="H15" i="1"/>
  <c r="H12" i="1"/>
  <c r="H10" i="1"/>
  <c r="H16" i="1"/>
  <c r="H5" i="1"/>
  <c r="H11" i="1"/>
  <c r="H14" i="1"/>
  <c r="H6" i="1"/>
  <c r="H9" i="1"/>
  <c r="H22" i="1"/>
  <c r="H23" i="1"/>
  <c r="H24" i="1"/>
  <c r="H21" i="1"/>
</calcChain>
</file>

<file path=xl/sharedStrings.xml><?xml version="1.0" encoding="utf-8"?>
<sst xmlns="http://schemas.openxmlformats.org/spreadsheetml/2006/main" count="201" uniqueCount="52">
  <si>
    <t>item</t>
  </si>
  <si>
    <t>element</t>
  </si>
  <si>
    <t>unit</t>
  </si>
  <si>
    <t>FBS</t>
  </si>
  <si>
    <t>SUA</t>
  </si>
  <si>
    <t>Bran, wheat</t>
  </si>
  <si>
    <t>Bread</t>
  </si>
  <si>
    <t>Bulgur</t>
  </si>
  <si>
    <t>Cereals, breakfast</t>
  </si>
  <si>
    <t>Flour, wheat</t>
  </si>
  <si>
    <t>Food preparations, flour, malt extract</t>
  </si>
  <si>
    <t>Germ, wheat</t>
  </si>
  <si>
    <t>Gluten, wheat</t>
  </si>
  <si>
    <t>Macaroni</t>
  </si>
  <si>
    <t>Mixes and doughs</t>
  </si>
  <si>
    <t>Pastry</t>
  </si>
  <si>
    <t>Starch, wheat</t>
  </si>
  <si>
    <t>Wafers</t>
  </si>
  <si>
    <t>Wheat</t>
  </si>
  <si>
    <t>Wheat and products</t>
  </si>
  <si>
    <t>million Kcal</t>
  </si>
  <si>
    <t>Stock Variation</t>
  </si>
  <si>
    <t>1000 t</t>
  </si>
  <si>
    <t>Loss</t>
  </si>
  <si>
    <t>Processed</t>
  </si>
  <si>
    <t>Food</t>
  </si>
  <si>
    <t>Other uses</t>
  </si>
  <si>
    <t>Residuals</t>
  </si>
  <si>
    <t>Tourist consumption</t>
  </si>
  <si>
    <t>Production</t>
  </si>
  <si>
    <t>Feed</t>
  </si>
  <si>
    <t>Seed</t>
  </si>
  <si>
    <t>Import</t>
  </si>
  <si>
    <t>Export</t>
  </si>
  <si>
    <t>Closing stocks</t>
  </si>
  <si>
    <t>Opening stocks</t>
  </si>
  <si>
    <t>Regional demand</t>
  </si>
  <si>
    <t>Regional supply</t>
  </si>
  <si>
    <t xml:space="preserve">Food calorie supply </t>
  </si>
  <si>
    <t>Fat supply quantity</t>
  </si>
  <si>
    <t>Protein supply quantity</t>
  </si>
  <si>
    <t>Mt</t>
  </si>
  <si>
    <t>New PE approach</t>
  </si>
  <si>
    <t>FBS_SUA</t>
  </si>
  <si>
    <t>Old approach</t>
  </si>
  <si>
    <t>% change</t>
  </si>
  <si>
    <t>Detailed SUA accounts</t>
  </si>
  <si>
    <t>Regiol supply</t>
  </si>
  <si>
    <t>Regiol demand</t>
  </si>
  <si>
    <t>Year</t>
  </si>
  <si>
    <t>World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</si>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</sst>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33" borderId="10" xfId="0" applyFill="1" applyBorder="1"/>
    <xf numFmtId="0" fontId="0" fillId="34" borderId="10" xfId="0" applyFill="1" applyBorder="1"/>
    <xf numFmtId="1" fontId="0" fillId="3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6" borderId="0" xfId="0" applyFill="1" applyAlignment="1">
      <alignment horizontal="center" wrapText="1"/>
    </xf>
    <xf numFmtId="0" fontId="0" fillId="37" borderId="0" xfId="0" applyFill="1" applyAlignment="1">
      <alignment horizontal="center" wrapText="1"/>
    </xf>
    <xf numFmtId="0" fontId="0" fillId="38" borderId="0" xfId="0" applyFill="1" applyAlignment="1">
      <alignment horizontal="center" wrapText="1"/>
    </xf>
    <xf numFmtId="9" fontId="0" fillId="0" borderId="11" xfId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9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319B-C40F-4161-B8BD-695DAE603445}">
  <dimension ref="A2:V50"/>
  <sheetViews>
    <sheetView tabSelected="1" zoomScale="85" zoomScaleNormal="85" workbookViewId="0">
      <selection activeCell="F5" sqref="F5:G7"/>
    </sheetView>
  </sheetViews>
  <sheetFormatPr defaultRowHeight="14.4" x14ac:dyDescent="0.3"/>
  <cols>
    <col min="2" max="2" width="21.88671875" customWidth="1"/>
    <col min="3" max="3" width="30.21875" customWidth="1"/>
    <col min="4" max="4" width="14.109375" customWidth="1"/>
    <col min="6" max="6" width="12.33203125" bestFit="1" customWidth="1"/>
    <col min="7" max="7" width="15.6640625" bestFit="1" customWidth="1"/>
    <col min="8" max="8" width="12.5546875" customWidth="1"/>
    <col min="9" max="9" width="14.33203125" customWidth="1"/>
    <col min="10" max="12" width="9.44140625" customWidth="1"/>
    <col min="13" max="13" width="12.6640625" customWidth="1"/>
    <col min="14" max="15" width="9.44140625" customWidth="1"/>
    <col min="16" max="16" width="11.33203125" customWidth="1"/>
    <col min="17" max="22" width="9.44140625" customWidth="1"/>
  </cols>
  <sheetData>
    <row r="2" spans="1:22" x14ac:dyDescent="0.3">
      <c r="F2" s="9" t="s">
        <v>44</v>
      </c>
      <c r="G2" s="9" t="s">
        <v>42</v>
      </c>
      <c r="I2" s="16" t="s">
        <v>46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8"/>
    </row>
    <row r="3" spans="1:22" ht="64.2" customHeight="1" x14ac:dyDescent="0.3">
      <c r="B3" t="s">
        <v>0</v>
      </c>
      <c r="C3" t="s">
        <v>1</v>
      </c>
      <c r="D3" t="s">
        <v>2</v>
      </c>
      <c r="E3" s="9" t="s">
        <v>49</v>
      </c>
      <c r="F3" t="s">
        <v>3</v>
      </c>
      <c r="G3" t="s">
        <v>43</v>
      </c>
      <c r="H3" t="s">
        <v>45</v>
      </c>
      <c r="I3" s="11" t="s">
        <v>18</v>
      </c>
      <c r="J3" s="12" t="s">
        <v>6</v>
      </c>
      <c r="K3" s="12" t="s">
        <v>7</v>
      </c>
      <c r="L3" s="12" t="s">
        <v>8</v>
      </c>
      <c r="M3" s="12" t="s">
        <v>10</v>
      </c>
      <c r="N3" s="12" t="s">
        <v>5</v>
      </c>
      <c r="O3" s="12" t="s">
        <v>11</v>
      </c>
      <c r="P3" s="12" t="s">
        <v>9</v>
      </c>
      <c r="Q3" s="10" t="s">
        <v>16</v>
      </c>
      <c r="R3" s="10" t="s">
        <v>12</v>
      </c>
      <c r="S3" s="10" t="s">
        <v>13</v>
      </c>
      <c r="T3" s="10" t="s">
        <v>14</v>
      </c>
      <c r="U3" s="10" t="s">
        <v>15</v>
      </c>
      <c r="V3" s="10" t="s">
        <v>17</v>
      </c>
    </row>
    <row r="4" spans="1:22" x14ac:dyDescent="0.3">
      <c r="A4" t="s">
        <v>50</v>
      </c>
      <c r="B4" t="s">
        <v>19</v>
      </c>
      <c r="C4" s="6" t="s">
        <v>35</v>
      </c>
      <c r="D4" t="s">
        <v>22</v>
      </c>
      <c r="E4" s="9">
        <v>2020</v>
      </c>
      <c r="F4" s="8"/>
      <c r="G4" s="1">
        <v>420271.566092917</v>
      </c>
      <c r="H4" s="3"/>
      <c r="I4" s="5">
        <v>407250.37160999997</v>
      </c>
      <c r="J4" s="5"/>
      <c r="K4" s="5"/>
      <c r="L4" s="5">
        <v>1863.42472</v>
      </c>
      <c r="M4" s="5">
        <v>1025.96929</v>
      </c>
      <c r="N4" s="5">
        <v>6.383</v>
      </c>
      <c r="O4" s="5"/>
      <c r="P4" s="5">
        <v>4204.1130000000003</v>
      </c>
      <c r="Q4" s="5">
        <v>20</v>
      </c>
      <c r="R4" s="5">
        <v>27</v>
      </c>
      <c r="S4" s="5">
        <v>3421.0044800000001</v>
      </c>
      <c r="T4" s="5">
        <v>523.93286999999998</v>
      </c>
      <c r="U4" s="5">
        <v>85.465999999999994</v>
      </c>
      <c r="V4" s="5">
        <v>1285.00675</v>
      </c>
    </row>
    <row r="5" spans="1:22" x14ac:dyDescent="0.3">
      <c r="A5" t="s">
        <v>50</v>
      </c>
      <c r="B5" t="s">
        <v>19</v>
      </c>
      <c r="C5" s="6" t="s">
        <v>29</v>
      </c>
      <c r="D5" t="s">
        <v>22</v>
      </c>
      <c r="E5" s="9">
        <v>2020</v>
      </c>
      <c r="F5" s="1">
        <v>758987</v>
      </c>
      <c r="G5" s="1">
        <v>757001.17949999997</v>
      </c>
      <c r="H5" s="4">
        <f>G5/F5-1</f>
        <v>-2.6164091084563967E-3</v>
      </c>
      <c r="I5" s="5">
        <v>757001.17949999997</v>
      </c>
      <c r="J5" s="5">
        <v>5160.1971999999996</v>
      </c>
      <c r="K5" s="5">
        <v>3.9247800000000002</v>
      </c>
      <c r="L5" s="5">
        <v>2981.8119799999999</v>
      </c>
      <c r="M5" s="5"/>
      <c r="N5" s="5">
        <v>90752.398369999995</v>
      </c>
      <c r="O5" s="5">
        <v>8539.2458200000001</v>
      </c>
      <c r="P5" s="5">
        <v>427963.10038000002</v>
      </c>
      <c r="Q5" s="5">
        <v>6998.6992899999996</v>
      </c>
      <c r="R5" s="5">
        <v>899.25935000000004</v>
      </c>
      <c r="S5" s="5">
        <v>7542.1769999999997</v>
      </c>
      <c r="T5" s="5"/>
      <c r="U5" s="5">
        <v>6510.6193299999904</v>
      </c>
      <c r="V5" s="5">
        <v>1221.9503999999999</v>
      </c>
    </row>
    <row r="6" spans="1:22" x14ac:dyDescent="0.3">
      <c r="A6" t="s">
        <v>50</v>
      </c>
      <c r="B6" t="s">
        <v>19</v>
      </c>
      <c r="C6" s="6" t="s">
        <v>32</v>
      </c>
      <c r="D6" t="s">
        <v>22</v>
      </c>
      <c r="E6" s="9">
        <v>2020</v>
      </c>
      <c r="F6" s="1">
        <v>308502</v>
      </c>
      <c r="G6" s="1">
        <v>242974.37915783899</v>
      </c>
      <c r="H6" s="3">
        <f>G6/F6-1</f>
        <v>-0.21240582181691203</v>
      </c>
      <c r="I6" s="5">
        <v>200723.00017000001</v>
      </c>
      <c r="J6" s="5">
        <v>614.36617000000001</v>
      </c>
      <c r="K6" s="5">
        <v>61.142289999999903</v>
      </c>
      <c r="L6" s="5">
        <v>3006.66147</v>
      </c>
      <c r="M6" s="5">
        <v>3674.1067200000002</v>
      </c>
      <c r="N6" s="5">
        <v>7713.5813500000004</v>
      </c>
      <c r="O6" s="5">
        <v>50.246000000000002</v>
      </c>
      <c r="P6" s="5">
        <v>13841.381239999901</v>
      </c>
      <c r="Q6" s="5">
        <v>786.33774999999901</v>
      </c>
      <c r="R6" s="5">
        <v>1018.975035</v>
      </c>
      <c r="S6" s="5">
        <v>5997.8460100000002</v>
      </c>
      <c r="T6" s="5">
        <v>1905.8438000000001</v>
      </c>
      <c r="U6" s="5">
        <v>11076.947700000001</v>
      </c>
      <c r="V6" s="5">
        <v>1799.91373</v>
      </c>
    </row>
    <row r="7" spans="1:22" x14ac:dyDescent="0.3">
      <c r="A7" t="s">
        <v>50</v>
      </c>
      <c r="B7" t="s">
        <v>19</v>
      </c>
      <c r="C7" s="6" t="s">
        <v>37</v>
      </c>
      <c r="D7" t="s">
        <v>22</v>
      </c>
      <c r="E7" s="9">
        <v>2020</v>
      </c>
      <c r="F7" s="1">
        <f>SUM(F4:F6)</f>
        <v>1067489</v>
      </c>
      <c r="G7" s="1">
        <f>SUM(G4:G6)</f>
        <v>1420247.1247507557</v>
      </c>
      <c r="H7" s="3"/>
      <c r="I7" s="5">
        <v>1364974.55128</v>
      </c>
      <c r="J7" s="5">
        <v>5774.5633699999998</v>
      </c>
      <c r="K7" s="5">
        <v>65.067070000000001</v>
      </c>
      <c r="L7" s="5">
        <v>7851.8981699999904</v>
      </c>
      <c r="M7" s="5">
        <v>4700.0760099999998</v>
      </c>
      <c r="N7" s="5">
        <v>98472.362720000005</v>
      </c>
      <c r="O7" s="5">
        <v>8589.4918199999993</v>
      </c>
      <c r="P7" s="5">
        <v>446008.59461999999</v>
      </c>
      <c r="Q7" s="5">
        <v>7805.0370400000002</v>
      </c>
      <c r="R7" s="5">
        <v>1945.234385</v>
      </c>
      <c r="S7" s="5">
        <v>16961.02749</v>
      </c>
      <c r="T7" s="5">
        <v>2429.7766700000002</v>
      </c>
      <c r="U7" s="5">
        <v>17673.033029999999</v>
      </c>
      <c r="V7" s="5">
        <v>4306.8708799999904</v>
      </c>
    </row>
    <row r="8" spans="1:22" x14ac:dyDescent="0.3">
      <c r="A8" t="s">
        <v>50</v>
      </c>
      <c r="E8" s="9"/>
    </row>
    <row r="9" spans="1:22" x14ac:dyDescent="0.3">
      <c r="A9" t="s">
        <v>50</v>
      </c>
      <c r="B9" t="s">
        <v>19</v>
      </c>
      <c r="C9" s="7" t="s">
        <v>33</v>
      </c>
      <c r="D9" t="s">
        <v>22</v>
      </c>
      <c r="E9" s="9">
        <v>2020</v>
      </c>
      <c r="F9" s="1">
        <v>259076</v>
      </c>
      <c r="G9" s="1">
        <v>242974.37915783899</v>
      </c>
      <c r="H9" s="3">
        <f>G9/F9-1</f>
        <v>-6.2150183120632585E-2</v>
      </c>
      <c r="I9" s="5">
        <v>200723.00017000001</v>
      </c>
      <c r="J9" s="5">
        <v>614.36617000000001</v>
      </c>
      <c r="K9" s="5">
        <v>61.142290000000003</v>
      </c>
      <c r="L9" s="5">
        <v>3006.66147</v>
      </c>
      <c r="M9" s="5">
        <v>3674.1067200000002</v>
      </c>
      <c r="N9" s="5">
        <v>7713.5813500000004</v>
      </c>
      <c r="O9" s="5">
        <v>50.246000000000002</v>
      </c>
      <c r="P9" s="5">
        <v>13841.381240000001</v>
      </c>
      <c r="Q9" s="5">
        <v>786.33775000000003</v>
      </c>
      <c r="R9" s="5">
        <v>1018.97503499999</v>
      </c>
      <c r="S9" s="5">
        <v>5997.8460100000002</v>
      </c>
      <c r="T9" s="5">
        <v>1905.8438000000001</v>
      </c>
      <c r="U9" s="5">
        <v>11076.947700000001</v>
      </c>
      <c r="V9" s="5">
        <v>1799.91373</v>
      </c>
    </row>
    <row r="10" spans="1:22" x14ac:dyDescent="0.3">
      <c r="A10" t="s">
        <v>50</v>
      </c>
      <c r="B10" t="s">
        <v>19</v>
      </c>
      <c r="C10" s="7" t="s">
        <v>25</v>
      </c>
      <c r="D10" t="s">
        <v>22</v>
      </c>
      <c r="E10" s="9">
        <v>2020</v>
      </c>
      <c r="F10" s="1">
        <v>531433</v>
      </c>
      <c r="G10" s="1">
        <v>450462.26059577201</v>
      </c>
      <c r="H10" s="3">
        <f>G10/F10-1</f>
        <v>-0.15236302488597431</v>
      </c>
      <c r="I10" s="5">
        <v>475.32216</v>
      </c>
      <c r="J10" s="5">
        <v>5156.7509799999998</v>
      </c>
      <c r="K10" s="5">
        <v>20.01914</v>
      </c>
      <c r="L10" s="5">
        <v>3018.8783100000001</v>
      </c>
      <c r="M10" s="5">
        <v>1704.75172</v>
      </c>
      <c r="N10" s="5">
        <v>18970.238589999899</v>
      </c>
      <c r="O10" s="5">
        <v>1422.0375999999901</v>
      </c>
      <c r="P10" s="5">
        <v>397761.83533999999</v>
      </c>
      <c r="Q10" s="5">
        <v>198.34398999999999</v>
      </c>
      <c r="R10" s="5">
        <v>93.296549999999996</v>
      </c>
      <c r="S10" s="5">
        <v>6434.8409999999903</v>
      </c>
      <c r="T10" s="5">
        <v>549.79543000000001</v>
      </c>
      <c r="U10" s="5">
        <v>6281.7032200000003</v>
      </c>
      <c r="V10" s="5">
        <v>1108.8227300000001</v>
      </c>
    </row>
    <row r="11" spans="1:22" x14ac:dyDescent="0.3">
      <c r="A11" t="s">
        <v>50</v>
      </c>
      <c r="B11" t="s">
        <v>19</v>
      </c>
      <c r="C11" s="7" t="s">
        <v>30</v>
      </c>
      <c r="D11" t="s">
        <v>22</v>
      </c>
      <c r="E11" s="9">
        <v>2020</v>
      </c>
      <c r="F11" s="1">
        <v>188975</v>
      </c>
      <c r="G11" s="1">
        <v>225805.93332790301</v>
      </c>
      <c r="H11" s="3">
        <f>G11/F11-1</f>
        <v>0.19489844332796946</v>
      </c>
      <c r="I11" s="5">
        <v>144306.59382000001</v>
      </c>
      <c r="J11" s="5"/>
      <c r="K11" s="5">
        <v>0.11284999999999901</v>
      </c>
      <c r="L11" s="5"/>
      <c r="M11" s="5"/>
      <c r="N11" s="5">
        <v>71062.832599999994</v>
      </c>
      <c r="O11" s="5">
        <v>6990.48549</v>
      </c>
      <c r="P11" s="5"/>
      <c r="Q11" s="5">
        <v>870.47983999999997</v>
      </c>
      <c r="R11" s="5">
        <v>182.85039</v>
      </c>
      <c r="S11" s="5">
        <v>0.53308</v>
      </c>
      <c r="T11" s="5">
        <v>3.4896199999999999</v>
      </c>
      <c r="U11" s="5"/>
      <c r="V11" s="5"/>
    </row>
    <row r="12" spans="1:22" x14ac:dyDescent="0.3">
      <c r="A12" t="s">
        <v>50</v>
      </c>
      <c r="B12" t="s">
        <v>19</v>
      </c>
      <c r="C12" s="7" t="s">
        <v>24</v>
      </c>
      <c r="D12" t="s">
        <v>22</v>
      </c>
      <c r="E12" s="9">
        <v>2020</v>
      </c>
      <c r="F12" s="1">
        <v>13553</v>
      </c>
      <c r="G12" s="1">
        <v>3085.1013240758598</v>
      </c>
      <c r="H12" s="3">
        <f t="shared" ref="H12:H24" si="0">G12/F12-1</f>
        <v>-0.77236764376331002</v>
      </c>
      <c r="I12" s="5">
        <v>539993.55665000004</v>
      </c>
      <c r="J12" s="5"/>
      <c r="K12" s="5"/>
      <c r="L12" s="5"/>
      <c r="M12" s="5"/>
      <c r="N12" s="5">
        <v>479.86214999999999</v>
      </c>
      <c r="O12" s="5"/>
      <c r="P12" s="5">
        <v>29384.287120000001</v>
      </c>
      <c r="Q12" s="5">
        <v>1885.8237999999999</v>
      </c>
      <c r="R12" s="5">
        <v>321.555059999999</v>
      </c>
      <c r="S12" s="5"/>
      <c r="T12" s="5"/>
      <c r="U12" s="5"/>
      <c r="V12" s="5"/>
    </row>
    <row r="13" spans="1:22" x14ac:dyDescent="0.3">
      <c r="A13" t="s">
        <v>50</v>
      </c>
      <c r="B13" t="s">
        <v>19</v>
      </c>
      <c r="C13" s="7" t="s">
        <v>28</v>
      </c>
      <c r="D13" t="s">
        <v>22</v>
      </c>
      <c r="E13" s="9">
        <v>2020</v>
      </c>
      <c r="F13" s="1">
        <v>11</v>
      </c>
      <c r="G13" s="8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3">
      <c r="A14" t="s">
        <v>50</v>
      </c>
      <c r="B14" t="s">
        <v>19</v>
      </c>
      <c r="C14" s="7" t="s">
        <v>31</v>
      </c>
      <c r="D14" t="s">
        <v>22</v>
      </c>
      <c r="E14" s="9">
        <v>2020</v>
      </c>
      <c r="F14" s="1">
        <v>33494</v>
      </c>
      <c r="G14" s="1">
        <v>33531.517557521103</v>
      </c>
      <c r="H14" s="3">
        <f>G14/F14-1</f>
        <v>1.1201277100705287E-3</v>
      </c>
      <c r="I14" s="5">
        <v>33495.760600000001</v>
      </c>
      <c r="J14" s="5"/>
      <c r="K14" s="5"/>
      <c r="L14" s="5"/>
      <c r="M14" s="5"/>
      <c r="N14" s="5">
        <v>34.369999999999997</v>
      </c>
      <c r="O14" s="5"/>
      <c r="P14" s="5"/>
      <c r="Q14" s="5"/>
      <c r="R14" s="5"/>
      <c r="S14" s="5"/>
      <c r="T14" s="5"/>
      <c r="U14" s="5"/>
      <c r="V14" s="5"/>
    </row>
    <row r="15" spans="1:22" x14ac:dyDescent="0.3">
      <c r="A15" t="s">
        <v>50</v>
      </c>
      <c r="B15" t="s">
        <v>19</v>
      </c>
      <c r="C15" s="7" t="s">
        <v>23</v>
      </c>
      <c r="D15" t="s">
        <v>22</v>
      </c>
      <c r="E15" s="9">
        <v>2020</v>
      </c>
      <c r="F15" s="1">
        <v>29419</v>
      </c>
      <c r="G15" s="1">
        <v>29423.607019999999</v>
      </c>
      <c r="H15" s="3">
        <f>G15/F15-1</f>
        <v>1.5660015636154156E-4</v>
      </c>
      <c r="I15" s="5">
        <v>29423.607019999999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3">
      <c r="A16" t="s">
        <v>50</v>
      </c>
      <c r="B16" t="s">
        <v>19</v>
      </c>
      <c r="C16" s="7" t="s">
        <v>26</v>
      </c>
      <c r="D16" t="s">
        <v>22</v>
      </c>
      <c r="E16" s="9">
        <v>2020</v>
      </c>
      <c r="F16" s="1">
        <v>25142</v>
      </c>
      <c r="G16" s="1">
        <v>22138.836594809502</v>
      </c>
      <c r="H16" s="3">
        <f t="shared" si="0"/>
        <v>-0.11944807116341172</v>
      </c>
      <c r="I16" s="5">
        <v>16234.85909</v>
      </c>
      <c r="J16" s="5"/>
      <c r="K16" s="5"/>
      <c r="L16" s="5"/>
      <c r="M16" s="5"/>
      <c r="N16" s="5"/>
      <c r="O16" s="5">
        <v>118.86723000000001</v>
      </c>
      <c r="P16" s="5">
        <v>276.40135999999899</v>
      </c>
      <c r="Q16" s="5">
        <v>4245.4654099999998</v>
      </c>
      <c r="R16" s="5">
        <v>439.48385999999999</v>
      </c>
      <c r="S16" s="5"/>
      <c r="T16" s="5"/>
      <c r="U16" s="5"/>
      <c r="V16" s="5"/>
    </row>
    <row r="17" spans="1:22" x14ac:dyDescent="0.3">
      <c r="A17" t="s">
        <v>50</v>
      </c>
      <c r="B17" t="s">
        <v>19</v>
      </c>
      <c r="C17" s="7" t="s">
        <v>34</v>
      </c>
      <c r="D17" t="s">
        <v>22</v>
      </c>
      <c r="E17" s="9">
        <v>2020</v>
      </c>
      <c r="F17" s="8"/>
      <c r="G17" s="1">
        <v>412747.25117569702</v>
      </c>
      <c r="H17" s="3"/>
      <c r="I17" s="5">
        <v>398936.91145000001</v>
      </c>
      <c r="J17" s="5"/>
      <c r="K17" s="5"/>
      <c r="L17" s="5">
        <v>1942.0046199999999</v>
      </c>
      <c r="M17" s="5">
        <v>1083.9328599999999</v>
      </c>
      <c r="N17" s="5">
        <v>6.383</v>
      </c>
      <c r="O17" s="5"/>
      <c r="P17" s="5">
        <v>4241.9619000000002</v>
      </c>
      <c r="Q17" s="5">
        <v>20</v>
      </c>
      <c r="R17" s="5">
        <v>27</v>
      </c>
      <c r="S17" s="5">
        <v>3763.5589799999998</v>
      </c>
      <c r="T17" s="5">
        <v>562.09294999999997</v>
      </c>
      <c r="U17" s="5">
        <v>84.213039999999907</v>
      </c>
      <c r="V17" s="5">
        <v>1343.4730099999999</v>
      </c>
    </row>
    <row r="18" spans="1:22" x14ac:dyDescent="0.3">
      <c r="A18" t="s">
        <v>50</v>
      </c>
      <c r="B18" t="s">
        <v>19</v>
      </c>
      <c r="C18" s="7" t="s">
        <v>36</v>
      </c>
      <c r="D18" t="s">
        <v>22</v>
      </c>
      <c r="E18" s="9">
        <v>2020</v>
      </c>
      <c r="F18" s="1">
        <f>SUM(F9:F17)</f>
        <v>1081103</v>
      </c>
      <c r="G18" s="1">
        <f>SUM(G9:G17)</f>
        <v>1420168.8867536176</v>
      </c>
      <c r="H18" s="3"/>
      <c r="I18" s="5">
        <v>1363589.61096</v>
      </c>
      <c r="J18" s="5">
        <v>5771.11715</v>
      </c>
      <c r="K18" s="5">
        <v>81.274280000000005</v>
      </c>
      <c r="L18" s="5">
        <v>7967.5443999999998</v>
      </c>
      <c r="M18" s="5">
        <v>6462.7912999999999</v>
      </c>
      <c r="N18" s="5">
        <v>98267.267689999993</v>
      </c>
      <c r="O18" s="5">
        <v>8581.6613199999993</v>
      </c>
      <c r="P18" s="5">
        <v>445505.86696000001</v>
      </c>
      <c r="Q18" s="5">
        <v>8006.4507899999999</v>
      </c>
      <c r="R18" s="5">
        <v>2083.160895</v>
      </c>
      <c r="S18" s="5">
        <v>16196.779070000001</v>
      </c>
      <c r="T18" s="5">
        <v>3021.2217999999998</v>
      </c>
      <c r="U18" s="5">
        <v>17442.863959999999</v>
      </c>
      <c r="V18" s="5">
        <v>4252.2094699999998</v>
      </c>
    </row>
    <row r="19" spans="1:22" x14ac:dyDescent="0.3">
      <c r="A19" t="s">
        <v>50</v>
      </c>
      <c r="B19" t="s">
        <v>19</v>
      </c>
      <c r="C19" t="s">
        <v>27</v>
      </c>
      <c r="D19" t="s">
        <v>22</v>
      </c>
      <c r="E19" s="9">
        <v>2020</v>
      </c>
      <c r="F19" s="15">
        <f>F7-F18-F21</f>
        <v>-6164</v>
      </c>
      <c r="G19" s="15">
        <f>G7-G18</f>
        <v>78.237997138174251</v>
      </c>
      <c r="H19" s="3">
        <f>G19/F19-1</f>
        <v>-1.0126927315279322</v>
      </c>
      <c r="I19" s="5">
        <v>1384.9403199999499</v>
      </c>
      <c r="J19" s="5">
        <v>3.4462200000003702</v>
      </c>
      <c r="K19" s="5">
        <v>-16.20721</v>
      </c>
      <c r="L19" s="5">
        <v>-115.64622999999899</v>
      </c>
      <c r="M19" s="5">
        <v>-1762.7152899999901</v>
      </c>
      <c r="N19" s="5">
        <v>205.095030000002</v>
      </c>
      <c r="O19" s="5">
        <v>7.8304999999996596</v>
      </c>
      <c r="P19" s="5">
        <v>502.72766000000001</v>
      </c>
      <c r="Q19" s="5">
        <v>-201.41374999999999</v>
      </c>
      <c r="R19" s="5">
        <v>-137.92650999999901</v>
      </c>
      <c r="S19" s="5">
        <v>764.24841999999899</v>
      </c>
      <c r="T19" s="5">
        <v>-591.44512999999995</v>
      </c>
      <c r="U19" s="5">
        <v>230.16907</v>
      </c>
      <c r="V19" s="5">
        <v>54.661409999999897</v>
      </c>
    </row>
    <row r="20" spans="1:22" x14ac:dyDescent="0.3">
      <c r="A20" t="s">
        <v>50</v>
      </c>
      <c r="E20" s="9"/>
      <c r="F20" s="1"/>
      <c r="G20" s="1"/>
      <c r="H20" s="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3">
      <c r="A21" t="s">
        <v>50</v>
      </c>
      <c r="B21" t="s">
        <v>19</v>
      </c>
      <c r="C21" t="s">
        <v>21</v>
      </c>
      <c r="D21" t="s">
        <v>22</v>
      </c>
      <c r="E21" s="9">
        <v>2020</v>
      </c>
      <c r="F21" s="1">
        <v>-7450</v>
      </c>
      <c r="G21" s="1">
        <v>-7524.3149172200401</v>
      </c>
      <c r="H21" s="3">
        <f>G21/F21-1</f>
        <v>9.975156673830865E-3</v>
      </c>
      <c r="I21" s="5">
        <v>-8313.4601599999896</v>
      </c>
      <c r="J21" s="5"/>
      <c r="K21" s="5"/>
      <c r="L21" s="5">
        <v>78.579899999999995</v>
      </c>
      <c r="M21" s="5">
        <v>57.963569999999997</v>
      </c>
      <c r="N21" s="5"/>
      <c r="O21" s="5"/>
      <c r="P21" s="5">
        <v>37.8489</v>
      </c>
      <c r="Q21" s="5"/>
      <c r="R21" s="5"/>
      <c r="S21" s="5">
        <v>342.55450000000002</v>
      </c>
      <c r="T21" s="5">
        <v>38.160080000000001</v>
      </c>
      <c r="U21" s="5">
        <v>-1.2529600000000001</v>
      </c>
      <c r="V21" s="5">
        <v>58.466259999999998</v>
      </c>
    </row>
    <row r="22" spans="1:22" x14ac:dyDescent="0.3">
      <c r="A22" t="s">
        <v>50</v>
      </c>
      <c r="B22" t="s">
        <v>19</v>
      </c>
      <c r="C22" t="s">
        <v>38</v>
      </c>
      <c r="D22" t="s">
        <v>20</v>
      </c>
      <c r="E22" s="9">
        <v>2020</v>
      </c>
      <c r="F22" s="1">
        <v>1514329256.03</v>
      </c>
      <c r="G22" s="1">
        <v>1514705680.4992847</v>
      </c>
      <c r="H22" s="4">
        <f t="shared" si="0"/>
        <v>2.4857504917497053E-4</v>
      </c>
      <c r="I22" s="5">
        <v>1585475.5123848601</v>
      </c>
      <c r="J22" s="5">
        <v>14077944.516899999</v>
      </c>
      <c r="K22" s="5">
        <v>68865.857699999993</v>
      </c>
      <c r="L22" s="5">
        <v>11109392.6952</v>
      </c>
      <c r="M22" s="5">
        <v>1807021.0275000001</v>
      </c>
      <c r="N22" s="5">
        <v>53306369.845099904</v>
      </c>
      <c r="O22" s="5">
        <v>5389522.4885999998</v>
      </c>
      <c r="P22" s="5">
        <v>1373127640.8413999</v>
      </c>
      <c r="Q22" s="5">
        <v>692220.52509999997</v>
      </c>
      <c r="R22" s="5">
        <v>194989.05040000001</v>
      </c>
      <c r="S22" s="5">
        <v>22586289.4461</v>
      </c>
      <c r="T22" s="5">
        <v>2155197.8717</v>
      </c>
      <c r="U22" s="5">
        <v>24624086.464400001</v>
      </c>
      <c r="V22" s="5">
        <v>3980664.3567999899</v>
      </c>
    </row>
    <row r="23" spans="1:22" x14ac:dyDescent="0.3">
      <c r="A23" t="s">
        <v>50</v>
      </c>
      <c r="B23" t="s">
        <v>19</v>
      </c>
      <c r="C23" t="s">
        <v>39</v>
      </c>
      <c r="D23" t="s">
        <v>41</v>
      </c>
      <c r="E23" s="9">
        <v>2020</v>
      </c>
      <c r="F23" s="2">
        <v>8.8153437599999993</v>
      </c>
      <c r="G23" s="2">
        <v>8.8182270640562042</v>
      </c>
      <c r="H23" s="4">
        <f t="shared" si="0"/>
        <v>3.270778922188633E-4</v>
      </c>
      <c r="I23" s="5">
        <v>1.0589934661264599E-2</v>
      </c>
      <c r="J23" s="5">
        <v>0.17533405137879099</v>
      </c>
      <c r="K23" s="5">
        <v>3.20315208946794E-4</v>
      </c>
      <c r="L23" s="5">
        <v>7.54649401306106E-2</v>
      </c>
      <c r="M23" s="5">
        <v>1.3638519162209799E-2</v>
      </c>
      <c r="N23" s="5">
        <v>0.89160121268553505</v>
      </c>
      <c r="O23" s="5">
        <v>0.15215810351469899</v>
      </c>
      <c r="P23" s="5">
        <v>6.3641893879330702</v>
      </c>
      <c r="Q23" s="5">
        <v>9.9173385325922593E-4</v>
      </c>
      <c r="R23" s="5">
        <v>2.5190770083806202E-3</v>
      </c>
      <c r="S23" s="5">
        <v>0.11582782361975499</v>
      </c>
      <c r="T23" s="5">
        <v>5.7178128763988999E-2</v>
      </c>
      <c r="U23" s="5">
        <v>0.92974108492375496</v>
      </c>
      <c r="V23" s="5">
        <v>2.86727512119371E-2</v>
      </c>
    </row>
    <row r="24" spans="1:22" x14ac:dyDescent="0.3">
      <c r="A24" t="s">
        <v>50</v>
      </c>
      <c r="B24" t="s">
        <v>19</v>
      </c>
      <c r="C24" t="s">
        <v>40</v>
      </c>
      <c r="D24" t="s">
        <v>41</v>
      </c>
      <c r="E24" s="9">
        <v>2020</v>
      </c>
      <c r="F24" s="2">
        <v>48.893207619999998</v>
      </c>
      <c r="G24" s="2">
        <v>48.90595186251079</v>
      </c>
      <c r="H24" s="4">
        <f t="shared" si="0"/>
        <v>2.606546620922412E-4</v>
      </c>
      <c r="I24" s="5">
        <v>5.5969540039542701E-2</v>
      </c>
      <c r="J24" s="5">
        <v>0.47441970580957898</v>
      </c>
      <c r="K24" s="5">
        <v>2.2621686511491699E-3</v>
      </c>
      <c r="L24" s="5">
        <v>0.292837360919037</v>
      </c>
      <c r="M24" s="5">
        <v>5.6255821387546499E-2</v>
      </c>
      <c r="N24" s="5">
        <v>2.9593572292400001</v>
      </c>
      <c r="O24" s="5">
        <v>0.39248262404615297</v>
      </c>
      <c r="P24" s="5">
        <v>43.356040070869199</v>
      </c>
      <c r="Q24" s="5">
        <v>3.9673625166033902E-4</v>
      </c>
      <c r="R24" s="5">
        <v>3.7411502563850701E-2</v>
      </c>
      <c r="S24" s="5">
        <v>0.76574707458236402</v>
      </c>
      <c r="T24" s="5">
        <v>3.1338291255853801E-2</v>
      </c>
      <c r="U24" s="5">
        <v>0.40835907684919298</v>
      </c>
      <c r="V24" s="5">
        <v>7.3074660045662307E-2</v>
      </c>
    </row>
    <row r="26" spans="1:22" x14ac:dyDescent="0.3">
      <c r="F26" s="19">
        <f>F19/F18</f>
        <v>-5.7015844003762825E-3</v>
      </c>
      <c r="G26" s="19">
        <f>G19/G18</f>
        <v>5.5090628915987237E-5</v>
      </c>
    </row>
    <row r="27" spans="1:22" ht="57.6" x14ac:dyDescent="0.3">
      <c r="B27" t="s">
        <v>0</v>
      </c>
      <c r="C27" t="s">
        <v>1</v>
      </c>
      <c r="D27" t="s">
        <v>2</v>
      </c>
      <c r="E27" s="9" t="s">
        <v>49</v>
      </c>
      <c r="F27" t="s">
        <v>3</v>
      </c>
      <c r="G27" t="s">
        <v>4</v>
      </c>
      <c r="H27" t="s">
        <v>45</v>
      </c>
      <c r="I27" s="11" t="s">
        <v>18</v>
      </c>
      <c r="J27" s="12" t="s">
        <v>6</v>
      </c>
      <c r="K27" s="12" t="s">
        <v>7</v>
      </c>
      <c r="L27" s="12" t="s">
        <v>8</v>
      </c>
      <c r="M27" s="12" t="s">
        <v>10</v>
      </c>
      <c r="N27" s="12" t="s">
        <v>5</v>
      </c>
      <c r="O27" s="12" t="s">
        <v>11</v>
      </c>
      <c r="P27" s="12" t="s">
        <v>9</v>
      </c>
      <c r="Q27" s="10" t="s">
        <v>16</v>
      </c>
      <c r="R27" s="10" t="s">
        <v>12</v>
      </c>
      <c r="S27" s="10" t="s">
        <v>13</v>
      </c>
      <c r="T27" s="10" t="s">
        <v>14</v>
      </c>
      <c r="U27" s="10" t="s">
        <v>15</v>
      </c>
      <c r="V27" s="10" t="s">
        <v>17</v>
      </c>
    </row>
    <row r="28" spans="1:22" x14ac:dyDescent="0.3">
      <c r="A28" t="s">
        <v>51</v>
      </c>
      <c r="B28" t="s">
        <v>19</v>
      </c>
      <c r="C28" s="6" t="s">
        <v>35</v>
      </c>
      <c r="D28" t="s">
        <v>22</v>
      </c>
      <c r="E28" s="9">
        <v>2020</v>
      </c>
      <c r="F28" s="8"/>
      <c r="G28" s="1">
        <v>28404.840602873599</v>
      </c>
      <c r="H28" s="13"/>
      <c r="I28" s="5">
        <v>27985</v>
      </c>
      <c r="J28" s="5"/>
      <c r="K28" s="5"/>
      <c r="L28" s="5">
        <v>147.87079</v>
      </c>
      <c r="M28" s="5">
        <v>0.93708000000000102</v>
      </c>
      <c r="N28" s="5"/>
      <c r="O28" s="5"/>
      <c r="P28" s="5"/>
      <c r="Q28" s="5"/>
      <c r="R28" s="5"/>
      <c r="S28" s="5">
        <v>231.83615</v>
      </c>
      <c r="T28" s="5"/>
      <c r="U28" s="5"/>
      <c r="V28" s="5">
        <v>54.935870000000001</v>
      </c>
    </row>
    <row r="29" spans="1:22" x14ac:dyDescent="0.3">
      <c r="A29" t="s">
        <v>51</v>
      </c>
      <c r="B29" t="s">
        <v>19</v>
      </c>
      <c r="C29" s="6" t="s">
        <v>29</v>
      </c>
      <c r="D29" t="s">
        <v>22</v>
      </c>
      <c r="E29" s="9">
        <v>2020</v>
      </c>
      <c r="F29" s="1">
        <v>49878</v>
      </c>
      <c r="G29" s="1">
        <v>49751.18</v>
      </c>
      <c r="H29" s="14">
        <f>G29/F29-1</f>
        <v>-2.5426039536469158E-3</v>
      </c>
      <c r="I29" s="5">
        <v>49751.18</v>
      </c>
      <c r="J29" s="5">
        <v>31.138359999999999</v>
      </c>
      <c r="K29" s="5">
        <v>3.9247800000000002</v>
      </c>
      <c r="L29" s="5">
        <v>126.45641000000001</v>
      </c>
      <c r="M29" s="5"/>
      <c r="N29" s="5">
        <v>5786.6232300000001</v>
      </c>
      <c r="O29" s="5"/>
      <c r="P29" s="5">
        <v>19313.827000000001</v>
      </c>
      <c r="Q29" s="5">
        <v>4.32172</v>
      </c>
      <c r="R29" s="5"/>
      <c r="S29" s="5"/>
      <c r="T29" s="5"/>
      <c r="U29" s="5"/>
      <c r="V29" s="5"/>
    </row>
    <row r="30" spans="1:22" x14ac:dyDescent="0.3">
      <c r="A30" t="s">
        <v>51</v>
      </c>
      <c r="B30" t="s">
        <v>19</v>
      </c>
      <c r="C30" s="6" t="s">
        <v>32</v>
      </c>
      <c r="D30" t="s">
        <v>22</v>
      </c>
      <c r="E30" s="9">
        <v>2020</v>
      </c>
      <c r="F30" s="1">
        <v>9786</v>
      </c>
      <c r="G30" s="1">
        <v>4504.5679667843997</v>
      </c>
      <c r="H30" s="13">
        <f>G30/F30-1</f>
        <v>-0.53969262550741881</v>
      </c>
      <c r="I30" s="5">
        <v>1818.3321599999999</v>
      </c>
      <c r="J30" s="5">
        <v>54.397239999999996</v>
      </c>
      <c r="K30" s="5">
        <v>19.039639999999999</v>
      </c>
      <c r="L30" s="5">
        <v>353.71895999999998</v>
      </c>
      <c r="M30" s="5">
        <v>125.99706999999999</v>
      </c>
      <c r="N30" s="5">
        <v>99.870270000000005</v>
      </c>
      <c r="O30" s="5">
        <v>8.1920000000000007E-2</v>
      </c>
      <c r="P30" s="5">
        <v>320.32657</v>
      </c>
      <c r="Q30" s="5">
        <v>26.735217471496501</v>
      </c>
      <c r="R30" s="5">
        <v>195.673514693888</v>
      </c>
      <c r="S30" s="5">
        <v>458.97894000000002</v>
      </c>
      <c r="T30" s="5">
        <v>189.55381</v>
      </c>
      <c r="U30" s="5">
        <v>1666.1180999999999</v>
      </c>
      <c r="V30" s="5">
        <v>139.26632999999899</v>
      </c>
    </row>
    <row r="31" spans="1:22" x14ac:dyDescent="0.3">
      <c r="A31" t="s">
        <v>51</v>
      </c>
      <c r="B31" t="s">
        <v>19</v>
      </c>
      <c r="C31" s="6" t="s">
        <v>47</v>
      </c>
      <c r="D31" t="s">
        <v>22</v>
      </c>
      <c r="E31" s="9">
        <v>2020</v>
      </c>
      <c r="F31" s="1">
        <f>SUM(F28:F30)</f>
        <v>59664</v>
      </c>
      <c r="G31" s="1">
        <f>SUM(G28:G30)</f>
        <v>82660.588569657994</v>
      </c>
      <c r="H31" s="13"/>
      <c r="I31" s="5">
        <v>79554.512159999998</v>
      </c>
      <c r="J31" s="5">
        <v>85.535600000000002</v>
      </c>
      <c r="K31" s="5">
        <v>22.964419999999901</v>
      </c>
      <c r="L31" s="5">
        <v>628.04615999999999</v>
      </c>
      <c r="M31" s="5">
        <v>126.93414999999899</v>
      </c>
      <c r="N31" s="5">
        <v>5886.4934999999996</v>
      </c>
      <c r="O31" s="5">
        <v>8.1920000000000007E-2</v>
      </c>
      <c r="P31" s="5">
        <v>19634.153569999999</v>
      </c>
      <c r="Q31" s="5">
        <v>31.0569374714965</v>
      </c>
      <c r="R31" s="5">
        <v>195.673514693888</v>
      </c>
      <c r="S31" s="5">
        <v>690.81509000000005</v>
      </c>
      <c r="T31" s="5">
        <v>189.55381</v>
      </c>
      <c r="U31" s="5">
        <v>1666.1180999999999</v>
      </c>
      <c r="V31" s="5">
        <v>194.20219999999901</v>
      </c>
    </row>
    <row r="32" spans="1:22" x14ac:dyDescent="0.3">
      <c r="A32" t="s">
        <v>51</v>
      </c>
      <c r="E32" s="9"/>
      <c r="F32" s="1"/>
      <c r="G32" s="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x14ac:dyDescent="0.3">
      <c r="A33" t="s">
        <v>51</v>
      </c>
      <c r="B33" t="s">
        <v>19</v>
      </c>
      <c r="C33" s="7" t="s">
        <v>33</v>
      </c>
      <c r="D33" t="s">
        <v>22</v>
      </c>
      <c r="E33" s="9">
        <v>2020</v>
      </c>
      <c r="F33" s="1">
        <v>29213</v>
      </c>
      <c r="G33" s="1">
        <v>26928.089637892899</v>
      </c>
      <c r="H33" s="13">
        <f>G33/F33-1</f>
        <v>-7.821553288286387E-2</v>
      </c>
      <c r="I33" s="5">
        <v>26146.585050000002</v>
      </c>
      <c r="J33" s="5">
        <v>24.190449999999998</v>
      </c>
      <c r="K33" s="5">
        <v>18.843520000000002</v>
      </c>
      <c r="L33" s="5">
        <v>262.49970999999999</v>
      </c>
      <c r="M33" s="5">
        <v>178.38252</v>
      </c>
      <c r="N33" s="5">
        <v>218.98305999999999</v>
      </c>
      <c r="O33" s="5">
        <v>0.27637</v>
      </c>
      <c r="P33" s="5">
        <v>277.77990999999997</v>
      </c>
      <c r="Q33" s="5">
        <v>3.8948630647551701</v>
      </c>
      <c r="R33" s="5">
        <v>6.7698830144503601</v>
      </c>
      <c r="S33" s="5">
        <v>110.43774999999999</v>
      </c>
      <c r="T33" s="5">
        <v>268.98646000000002</v>
      </c>
      <c r="U33" s="5">
        <v>578.40571</v>
      </c>
      <c r="V33" s="5">
        <v>43.778769999999902</v>
      </c>
    </row>
    <row r="34" spans="1:22" x14ac:dyDescent="0.3">
      <c r="A34" t="s">
        <v>51</v>
      </c>
      <c r="B34" t="s">
        <v>19</v>
      </c>
      <c r="C34" s="7" t="s">
        <v>25</v>
      </c>
      <c r="D34" t="s">
        <v>22</v>
      </c>
      <c r="E34" s="9">
        <v>2020</v>
      </c>
      <c r="F34" s="1">
        <v>29398</v>
      </c>
      <c r="G34" s="1">
        <v>21422.453135965199</v>
      </c>
      <c r="H34" s="13">
        <f>G34/F34-1</f>
        <v>-0.27129555969912245</v>
      </c>
      <c r="I34" s="5"/>
      <c r="J34" s="5">
        <v>45.937440000000002</v>
      </c>
      <c r="K34" s="5">
        <v>4.1176700000000004</v>
      </c>
      <c r="L34" s="5">
        <v>146.71707999999899</v>
      </c>
      <c r="M34" s="5"/>
      <c r="N34" s="5"/>
      <c r="O34" s="5"/>
      <c r="P34" s="5">
        <v>19341.76124</v>
      </c>
      <c r="Q34" s="5"/>
      <c r="R34" s="5"/>
      <c r="S34" s="5">
        <v>407.282479999999</v>
      </c>
      <c r="T34" s="5"/>
      <c r="U34" s="5">
        <v>1191.15419</v>
      </c>
      <c r="V34" s="5">
        <v>61.641739999999999</v>
      </c>
    </row>
    <row r="35" spans="1:22" x14ac:dyDescent="0.3">
      <c r="A35" t="s">
        <v>51</v>
      </c>
      <c r="B35" t="s">
        <v>19</v>
      </c>
      <c r="C35" s="7" t="s">
        <v>30</v>
      </c>
      <c r="D35" t="s">
        <v>22</v>
      </c>
      <c r="E35" s="9">
        <v>2020</v>
      </c>
      <c r="F35" s="1">
        <v>2938</v>
      </c>
      <c r="G35" s="1">
        <v>8217.4623443121709</v>
      </c>
      <c r="H35" s="13">
        <f>G35/F35-1</f>
        <v>1.7969579116106775</v>
      </c>
      <c r="I35" s="5">
        <v>2535.2370000000001</v>
      </c>
      <c r="J35" s="5"/>
      <c r="K35" s="5"/>
      <c r="L35" s="5"/>
      <c r="M35" s="5"/>
      <c r="N35" s="5">
        <v>5670.9632300000003</v>
      </c>
      <c r="O35" s="5"/>
      <c r="P35" s="5"/>
      <c r="Q35" s="5"/>
      <c r="R35" s="5"/>
      <c r="S35" s="5"/>
      <c r="T35" s="5"/>
      <c r="U35" s="5"/>
      <c r="V35" s="5"/>
    </row>
    <row r="36" spans="1:22" x14ac:dyDescent="0.3">
      <c r="A36" t="s">
        <v>51</v>
      </c>
      <c r="B36" t="s">
        <v>19</v>
      </c>
      <c r="C36" s="7" t="s">
        <v>24</v>
      </c>
      <c r="D36" t="s">
        <v>22</v>
      </c>
      <c r="E36" s="9">
        <v>2020</v>
      </c>
      <c r="F36" s="1">
        <v>359</v>
      </c>
      <c r="G36" s="1">
        <v>204.963480075955</v>
      </c>
      <c r="H36" s="13">
        <f t="shared" ref="H36:H48" si="1">G36/F36-1</f>
        <v>-0.42907108613940115</v>
      </c>
      <c r="I36" s="5">
        <v>25248.059099999999</v>
      </c>
      <c r="J36" s="5"/>
      <c r="K36" s="5"/>
      <c r="L36" s="5"/>
      <c r="M36" s="5"/>
      <c r="N36" s="5"/>
      <c r="O36" s="5"/>
      <c r="P36" s="5">
        <v>33.391970000000001</v>
      </c>
      <c r="Q36" s="5"/>
      <c r="R36" s="5">
        <v>197.96179999999899</v>
      </c>
      <c r="S36" s="5"/>
      <c r="T36" s="5"/>
      <c r="U36" s="5"/>
      <c r="V36" s="5"/>
    </row>
    <row r="37" spans="1:22" x14ac:dyDescent="0.3">
      <c r="A37" t="s">
        <v>51</v>
      </c>
      <c r="B37" t="s">
        <v>19</v>
      </c>
      <c r="C37" s="7" t="s">
        <v>28</v>
      </c>
      <c r="D37" t="s">
        <v>22</v>
      </c>
      <c r="E37" s="9">
        <v>2020</v>
      </c>
      <c r="F37" s="1"/>
      <c r="G37" s="8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x14ac:dyDescent="0.3">
      <c r="A38" t="s">
        <v>51</v>
      </c>
      <c r="B38" t="s">
        <v>19</v>
      </c>
      <c r="C38" s="7" t="s">
        <v>31</v>
      </c>
      <c r="D38" t="s">
        <v>22</v>
      </c>
      <c r="E38" s="9">
        <v>2020</v>
      </c>
      <c r="F38" s="1">
        <v>1735</v>
      </c>
      <c r="G38" s="1">
        <v>1735.2360000000001</v>
      </c>
      <c r="H38" s="13">
        <f>G38/F38-1</f>
        <v>1.3602305475512999E-4</v>
      </c>
      <c r="I38" s="5">
        <v>1735.2360000000001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x14ac:dyDescent="0.3">
      <c r="A39" t="s">
        <v>51</v>
      </c>
      <c r="B39" t="s">
        <v>19</v>
      </c>
      <c r="C39" s="7" t="s">
        <v>23</v>
      </c>
      <c r="D39" t="s">
        <v>22</v>
      </c>
      <c r="E39" s="9">
        <v>2020</v>
      </c>
      <c r="F39" s="1">
        <v>2272</v>
      </c>
      <c r="G39" s="1">
        <v>2272.3429500000002</v>
      </c>
      <c r="H39" s="13">
        <f>G39/F39-1</f>
        <v>1.5094630281708987E-4</v>
      </c>
      <c r="I39" s="5">
        <v>2272.3429500000002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x14ac:dyDescent="0.3">
      <c r="A40" t="s">
        <v>51</v>
      </c>
      <c r="B40" t="s">
        <v>19</v>
      </c>
      <c r="C40" s="7" t="s">
        <v>26</v>
      </c>
      <c r="D40" t="s">
        <v>22</v>
      </c>
      <c r="E40" s="9">
        <v>2020</v>
      </c>
      <c r="F40" s="1">
        <v>47</v>
      </c>
      <c r="G40" s="1">
        <v>31.920894333560401</v>
      </c>
      <c r="H40" s="13">
        <f t="shared" si="1"/>
        <v>-0.32083203545616168</v>
      </c>
      <c r="I40" s="5"/>
      <c r="J40" s="5"/>
      <c r="K40" s="5"/>
      <c r="L40" s="5"/>
      <c r="M40" s="5"/>
      <c r="N40" s="5"/>
      <c r="O40" s="5"/>
      <c r="P40" s="5"/>
      <c r="Q40" s="5">
        <v>31.085009999999901</v>
      </c>
      <c r="R40" s="5"/>
      <c r="S40" s="5"/>
      <c r="T40" s="5"/>
      <c r="U40" s="5"/>
      <c r="V40" s="5"/>
    </row>
    <row r="41" spans="1:22" x14ac:dyDescent="0.3">
      <c r="A41" t="s">
        <v>51</v>
      </c>
      <c r="B41" t="s">
        <v>19</v>
      </c>
      <c r="C41" s="7" t="s">
        <v>34</v>
      </c>
      <c r="D41" t="s">
        <v>22</v>
      </c>
      <c r="E41" s="9">
        <v>2020</v>
      </c>
      <c r="F41" s="8"/>
      <c r="G41" s="1">
        <v>23439.223464706301</v>
      </c>
      <c r="H41" s="13"/>
      <c r="I41" s="5">
        <v>23001</v>
      </c>
      <c r="J41" s="5"/>
      <c r="K41" s="5"/>
      <c r="L41" s="5">
        <v>147.87079</v>
      </c>
      <c r="M41" s="5">
        <v>3.9763700000000002</v>
      </c>
      <c r="N41" s="5"/>
      <c r="O41" s="5"/>
      <c r="P41" s="5"/>
      <c r="Q41" s="5"/>
      <c r="R41" s="5"/>
      <c r="S41" s="5">
        <v>231.83615</v>
      </c>
      <c r="T41" s="5"/>
      <c r="U41" s="5"/>
      <c r="V41" s="5">
        <v>71.959149999999994</v>
      </c>
    </row>
    <row r="42" spans="1:22" x14ac:dyDescent="0.3">
      <c r="A42" t="s">
        <v>51</v>
      </c>
      <c r="B42" t="s">
        <v>19</v>
      </c>
      <c r="C42" s="7" t="s">
        <v>48</v>
      </c>
      <c r="D42" t="s">
        <v>22</v>
      </c>
      <c r="E42" s="9">
        <v>2020</v>
      </c>
      <c r="F42" s="1">
        <f>SUM(F33:F41)</f>
        <v>65962</v>
      </c>
      <c r="G42" s="1">
        <f>SUM(G33:G41)</f>
        <v>84251.691907286091</v>
      </c>
      <c r="H42" s="13"/>
      <c r="I42" s="5">
        <v>80938.460099999997</v>
      </c>
      <c r="J42" s="5">
        <v>70.127889999999994</v>
      </c>
      <c r="K42" s="5">
        <v>22.961189999999998</v>
      </c>
      <c r="L42" s="5">
        <v>557.08757999999898</v>
      </c>
      <c r="M42" s="5">
        <v>182.35889</v>
      </c>
      <c r="N42" s="5">
        <v>5889.9462899999999</v>
      </c>
      <c r="O42" s="5">
        <v>0.27637</v>
      </c>
      <c r="P42" s="5">
        <v>19652.933120000002</v>
      </c>
      <c r="Q42" s="5">
        <v>34.979873064755097</v>
      </c>
      <c r="R42" s="5">
        <v>204.73168301445</v>
      </c>
      <c r="S42" s="5">
        <v>749.55637999999897</v>
      </c>
      <c r="T42" s="5">
        <v>268.98646000000002</v>
      </c>
      <c r="U42" s="5">
        <v>1769.5599</v>
      </c>
      <c r="V42" s="5">
        <v>177.37966</v>
      </c>
    </row>
    <row r="43" spans="1:22" x14ac:dyDescent="0.3">
      <c r="A43" t="s">
        <v>51</v>
      </c>
      <c r="B43" t="s">
        <v>19</v>
      </c>
      <c r="C43" t="s">
        <v>27</v>
      </c>
      <c r="D43" t="s">
        <v>22</v>
      </c>
      <c r="E43" s="9">
        <v>2020</v>
      </c>
      <c r="F43" s="15">
        <f>F31-F42-F45</f>
        <v>-1377</v>
      </c>
      <c r="G43" s="15">
        <f>G31-G42</f>
        <v>-1591.1033376280975</v>
      </c>
      <c r="H43" s="13">
        <f>G43/F43-1</f>
        <v>0.15548535775460959</v>
      </c>
      <c r="I43" s="5">
        <v>-1383.94793999999</v>
      </c>
      <c r="J43" s="5">
        <v>15.4077099999999</v>
      </c>
      <c r="K43" s="5">
        <v>3.22999999999495E-3</v>
      </c>
      <c r="L43" s="5">
        <v>70.958580000000097</v>
      </c>
      <c r="M43" s="5">
        <v>-55.42474</v>
      </c>
      <c r="N43" s="5">
        <v>-3.4527899999993599</v>
      </c>
      <c r="O43" s="5">
        <v>-0.19445000000000001</v>
      </c>
      <c r="P43" s="5">
        <v>-18.779549999999201</v>
      </c>
      <c r="Q43" s="5">
        <v>-3.9229355932585701</v>
      </c>
      <c r="R43" s="5">
        <v>-9.0581683205621708</v>
      </c>
      <c r="S43" s="5">
        <v>-58.7412899999998</v>
      </c>
      <c r="T43" s="5">
        <v>-79.432649999999995</v>
      </c>
      <c r="U43" s="5">
        <v>-103.4418</v>
      </c>
      <c r="V43" s="5">
        <v>16.822539999999901</v>
      </c>
    </row>
    <row r="44" spans="1:22" x14ac:dyDescent="0.3">
      <c r="A44" t="s">
        <v>51</v>
      </c>
      <c r="E44" s="9"/>
      <c r="F44" s="1"/>
      <c r="G44" s="1"/>
      <c r="H44" s="1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3">
      <c r="A45" t="s">
        <v>51</v>
      </c>
      <c r="B45" t="s">
        <v>19</v>
      </c>
      <c r="C45" t="s">
        <v>21</v>
      </c>
      <c r="D45" t="s">
        <v>22</v>
      </c>
      <c r="E45" s="9">
        <v>2020</v>
      </c>
      <c r="F45" s="1">
        <v>-4921</v>
      </c>
      <c r="G45" s="1">
        <v>-4965.6171381672802</v>
      </c>
      <c r="H45" s="13">
        <f>G45/F45-1</f>
        <v>9.0666811963584504E-3</v>
      </c>
      <c r="I45" s="5">
        <v>-4984</v>
      </c>
      <c r="J45" s="5"/>
      <c r="K45" s="5"/>
      <c r="L45" s="5"/>
      <c r="M45" s="5">
        <v>3.0392899999999998</v>
      </c>
      <c r="N45" s="5"/>
      <c r="O45" s="5"/>
      <c r="P45" s="5"/>
      <c r="Q45" s="5"/>
      <c r="R45" s="5"/>
      <c r="S45" s="5"/>
      <c r="T45" s="5"/>
      <c r="U45" s="5"/>
      <c r="V45" s="5">
        <v>17.02328</v>
      </c>
    </row>
    <row r="46" spans="1:22" x14ac:dyDescent="0.3">
      <c r="A46" t="s">
        <v>51</v>
      </c>
      <c r="B46" t="s">
        <v>19</v>
      </c>
      <c r="C46" t="s">
        <v>38</v>
      </c>
      <c r="D46" t="s">
        <v>20</v>
      </c>
      <c r="E46" s="9">
        <v>2020</v>
      </c>
      <c r="F46" s="1">
        <v>73728748.920000002</v>
      </c>
      <c r="G46" s="1">
        <v>73728748.90459998</v>
      </c>
      <c r="H46" s="14">
        <f t="shared" si="1"/>
        <v>-2.0887402918390308E-10</v>
      </c>
      <c r="I46" s="5">
        <v>0</v>
      </c>
      <c r="J46" s="5">
        <v>125409.21120000001</v>
      </c>
      <c r="K46" s="5">
        <v>14164.784799999999</v>
      </c>
      <c r="L46" s="5">
        <v>539918.85439999995</v>
      </c>
      <c r="M46" s="5">
        <v>0</v>
      </c>
      <c r="N46" s="5">
        <v>0</v>
      </c>
      <c r="O46" s="5">
        <v>0</v>
      </c>
      <c r="P46" s="5">
        <v>66729076.277999997</v>
      </c>
      <c r="Q46" s="5">
        <v>0</v>
      </c>
      <c r="R46" s="5">
        <v>0</v>
      </c>
      <c r="S46" s="5">
        <v>1429561.50479999</v>
      </c>
      <c r="T46" s="5">
        <v>0</v>
      </c>
      <c r="U46" s="5">
        <v>4669324.4248000002</v>
      </c>
      <c r="V46" s="5">
        <v>221293.84659999999</v>
      </c>
    </row>
    <row r="47" spans="1:22" x14ac:dyDescent="0.3">
      <c r="A47" t="s">
        <v>51</v>
      </c>
      <c r="B47" t="s">
        <v>19</v>
      </c>
      <c r="C47" t="s">
        <v>39</v>
      </c>
      <c r="D47" t="s">
        <v>41</v>
      </c>
      <c r="E47" s="9">
        <v>2020</v>
      </c>
      <c r="F47" s="1">
        <v>0.49998845000000003</v>
      </c>
      <c r="G47" s="1">
        <v>0.49998664900483725</v>
      </c>
      <c r="H47" s="14">
        <f t="shared" si="1"/>
        <v>-3.6020735334485465E-6</v>
      </c>
      <c r="I47" s="5">
        <v>0</v>
      </c>
      <c r="J47" s="5">
        <v>1.56187199309924E-3</v>
      </c>
      <c r="K47" s="5">
        <v>6.5881892188168303E-5</v>
      </c>
      <c r="L47" s="5">
        <v>3.66612346066841E-3</v>
      </c>
      <c r="M47" s="5">
        <v>0</v>
      </c>
      <c r="N47" s="5">
        <v>0</v>
      </c>
      <c r="O47" s="5">
        <v>0</v>
      </c>
      <c r="P47" s="5">
        <v>0.30946817937572402</v>
      </c>
      <c r="Q47" s="5">
        <v>0</v>
      </c>
      <c r="R47" s="5">
        <v>0</v>
      </c>
      <c r="S47" s="5">
        <v>7.33108341883417E-3</v>
      </c>
      <c r="T47" s="5">
        <v>0</v>
      </c>
      <c r="U47" s="5">
        <v>0.17629082255180001</v>
      </c>
      <c r="V47" s="5">
        <v>1.60268631252323E-3</v>
      </c>
    </row>
    <row r="48" spans="1:22" x14ac:dyDescent="0.3">
      <c r="A48" t="s">
        <v>51</v>
      </c>
      <c r="B48" t="s">
        <v>19</v>
      </c>
      <c r="C48" t="s">
        <v>40</v>
      </c>
      <c r="D48" t="s">
        <v>41</v>
      </c>
      <c r="E48" s="9">
        <v>2020</v>
      </c>
      <c r="F48" s="1">
        <v>2.2571350699999999</v>
      </c>
      <c r="G48" s="1">
        <v>2.2571363673613463</v>
      </c>
      <c r="H48" s="14">
        <f t="shared" si="1"/>
        <v>5.7478232640129079E-7</v>
      </c>
      <c r="I48" s="5">
        <v>0</v>
      </c>
      <c r="J48" s="5">
        <v>4.2262437955962601E-3</v>
      </c>
      <c r="K48" s="5">
        <v>4.65296544287725E-4</v>
      </c>
      <c r="L48" s="5">
        <v>1.4232855997307701E-2</v>
      </c>
      <c r="M48" s="5">
        <v>0</v>
      </c>
      <c r="N48" s="5">
        <v>0</v>
      </c>
      <c r="O48" s="5">
        <v>0</v>
      </c>
      <c r="P48" s="5">
        <v>2.1082519761343099</v>
      </c>
      <c r="Q48" s="5">
        <v>0</v>
      </c>
      <c r="R48" s="5">
        <v>0</v>
      </c>
      <c r="S48" s="5">
        <v>4.8466615279896701E-2</v>
      </c>
      <c r="T48" s="5">
        <v>0</v>
      </c>
      <c r="U48" s="5">
        <v>7.7425023649204602E-2</v>
      </c>
      <c r="V48" s="5">
        <v>4.0683559607433703E-3</v>
      </c>
    </row>
    <row r="50" spans="6:7" x14ac:dyDescent="0.3">
      <c r="F50" s="19">
        <f>F43/F42</f>
        <v>-2.0875655680543344E-2</v>
      </c>
      <c r="G50" s="19">
        <f>G43/G42</f>
        <v>-1.8885120305702711E-2</v>
      </c>
    </row>
  </sheetData>
  <mergeCells count="1">
    <mergeCell ref="I2:V2"/>
  </mergeCells>
  <phoneticPr fontId="18" type="noConversion"/>
  <conditionalFormatting sqref="H4:H7 H9:H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 H33:H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Zhao</cp:lastModifiedBy>
  <dcterms:created xsi:type="dcterms:W3CDTF">2024-06-14T23:23:18Z</dcterms:created>
  <dcterms:modified xsi:type="dcterms:W3CDTF">2024-08-27T12:06:51Z</dcterms:modified>
</cp:coreProperties>
</file>