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2학년\2학기\게임기획[2-1]\실습자료\기말기획\기말평가파일\"/>
    </mc:Choice>
  </mc:AlternateContent>
  <xr:revisionPtr revIDLastSave="0" documentId="8_{91E9D3B9-E473-4C8A-A790-03DF3A098726}" xr6:coauthVersionLast="47" xr6:coauthVersionMax="47" xr10:uidLastSave="{00000000-0000-0000-0000-000000000000}"/>
  <bookViews>
    <workbookView xWindow="4545" yWindow="450" windowWidth="22395" windowHeight="15090" activeTab="3" xr2:uid="{00000000-000D-0000-FFFF-FFFF00000000}"/>
  </bookViews>
  <sheets>
    <sheet name="표지" sheetId="5" r:id="rId1"/>
    <sheet name="아이템" sheetId="2" r:id="rId2"/>
    <sheet name="진행 개요" sheetId="3" r:id="rId3"/>
    <sheet name="확률" sheetId="4" r:id="rId4"/>
  </sheets>
  <definedNames>
    <definedName name="사기전체수치">확률!$F$3</definedName>
    <definedName name="사기현재수치">확률!$G$3</definedName>
    <definedName name="아이템_게임_구급_감소수치">확률!$G$17</definedName>
    <definedName name="아이템_게임_구급_시작확률">확률!$F$17</definedName>
    <definedName name="아이템_음식_물_감소수치">확률!$G$16</definedName>
    <definedName name="아이템_음식_물_시작확률">확률!$F$16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4" l="1"/>
  <c r="F28" i="4"/>
  <c r="F29" i="4"/>
  <c r="F12" i="4"/>
  <c r="F9" i="4"/>
  <c r="F6" i="4"/>
  <c r="F23" i="4"/>
  <c r="C26" i="4"/>
  <c r="C25" i="4"/>
  <c r="C24" i="4"/>
  <c r="C7" i="4"/>
</calcChain>
</file>

<file path=xl/sharedStrings.xml><?xml version="1.0" encoding="utf-8"?>
<sst xmlns="http://schemas.openxmlformats.org/spreadsheetml/2006/main" count="115" uniqueCount="83">
  <si>
    <t>아이콘</t>
    <phoneticPr fontId="1" type="noConversion"/>
  </si>
  <si>
    <t>no</t>
    <phoneticPr fontId="1" type="noConversion"/>
  </si>
  <si>
    <t>이름</t>
    <phoneticPr fontId="1" type="noConversion"/>
  </si>
  <si>
    <t xml:space="preserve">획득 방법 </t>
    <phoneticPr fontId="1" type="noConversion"/>
  </si>
  <si>
    <t>사용 방법</t>
    <phoneticPr fontId="1" type="noConversion"/>
  </si>
  <si>
    <t>사용 효과</t>
    <phoneticPr fontId="1" type="noConversion"/>
  </si>
  <si>
    <t>음식</t>
    <phoneticPr fontId="1" type="noConversion"/>
  </si>
  <si>
    <t>물</t>
    <phoneticPr fontId="1" type="noConversion"/>
  </si>
  <si>
    <t>게임</t>
    <phoneticPr fontId="1" type="noConversion"/>
  </si>
  <si>
    <t>구급 용품</t>
    <phoneticPr fontId="1" type="noConversion"/>
  </si>
  <si>
    <t>무기</t>
    <phoneticPr fontId="1" type="noConversion"/>
  </si>
  <si>
    <t>[재정비 시간]에 사용 여부 결정</t>
    <phoneticPr fontId="1" type="noConversion"/>
  </si>
  <si>
    <t>[스토리 진행] 시, 특수한 상황에 사용 여부 결정</t>
    <phoneticPr fontId="1" type="noConversion"/>
  </si>
  <si>
    <t>[허기] 10만큼 상승</t>
    <phoneticPr fontId="1" type="noConversion"/>
  </si>
  <si>
    <t>[목마름] 10만큼 상승</t>
    <phoneticPr fontId="1" type="noConversion"/>
  </si>
  <si>
    <t>[사기] 10만큼 상승</t>
    <phoneticPr fontId="1" type="noConversion"/>
  </si>
  <si>
    <t>[체력] 5만큼 상승</t>
    <phoneticPr fontId="1" type="noConversion"/>
  </si>
  <si>
    <t>선택에 따른 변동</t>
    <phoneticPr fontId="1" type="noConversion"/>
  </si>
  <si>
    <t>시간에 따른 변동</t>
    <phoneticPr fontId="1" type="noConversion"/>
  </si>
  <si>
    <t>물건 탐색 지시</t>
    <phoneticPr fontId="1" type="noConversion"/>
  </si>
  <si>
    <t>잘못된 선택을 할 경우 사기가 5 감소</t>
  </si>
  <si>
    <t>재정비 시간</t>
    <phoneticPr fontId="1" type="noConversion"/>
  </si>
  <si>
    <t>진행 흐름</t>
    <phoneticPr fontId="1" type="noConversion"/>
  </si>
  <si>
    <t>순서</t>
    <phoneticPr fontId="1" type="noConversion"/>
  </si>
  <si>
    <t>세부사항</t>
    <phoneticPr fontId="1" type="noConversion"/>
  </si>
  <si>
    <t>스토리</t>
    <phoneticPr fontId="1" type="noConversion"/>
  </si>
  <si>
    <t>if (이전 날에서 물건 탐색을 지시했을 경우) (1) 탐색 결과 출력</t>
    <phoneticPr fontId="1" type="noConversion"/>
  </si>
  <si>
    <t>설명</t>
    <phoneticPr fontId="1" type="noConversion"/>
  </si>
  <si>
    <t>(2) 음식 사용 여부 결정</t>
    <phoneticPr fontId="1" type="noConversion"/>
  </si>
  <si>
    <t>음식, 물, 게임, 구급용품</t>
    <phoneticPr fontId="1" type="noConversion"/>
  </si>
  <si>
    <t>(3) 물건 탐색 지시 여부 결정</t>
    <phoneticPr fontId="1" type="noConversion"/>
  </si>
  <si>
    <t>[허기] 가 0이 될 시</t>
    <phoneticPr fontId="1" type="noConversion"/>
  </si>
  <si>
    <t>[목마름] 이 0이 될 시</t>
    <phoneticPr fontId="1" type="noConversion"/>
  </si>
  <si>
    <t>아이템을 확률적으로 획득하며 때에 따라 부상으로 [체력]이 감소함</t>
    <phoneticPr fontId="1" type="noConversion"/>
  </si>
  <si>
    <t>이벤트에 따른 [현재 상태] 고정 변동</t>
    <phoneticPr fontId="1" type="noConversion"/>
  </si>
  <si>
    <t>하루가 지날수록(턴을 마칠 때마다) 배고픔, 목마름, 사기가 각각 5, 5, 3 감소</t>
    <phoneticPr fontId="1" type="noConversion"/>
  </si>
  <si>
    <t>[스토리] 진행 시, 발생한 문제 해결 가능 (도난, 강도 침입, 위협 등)</t>
    <phoneticPr fontId="1" type="noConversion"/>
  </si>
  <si>
    <t>[스토리] 진행이 끝난 후 밖으로 나가 주변을 탐색하여 물건을 찾음, 탐색 과정은 알 수 없으며 탐색 결과는 다음날 [재정비 시간]-(1)에서 알 수 있음</t>
    <phoneticPr fontId="1" type="noConversion"/>
  </si>
  <si>
    <t>5일이 지날 때 마다 진행 순서에 해당하는 스토리 진행</t>
    <phoneticPr fontId="1" type="noConversion"/>
  </si>
  <si>
    <t>특수 상황</t>
    <phoneticPr fontId="1" type="noConversion"/>
  </si>
  <si>
    <t>조건</t>
    <phoneticPr fontId="1" type="noConversion"/>
  </si>
  <si>
    <t>발동 효과</t>
    <phoneticPr fontId="1" type="noConversion"/>
  </si>
  <si>
    <t>불신</t>
    <phoneticPr fontId="1" type="noConversion"/>
  </si>
  <si>
    <t>사기</t>
    <phoneticPr fontId="1" type="noConversion"/>
  </si>
  <si>
    <t>현재수치</t>
    <phoneticPr fontId="1" type="noConversion"/>
  </si>
  <si>
    <t>(전체수치-현재수치)/전체수치*100</t>
    <phoneticPr fontId="1" type="noConversion"/>
  </si>
  <si>
    <t>즉시 [체력] 5 감소, 이후 턴을 마칠때마다 [체력] 3 감소 (허기가 1이상이 될 때 까지 지속)</t>
    <phoneticPr fontId="1" type="noConversion"/>
  </si>
  <si>
    <t>즉시 [체력] 5 감소, 이후 턴을 마칠때마다 [체력] 3 감소 (목마름이 1이상이 될 때 까지 지속)</t>
    <phoneticPr fontId="1" type="noConversion"/>
  </si>
  <si>
    <t>[체력] 최소 0 최대 10 감소, 20% 확률로 부상 발동 시 1~5 사이의 추가 체력 감소가 발생함</t>
    <phoneticPr fontId="1" type="noConversion"/>
  </si>
  <si>
    <t>전체수치</t>
    <phoneticPr fontId="1" type="noConversion"/>
  </si>
  <si>
    <t>계산식</t>
    <phoneticPr fontId="1" type="noConversion"/>
  </si>
  <si>
    <t>유저의 선택에 반대되는 행동을 함</t>
    <phoneticPr fontId="1" type="noConversion"/>
  </si>
  <si>
    <t>수치가 60이하로 떨어질 경우</t>
    <phoneticPr fontId="1" type="noConversion"/>
  </si>
  <si>
    <t>[재정비 시간]에서 물건 탐색 지시 시, 다음날 일정 확률로 최대 5개 최소 0개 획득</t>
    <phoneticPr fontId="1" type="noConversion"/>
  </si>
  <si>
    <t>[재정비 시간]에서 물건 탐색 지시 시, 다음날 일정 확률로 최대 1개 최소 0개 획득</t>
    <phoneticPr fontId="1" type="noConversion"/>
  </si>
  <si>
    <t>[재정비 시간]에서 물건 탐색 지시 시, 다음날 일정 확률로 최대 2개 최소 0개 획득</t>
    <phoneticPr fontId="1" type="noConversion"/>
  </si>
  <si>
    <t>확률</t>
    <phoneticPr fontId="1" type="noConversion"/>
  </si>
  <si>
    <t>조사</t>
    <phoneticPr fontId="1" type="noConversion"/>
  </si>
  <si>
    <t>구급용품</t>
    <phoneticPr fontId="1" type="noConversion"/>
  </si>
  <si>
    <t>특수상황 발동 조건</t>
    <phoneticPr fontId="1" type="noConversion"/>
  </si>
  <si>
    <t>조사 시 아이템 획득 확률</t>
    <phoneticPr fontId="1" type="noConversion"/>
  </si>
  <si>
    <t>현재상태</t>
    <phoneticPr fontId="1" type="noConversion"/>
  </si>
  <si>
    <t>시작 확률</t>
    <phoneticPr fontId="1" type="noConversion"/>
  </si>
  <si>
    <t>감소 수치</t>
    <phoneticPr fontId="1" type="noConversion"/>
  </si>
  <si>
    <t>1일째 50%으로 시작하여 하루가 지날 수 록, 1%씩 하락</t>
    <phoneticPr fontId="1" type="noConversion"/>
  </si>
  <si>
    <t>음식/물</t>
    <phoneticPr fontId="1" type="noConversion"/>
  </si>
  <si>
    <t>게임/구급용품</t>
    <phoneticPr fontId="1" type="noConversion"/>
  </si>
  <si>
    <t>특수상황 발동 확률</t>
    <phoneticPr fontId="1" type="noConversion"/>
  </si>
  <si>
    <t>아이템</t>
    <phoneticPr fontId="1" type="noConversion"/>
  </si>
  <si>
    <t>1일째 아이템 획득 확률</t>
    <phoneticPr fontId="1" type="noConversion"/>
  </si>
  <si>
    <t>15일째 아이템 획득 확률</t>
    <phoneticPr fontId="1" type="noConversion"/>
  </si>
  <si>
    <t>(시작확률-(지난 날짜*감소수치))/100</t>
    <phoneticPr fontId="1" type="noConversion"/>
  </si>
  <si>
    <t>-</t>
    <phoneticPr fontId="1" type="noConversion"/>
  </si>
  <si>
    <t>아이템 기초수치</t>
    <phoneticPr fontId="1" type="noConversion"/>
  </si>
  <si>
    <t>현재 상태 기초 수치</t>
    <phoneticPr fontId="1" type="noConversion"/>
  </si>
  <si>
    <t>사기가 50 일 때의 발동 확률</t>
    <phoneticPr fontId="1" type="noConversion"/>
  </si>
  <si>
    <t>사기가 70 일 때의 발동 확률</t>
    <phoneticPr fontId="1" type="noConversion"/>
  </si>
  <si>
    <t>사기가 20 일 때의 발동 확률</t>
    <phoneticPr fontId="1" type="noConversion"/>
  </si>
  <si>
    <t>흐름에 따른 아이템 획득 확률의 변동</t>
    <phoneticPr fontId="1" type="noConversion"/>
  </si>
  <si>
    <t>[Watch]
202127002 전가은
게임기획 xlsx 자료</t>
    <phoneticPr fontId="1" type="noConversion"/>
  </si>
  <si>
    <t>변동 사항</t>
    <phoneticPr fontId="1" type="noConversion"/>
  </si>
  <si>
    <t>1일째 90%으로 시작하여 하루가 지날 수 록, 3%씩 하락</t>
    <phoneticPr fontId="1" type="noConversion"/>
  </si>
  <si>
    <t>1일째 15%으로 시작하며 수치 변동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</si>
</sst>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5" fillId="5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9" fontId="0" fillId="2" borderId="18" xfId="1" applyFont="1" applyFill="1" applyBorder="1" applyAlignment="1">
      <alignment horizontal="right" vertical="center"/>
    </xf>
    <xf numFmtId="0" fontId="0" fillId="2" borderId="10" xfId="0" applyFill="1" applyBorder="1" applyAlignment="1">
      <alignment vertical="center" wrapText="1"/>
    </xf>
    <xf numFmtId="9" fontId="0" fillId="2" borderId="11" xfId="1" applyFont="1" applyFill="1" applyBorder="1" applyAlignment="1">
      <alignment horizontal="right" vertical="center"/>
    </xf>
    <xf numFmtId="9" fontId="0" fillId="2" borderId="8" xfId="1" applyFont="1" applyFill="1" applyBorder="1" applyAlignment="1">
      <alignment horizontal="right" vertical="center"/>
    </xf>
    <xf numFmtId="9" fontId="0" fillId="2" borderId="16" xfId="1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 wrapText="1"/>
    </xf>
    <xf numFmtId="9" fontId="0" fillId="2" borderId="16" xfId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 wrapText="1"/>
    </xf>
    <xf numFmtId="9" fontId="0" fillId="2" borderId="23" xfId="1" applyFont="1" applyFill="1" applyBorder="1">
      <alignment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9" fontId="0" fillId="2" borderId="11" xfId="1" applyFont="1" applyFill="1" applyBorder="1">
      <alignment vertical="center"/>
    </xf>
    <xf numFmtId="9" fontId="5" fillId="5" borderId="8" xfId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55469</xdr:rowOff>
    </xdr:from>
    <xdr:to>
      <xdr:col>0</xdr:col>
      <xdr:colOff>835269</xdr:colOff>
      <xdr:row>1</xdr:row>
      <xdr:rowOff>760319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14300" y="312644"/>
          <a:ext cx="720969" cy="704850"/>
          <a:chOff x="1815670" y="2051633"/>
          <a:chExt cx="1121049" cy="1095986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815670" y="2051633"/>
            <a:ext cx="1121049" cy="109598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4753" y="2148182"/>
            <a:ext cx="902885" cy="90288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67236</xdr:colOff>
      <xdr:row>2</xdr:row>
      <xdr:rowOff>33617</xdr:rowOff>
    </xdr:from>
    <xdr:to>
      <xdr:col>0</xdr:col>
      <xdr:colOff>829236</xdr:colOff>
      <xdr:row>2</xdr:row>
      <xdr:rowOff>778581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7236" y="1100417"/>
          <a:ext cx="762000" cy="744964"/>
          <a:chOff x="1815671" y="3256103"/>
          <a:chExt cx="1121049" cy="1095986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815671" y="3256103"/>
            <a:ext cx="1121049" cy="109598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0" name="그림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0" b="10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9555" y="3397454"/>
            <a:ext cx="813282" cy="81328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89648</xdr:colOff>
      <xdr:row>3</xdr:row>
      <xdr:rowOff>33617</xdr:rowOff>
    </xdr:from>
    <xdr:to>
      <xdr:col>0</xdr:col>
      <xdr:colOff>851648</xdr:colOff>
      <xdr:row>3</xdr:row>
      <xdr:rowOff>770634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48" y="1904999"/>
          <a:ext cx="762000" cy="737017"/>
        </a:xfrm>
        <a:prstGeom prst="rect">
          <a:avLst/>
        </a:prstGeom>
      </xdr:spPr>
    </xdr:pic>
    <xdr:clientData/>
  </xdr:twoCellAnchor>
  <xdr:twoCellAnchor editAs="oneCell">
    <xdr:from>
      <xdr:col>0</xdr:col>
      <xdr:colOff>67235</xdr:colOff>
      <xdr:row>4</xdr:row>
      <xdr:rowOff>44825</xdr:rowOff>
    </xdr:from>
    <xdr:to>
      <xdr:col>0</xdr:col>
      <xdr:colOff>829235</xdr:colOff>
      <xdr:row>4</xdr:row>
      <xdr:rowOff>780321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5" y="2723031"/>
          <a:ext cx="762000" cy="735496"/>
        </a:xfrm>
        <a:prstGeom prst="rect">
          <a:avLst/>
        </a:prstGeom>
      </xdr:spPr>
    </xdr:pic>
    <xdr:clientData/>
  </xdr:twoCellAnchor>
  <xdr:twoCellAnchor>
    <xdr:from>
      <xdr:col>0</xdr:col>
      <xdr:colOff>89646</xdr:colOff>
      <xdr:row>5</xdr:row>
      <xdr:rowOff>33620</xdr:rowOff>
    </xdr:from>
    <xdr:to>
      <xdr:col>0</xdr:col>
      <xdr:colOff>862853</xdr:colOff>
      <xdr:row>5</xdr:row>
      <xdr:rowOff>789541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89646" y="3529295"/>
          <a:ext cx="773207" cy="755921"/>
          <a:chOff x="1335791" y="3914002"/>
          <a:chExt cx="1546000" cy="1511437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335791" y="3914002"/>
            <a:ext cx="1546000" cy="151143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8" name="그림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2000" b="99600" l="1600" r="992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91319" y="4094456"/>
            <a:ext cx="1038441" cy="103844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C6" sqref="C6:I20"/>
    </sheetView>
  </sheetViews>
  <sheetFormatPr defaultRowHeight="16.5" x14ac:dyDescent="0.3"/>
  <cols>
    <col min="1" max="2" width="9" style="6"/>
    <col min="3" max="3" width="10.5" style="6" bestFit="1" customWidth="1"/>
    <col min="4" max="4" width="9" style="6"/>
    <col min="5" max="5" width="10.5" style="6" bestFit="1" customWidth="1"/>
    <col min="6" max="16384" width="9" style="6"/>
  </cols>
  <sheetData>
    <row r="1" spans="1:1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/>
      <c r="B5" s="7"/>
      <c r="C5" s="59"/>
      <c r="D5" s="59"/>
      <c r="E5" s="7"/>
      <c r="F5" s="7"/>
      <c r="G5" s="7"/>
      <c r="H5" s="7"/>
      <c r="I5" s="7"/>
      <c r="J5" s="7"/>
      <c r="K5" s="7"/>
    </row>
    <row r="6" spans="1:11" ht="16.5" customHeight="1" x14ac:dyDescent="0.3">
      <c r="A6" s="7"/>
      <c r="B6" s="7"/>
      <c r="C6" s="60" t="s">
        <v>79</v>
      </c>
      <c r="D6" s="60"/>
      <c r="E6" s="60"/>
      <c r="F6" s="60"/>
      <c r="G6" s="60"/>
      <c r="H6" s="60"/>
      <c r="I6" s="60"/>
      <c r="J6" s="7"/>
      <c r="K6" s="7"/>
    </row>
    <row r="7" spans="1:11" ht="16.5" customHeight="1" x14ac:dyDescent="0.3">
      <c r="A7" s="7"/>
      <c r="B7" s="7"/>
      <c r="C7" s="60"/>
      <c r="D7" s="60"/>
      <c r="E7" s="60"/>
      <c r="F7" s="60"/>
      <c r="G7" s="60"/>
      <c r="H7" s="60"/>
      <c r="I7" s="60"/>
      <c r="J7" s="7"/>
      <c r="K7" s="7"/>
    </row>
    <row r="8" spans="1:11" ht="16.5" customHeight="1" x14ac:dyDescent="0.3">
      <c r="A8" s="7"/>
      <c r="B8" s="7"/>
      <c r="C8" s="60"/>
      <c r="D8" s="60"/>
      <c r="E8" s="60"/>
      <c r="F8" s="60"/>
      <c r="G8" s="60"/>
      <c r="H8" s="60"/>
      <c r="I8" s="60"/>
      <c r="J8" s="7"/>
      <c r="K8" s="7"/>
    </row>
    <row r="9" spans="1:11" ht="16.5" customHeight="1" x14ac:dyDescent="0.3">
      <c r="A9" s="7"/>
      <c r="B9" s="7"/>
      <c r="C9" s="60"/>
      <c r="D9" s="60"/>
      <c r="E9" s="60"/>
      <c r="F9" s="60"/>
      <c r="G9" s="60"/>
      <c r="H9" s="60"/>
      <c r="I9" s="60"/>
      <c r="J9" s="7"/>
      <c r="K9" s="7"/>
    </row>
    <row r="10" spans="1:11" ht="16.5" customHeight="1" x14ac:dyDescent="0.3">
      <c r="A10" s="7"/>
      <c r="B10" s="7"/>
      <c r="C10" s="60"/>
      <c r="D10" s="60"/>
      <c r="E10" s="60"/>
      <c r="F10" s="60"/>
      <c r="G10" s="60"/>
      <c r="H10" s="60"/>
      <c r="I10" s="60"/>
      <c r="J10" s="7"/>
      <c r="K10" s="7"/>
    </row>
    <row r="11" spans="1:11" ht="16.5" customHeight="1" x14ac:dyDescent="0.3">
      <c r="A11" s="7"/>
      <c r="B11" s="7"/>
      <c r="C11" s="60"/>
      <c r="D11" s="60"/>
      <c r="E11" s="60"/>
      <c r="F11" s="60"/>
      <c r="G11" s="60"/>
      <c r="H11" s="60"/>
      <c r="I11" s="60"/>
      <c r="J11" s="7"/>
      <c r="K11" s="7"/>
    </row>
    <row r="12" spans="1:11" ht="16.5" customHeight="1" x14ac:dyDescent="0.3">
      <c r="A12" s="7"/>
      <c r="B12" s="7"/>
      <c r="C12" s="60"/>
      <c r="D12" s="60"/>
      <c r="E12" s="60"/>
      <c r="F12" s="60"/>
      <c r="G12" s="60"/>
      <c r="H12" s="60"/>
      <c r="I12" s="60"/>
      <c r="J12" s="7"/>
      <c r="K12" s="7"/>
    </row>
    <row r="13" spans="1:11" ht="16.5" customHeight="1" x14ac:dyDescent="0.3">
      <c r="A13" s="7"/>
      <c r="B13" s="7"/>
      <c r="C13" s="60"/>
      <c r="D13" s="60"/>
      <c r="E13" s="60"/>
      <c r="F13" s="60"/>
      <c r="G13" s="60"/>
      <c r="H13" s="60"/>
      <c r="I13" s="60"/>
      <c r="J13" s="7"/>
      <c r="K13" s="7"/>
    </row>
    <row r="14" spans="1:11" ht="16.5" customHeight="1" x14ac:dyDescent="0.3">
      <c r="A14" s="7"/>
      <c r="B14" s="7"/>
      <c r="C14" s="60"/>
      <c r="D14" s="60"/>
      <c r="E14" s="60"/>
      <c r="F14" s="60"/>
      <c r="G14" s="60"/>
      <c r="H14" s="60"/>
      <c r="I14" s="60"/>
      <c r="J14" s="7"/>
      <c r="K14" s="7"/>
    </row>
    <row r="15" spans="1:11" ht="16.5" customHeight="1" x14ac:dyDescent="0.3">
      <c r="A15" s="7"/>
      <c r="B15" s="7"/>
      <c r="C15" s="60"/>
      <c r="D15" s="60"/>
      <c r="E15" s="60"/>
      <c r="F15" s="60"/>
      <c r="G15" s="60"/>
      <c r="H15" s="60"/>
      <c r="I15" s="60"/>
      <c r="J15" s="7"/>
      <c r="K15" s="7"/>
    </row>
    <row r="16" spans="1:11" ht="16.5" customHeight="1" x14ac:dyDescent="0.3">
      <c r="A16" s="7"/>
      <c r="B16" s="7"/>
      <c r="C16" s="60"/>
      <c r="D16" s="60"/>
      <c r="E16" s="60"/>
      <c r="F16" s="60"/>
      <c r="G16" s="60"/>
      <c r="H16" s="60"/>
      <c r="I16" s="60"/>
      <c r="J16" s="7"/>
      <c r="K16" s="7"/>
    </row>
    <row r="17" spans="1:11" ht="16.5" customHeight="1" x14ac:dyDescent="0.3">
      <c r="A17" s="7"/>
      <c r="B17" s="7"/>
      <c r="C17" s="60"/>
      <c r="D17" s="60"/>
      <c r="E17" s="60"/>
      <c r="F17" s="60"/>
      <c r="G17" s="60"/>
      <c r="H17" s="60"/>
      <c r="I17" s="60"/>
      <c r="J17" s="7"/>
      <c r="K17" s="7"/>
    </row>
    <row r="18" spans="1:11" ht="16.5" customHeight="1" x14ac:dyDescent="0.3">
      <c r="A18" s="7"/>
      <c r="B18" s="7"/>
      <c r="C18" s="60"/>
      <c r="D18" s="60"/>
      <c r="E18" s="60"/>
      <c r="F18" s="60"/>
      <c r="G18" s="60"/>
      <c r="H18" s="60"/>
      <c r="I18" s="60"/>
      <c r="J18" s="7"/>
      <c r="K18" s="7"/>
    </row>
    <row r="19" spans="1:11" ht="16.5" customHeight="1" x14ac:dyDescent="0.3">
      <c r="A19" s="7"/>
      <c r="B19" s="7"/>
      <c r="C19" s="60"/>
      <c r="D19" s="60"/>
      <c r="E19" s="60"/>
      <c r="F19" s="60"/>
      <c r="G19" s="60"/>
      <c r="H19" s="60"/>
      <c r="I19" s="60"/>
      <c r="J19" s="7"/>
      <c r="K19" s="7"/>
    </row>
    <row r="20" spans="1:11" ht="16.5" customHeight="1" x14ac:dyDescent="0.3">
      <c r="A20" s="7"/>
      <c r="B20" s="7"/>
      <c r="C20" s="60"/>
      <c r="D20" s="60"/>
      <c r="E20" s="60"/>
      <c r="F20" s="60"/>
      <c r="G20" s="60"/>
      <c r="H20" s="60"/>
      <c r="I20" s="60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</sheetData>
  <mergeCells count="1">
    <mergeCell ref="C6:I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Normal="100" workbookViewId="0">
      <selection activeCell="B16" sqref="B16"/>
    </sheetView>
  </sheetViews>
  <sheetFormatPr defaultRowHeight="16.5" x14ac:dyDescent="0.3"/>
  <cols>
    <col min="1" max="1" width="12.5" style="6" customWidth="1"/>
    <col min="2" max="2" width="6.5" style="6" customWidth="1"/>
    <col min="3" max="3" width="12.5" style="6" customWidth="1"/>
    <col min="4" max="4" width="47.875" style="6" customWidth="1"/>
    <col min="5" max="5" width="26.125" style="6" customWidth="1"/>
    <col min="6" max="6" width="19.875" style="6" customWidth="1"/>
    <col min="7" max="7" width="1" style="6" customWidth="1"/>
    <col min="8" max="16384" width="9" style="6"/>
  </cols>
  <sheetData>
    <row r="1" spans="1:7" ht="20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/>
    </row>
    <row r="2" spans="1:7" ht="63.75" customHeight="1" x14ac:dyDescent="0.3">
      <c r="A2" s="2"/>
      <c r="B2" s="3">
        <v>1</v>
      </c>
      <c r="C2" s="3" t="s">
        <v>6</v>
      </c>
      <c r="D2" s="5" t="s">
        <v>53</v>
      </c>
      <c r="E2" s="4" t="s">
        <v>11</v>
      </c>
      <c r="F2" s="4" t="s">
        <v>13</v>
      </c>
      <c r="G2" s="1"/>
    </row>
    <row r="3" spans="1:7" ht="63.75" customHeight="1" x14ac:dyDescent="0.3">
      <c r="A3" s="2"/>
      <c r="B3" s="3">
        <v>2</v>
      </c>
      <c r="C3" s="3" t="s">
        <v>7</v>
      </c>
      <c r="D3" s="5" t="s">
        <v>53</v>
      </c>
      <c r="E3" s="4" t="s">
        <v>11</v>
      </c>
      <c r="F3" s="4" t="s">
        <v>14</v>
      </c>
      <c r="G3" s="1"/>
    </row>
    <row r="4" spans="1:7" ht="63.75" customHeight="1" x14ac:dyDescent="0.3">
      <c r="A4" s="2"/>
      <c r="B4" s="3">
        <v>3</v>
      </c>
      <c r="C4" s="3" t="s">
        <v>8</v>
      </c>
      <c r="D4" s="5" t="s">
        <v>55</v>
      </c>
      <c r="E4" s="4" t="s">
        <v>11</v>
      </c>
      <c r="F4" s="4" t="s">
        <v>15</v>
      </c>
      <c r="G4" s="1"/>
    </row>
    <row r="5" spans="1:7" ht="63.75" customHeight="1" x14ac:dyDescent="0.3">
      <c r="A5" s="2"/>
      <c r="B5" s="3">
        <v>4</v>
      </c>
      <c r="C5" s="3" t="s">
        <v>9</v>
      </c>
      <c r="D5" s="5" t="s">
        <v>55</v>
      </c>
      <c r="E5" s="4" t="s">
        <v>11</v>
      </c>
      <c r="F5" s="4" t="s">
        <v>16</v>
      </c>
      <c r="G5" s="1"/>
    </row>
    <row r="6" spans="1:7" ht="63.75" customHeight="1" x14ac:dyDescent="0.3">
      <c r="A6" s="2"/>
      <c r="B6" s="3">
        <v>5</v>
      </c>
      <c r="C6" s="3" t="s">
        <v>10</v>
      </c>
      <c r="D6" s="5" t="s">
        <v>54</v>
      </c>
      <c r="E6" s="5" t="s">
        <v>12</v>
      </c>
      <c r="F6" s="5" t="s">
        <v>36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85" zoomScaleNormal="85" workbookViewId="0">
      <selection activeCell="C29" sqref="C29"/>
    </sheetView>
  </sheetViews>
  <sheetFormatPr defaultRowHeight="16.5" x14ac:dyDescent="0.3"/>
  <cols>
    <col min="1" max="1" width="9" style="6"/>
    <col min="2" max="2" width="16.25" style="6" customWidth="1"/>
    <col min="3" max="3" width="54.625" style="6" customWidth="1"/>
    <col min="4" max="4" width="55.75" style="6" customWidth="1"/>
    <col min="5" max="5" width="3.125" style="6" customWidth="1"/>
    <col min="6" max="16384" width="9" style="6"/>
  </cols>
  <sheetData>
    <row r="1" spans="1:5" ht="24" customHeight="1" x14ac:dyDescent="0.3">
      <c r="A1" s="27" t="s">
        <v>22</v>
      </c>
      <c r="B1" s="35"/>
      <c r="C1" s="35"/>
      <c r="D1" s="28"/>
      <c r="E1" s="1"/>
    </row>
    <row r="2" spans="1:5" x14ac:dyDescent="0.3">
      <c r="A2" s="23" t="s">
        <v>23</v>
      </c>
      <c r="B2" s="9" t="s">
        <v>2</v>
      </c>
      <c r="C2" s="9" t="s">
        <v>27</v>
      </c>
      <c r="D2" s="36" t="s">
        <v>24</v>
      </c>
      <c r="E2" s="1"/>
    </row>
    <row r="3" spans="1:5" x14ac:dyDescent="0.3">
      <c r="A3" s="37">
        <v>1</v>
      </c>
      <c r="B3" s="30" t="s">
        <v>21</v>
      </c>
      <c r="C3" s="31" t="s">
        <v>26</v>
      </c>
      <c r="D3" s="38" t="s">
        <v>33</v>
      </c>
      <c r="E3" s="1"/>
    </row>
    <row r="4" spans="1:5" x14ac:dyDescent="0.3">
      <c r="A4" s="37"/>
      <c r="B4" s="30"/>
      <c r="C4" s="31" t="s">
        <v>28</v>
      </c>
      <c r="D4" s="38" t="s">
        <v>29</v>
      </c>
      <c r="E4" s="1"/>
    </row>
    <row r="5" spans="1:5" ht="48.75" customHeight="1" x14ac:dyDescent="0.3">
      <c r="A5" s="37"/>
      <c r="B5" s="30"/>
      <c r="C5" s="32" t="s">
        <v>30</v>
      </c>
      <c r="D5" s="39" t="s">
        <v>37</v>
      </c>
      <c r="E5" s="1"/>
    </row>
    <row r="6" spans="1:5" ht="17.25" thickBot="1" x14ac:dyDescent="0.35">
      <c r="A6" s="40">
        <v>2</v>
      </c>
      <c r="B6" s="41" t="s">
        <v>25</v>
      </c>
      <c r="C6" s="42" t="s">
        <v>38</v>
      </c>
      <c r="D6" s="43"/>
      <c r="E6" s="1"/>
    </row>
    <row r="7" spans="1:5" ht="17.25" thickBot="1" x14ac:dyDescent="0.35">
      <c r="A7" s="1"/>
      <c r="B7" s="1"/>
      <c r="C7" s="1"/>
      <c r="D7" s="1"/>
      <c r="E7" s="1"/>
    </row>
    <row r="8" spans="1:5" ht="24" customHeight="1" x14ac:dyDescent="0.3">
      <c r="A8" s="13" t="s">
        <v>34</v>
      </c>
      <c r="B8" s="14"/>
      <c r="C8" s="14"/>
      <c r="D8" s="15"/>
      <c r="E8" s="1"/>
    </row>
    <row r="9" spans="1:5" x14ac:dyDescent="0.3">
      <c r="A9" s="44" t="s">
        <v>18</v>
      </c>
      <c r="B9" s="10"/>
      <c r="C9" s="33" t="s">
        <v>35</v>
      </c>
      <c r="D9" s="45"/>
      <c r="E9" s="1"/>
    </row>
    <row r="10" spans="1:5" x14ac:dyDescent="0.3">
      <c r="A10" s="44" t="s">
        <v>17</v>
      </c>
      <c r="B10" s="10"/>
      <c r="C10" s="33" t="s">
        <v>20</v>
      </c>
      <c r="D10" s="45"/>
      <c r="E10" s="1"/>
    </row>
    <row r="11" spans="1:5" x14ac:dyDescent="0.3">
      <c r="A11" s="44" t="s">
        <v>19</v>
      </c>
      <c r="B11" s="10"/>
      <c r="C11" s="33" t="s">
        <v>48</v>
      </c>
      <c r="D11" s="45"/>
      <c r="E11" s="1"/>
    </row>
    <row r="12" spans="1:5" x14ac:dyDescent="0.3">
      <c r="A12" s="44" t="s">
        <v>31</v>
      </c>
      <c r="B12" s="10"/>
      <c r="C12" s="33" t="s">
        <v>46</v>
      </c>
      <c r="D12" s="45"/>
      <c r="E12" s="1"/>
    </row>
    <row r="13" spans="1:5" ht="17.25" thickBot="1" x14ac:dyDescent="0.35">
      <c r="A13" s="46" t="s">
        <v>32</v>
      </c>
      <c r="B13" s="47"/>
      <c r="C13" s="48" t="s">
        <v>47</v>
      </c>
      <c r="D13" s="49"/>
      <c r="E13" s="1"/>
    </row>
    <row r="14" spans="1:5" x14ac:dyDescent="0.3">
      <c r="A14" s="1"/>
      <c r="B14" s="1"/>
      <c r="C14" s="34"/>
      <c r="D14" s="1"/>
      <c r="E14" s="1"/>
    </row>
  </sheetData>
  <mergeCells count="14">
    <mergeCell ref="A13:B13"/>
    <mergeCell ref="A12:B12"/>
    <mergeCell ref="C12:D12"/>
    <mergeCell ref="C13:D13"/>
    <mergeCell ref="A10:B10"/>
    <mergeCell ref="C10:D10"/>
    <mergeCell ref="A11:B11"/>
    <mergeCell ref="C11:D11"/>
    <mergeCell ref="A8:D8"/>
    <mergeCell ref="A1:D1"/>
    <mergeCell ref="A3:A5"/>
    <mergeCell ref="B3:B5"/>
    <mergeCell ref="A9:B9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zoomScale="85" zoomScaleNormal="85" workbookViewId="0">
      <selection activeCell="C26" sqref="C26"/>
    </sheetView>
  </sheetViews>
  <sheetFormatPr defaultRowHeight="16.5" x14ac:dyDescent="0.3"/>
  <cols>
    <col min="1" max="1" width="14.25" style="6" bestFit="1" customWidth="1"/>
    <col min="2" max="2" width="33.375" style="6" customWidth="1"/>
    <col min="3" max="3" width="29.875" style="6" customWidth="1"/>
    <col min="4" max="4" width="9" style="6"/>
    <col min="5" max="5" width="13.875" style="6" bestFit="1" customWidth="1"/>
    <col min="6" max="7" width="9.875" style="6" bestFit="1" customWidth="1"/>
    <col min="8" max="8" width="3.25" style="6" customWidth="1"/>
    <col min="9" max="9" width="14.25" style="6" bestFit="1" customWidth="1"/>
    <col min="10" max="16384" width="9" style="6"/>
  </cols>
  <sheetData>
    <row r="1" spans="1:8" x14ac:dyDescent="0.3">
      <c r="A1" s="13" t="s">
        <v>59</v>
      </c>
      <c r="B1" s="14"/>
      <c r="C1" s="15"/>
      <c r="D1" s="1"/>
      <c r="E1" s="24" t="s">
        <v>74</v>
      </c>
      <c r="F1" s="25"/>
      <c r="G1" s="26"/>
      <c r="H1" s="1"/>
    </row>
    <row r="2" spans="1:8" x14ac:dyDescent="0.3">
      <c r="A2" s="16" t="s">
        <v>39</v>
      </c>
      <c r="B2" s="12" t="s">
        <v>40</v>
      </c>
      <c r="C2" s="17" t="s">
        <v>41</v>
      </c>
      <c r="D2" s="1"/>
      <c r="E2" s="16" t="s">
        <v>61</v>
      </c>
      <c r="F2" s="12" t="s">
        <v>49</v>
      </c>
      <c r="G2" s="17" t="s">
        <v>44</v>
      </c>
      <c r="H2" s="1"/>
    </row>
    <row r="3" spans="1:8" ht="16.5" customHeight="1" thickBot="1" x14ac:dyDescent="0.35">
      <c r="A3" s="18" t="s">
        <v>42</v>
      </c>
      <c r="B3" s="42" t="s">
        <v>52</v>
      </c>
      <c r="C3" s="43" t="s">
        <v>51</v>
      </c>
      <c r="D3" s="1"/>
      <c r="E3" s="18" t="s">
        <v>43</v>
      </c>
      <c r="F3" s="42">
        <v>100</v>
      </c>
      <c r="G3" s="43">
        <v>50</v>
      </c>
      <c r="H3" s="1"/>
    </row>
    <row r="4" spans="1:8" ht="16.5" customHeight="1" thickBot="1" x14ac:dyDescent="0.35">
      <c r="A4" s="1"/>
      <c r="B4" s="1"/>
      <c r="C4" s="1"/>
      <c r="D4" s="1"/>
      <c r="E4" s="1"/>
      <c r="F4" s="1"/>
      <c r="G4" s="1"/>
      <c r="H4" s="1"/>
    </row>
    <row r="5" spans="1:8" ht="16.5" customHeight="1" x14ac:dyDescent="0.3">
      <c r="A5" s="19" t="s">
        <v>67</v>
      </c>
      <c r="B5" s="20"/>
      <c r="C5" s="21"/>
      <c r="D5" s="1"/>
      <c r="E5" s="50" t="s">
        <v>76</v>
      </c>
      <c r="F5" s="51"/>
      <c r="G5" s="1"/>
      <c r="H5" s="1"/>
    </row>
    <row r="6" spans="1:8" ht="16.5" customHeight="1" thickBot="1" x14ac:dyDescent="0.35">
      <c r="A6" s="16" t="s">
        <v>39</v>
      </c>
      <c r="B6" s="12" t="s">
        <v>50</v>
      </c>
      <c r="C6" s="17" t="s">
        <v>56</v>
      </c>
      <c r="D6" s="1"/>
      <c r="E6" s="29" t="s">
        <v>42</v>
      </c>
      <c r="F6" s="52" t="str">
        <f>IF((사기전체수치-70)/100&lt;=0.4,"발동안함",(사기전체수치-70)/100*1)</f>
        <v>발동안함</v>
      </c>
      <c r="G6" s="1"/>
      <c r="H6" s="1"/>
    </row>
    <row r="7" spans="1:8" ht="16.5" customHeight="1" thickBot="1" x14ac:dyDescent="0.35">
      <c r="A7" s="18" t="s">
        <v>42</v>
      </c>
      <c r="B7" s="53" t="s">
        <v>45</v>
      </c>
      <c r="C7" s="54">
        <f>IF((사기전체수치-사기현재수치)/100&lt;=0.4,"발동안함",(사기전체수치-사기현재수치)/100*1)</f>
        <v>0.5</v>
      </c>
      <c r="D7" s="1"/>
      <c r="E7" s="1"/>
      <c r="F7" s="1"/>
      <c r="G7" s="1"/>
      <c r="H7" s="1"/>
    </row>
    <row r="8" spans="1:8" ht="16.5" customHeight="1" x14ac:dyDescent="0.3">
      <c r="A8" s="1"/>
      <c r="B8" s="1"/>
      <c r="C8" s="1"/>
      <c r="D8" s="1"/>
      <c r="E8" s="50" t="s">
        <v>75</v>
      </c>
      <c r="F8" s="51"/>
      <c r="G8" s="1"/>
      <c r="H8" s="1"/>
    </row>
    <row r="9" spans="1:8" ht="16.5" customHeight="1" thickBot="1" x14ac:dyDescent="0.35">
      <c r="A9" s="1"/>
      <c r="B9" s="1"/>
      <c r="C9" s="1"/>
      <c r="D9" s="1"/>
      <c r="E9" s="29" t="s">
        <v>42</v>
      </c>
      <c r="F9" s="52">
        <f>IF((사기전체수치-50)/100&lt;=0.4,"발동안함",(사기전체수치-50)/100*1)</f>
        <v>0.5</v>
      </c>
      <c r="G9" s="1"/>
      <c r="H9" s="1"/>
    </row>
    <row r="10" spans="1:8" ht="16.5" customHeight="1" thickBot="1" x14ac:dyDescent="0.35">
      <c r="A10" s="1"/>
      <c r="B10" s="1"/>
      <c r="C10" s="1"/>
      <c r="D10" s="1"/>
      <c r="E10" s="1"/>
      <c r="F10" s="1"/>
      <c r="G10" s="1"/>
      <c r="H10" s="1"/>
    </row>
    <row r="11" spans="1:8" ht="16.5" customHeight="1" x14ac:dyDescent="0.3">
      <c r="A11" s="1"/>
      <c r="B11" s="1"/>
      <c r="C11" s="1"/>
      <c r="D11" s="1"/>
      <c r="E11" s="50" t="s">
        <v>77</v>
      </c>
      <c r="F11" s="51"/>
      <c r="G11" s="1"/>
      <c r="H11" s="1"/>
    </row>
    <row r="12" spans="1:8" ht="16.5" customHeight="1" thickBot="1" x14ac:dyDescent="0.35">
      <c r="A12" s="1"/>
      <c r="B12" s="1"/>
      <c r="C12" s="1"/>
      <c r="D12" s="1"/>
      <c r="E12" s="29" t="s">
        <v>42</v>
      </c>
      <c r="F12" s="52">
        <f>IF((사기전체수치-20)/100&lt;=0.4,"발동안함",(사기전체수치-20)/100*1)</f>
        <v>0.8</v>
      </c>
      <c r="G12" s="1"/>
      <c r="H12" s="1"/>
    </row>
    <row r="13" spans="1:8" ht="16.5" customHeight="1" thickBot="1" x14ac:dyDescent="0.35">
      <c r="A13" s="1"/>
      <c r="B13" s="1"/>
      <c r="C13" s="1"/>
      <c r="D13" s="1"/>
      <c r="E13" s="1"/>
      <c r="F13" s="1"/>
      <c r="G13" s="1"/>
      <c r="H13" s="1"/>
    </row>
    <row r="14" spans="1:8" ht="16.5" customHeight="1" x14ac:dyDescent="0.3">
      <c r="A14" s="13" t="s">
        <v>60</v>
      </c>
      <c r="B14" s="14"/>
      <c r="C14" s="15"/>
      <c r="D14" s="1"/>
      <c r="E14" s="24" t="s">
        <v>73</v>
      </c>
      <c r="F14" s="25"/>
      <c r="G14" s="26"/>
      <c r="H14" s="1"/>
    </row>
    <row r="15" spans="1:8" ht="16.5" customHeight="1" x14ac:dyDescent="0.3">
      <c r="A15" s="16" t="s">
        <v>57</v>
      </c>
      <c r="B15" s="11" t="s">
        <v>80</v>
      </c>
      <c r="C15" s="22"/>
      <c r="D15" s="1"/>
      <c r="E15" s="16" t="s">
        <v>68</v>
      </c>
      <c r="F15" s="12" t="s">
        <v>62</v>
      </c>
      <c r="G15" s="17" t="s">
        <v>63</v>
      </c>
      <c r="H15" s="1"/>
    </row>
    <row r="16" spans="1:8" ht="16.5" customHeight="1" x14ac:dyDescent="0.3">
      <c r="A16" s="23" t="s">
        <v>6</v>
      </c>
      <c r="B16" s="33" t="s">
        <v>81</v>
      </c>
      <c r="C16" s="45"/>
      <c r="D16" s="1"/>
      <c r="E16" s="23" t="s">
        <v>65</v>
      </c>
      <c r="F16" s="31">
        <v>90</v>
      </c>
      <c r="G16" s="38">
        <v>3</v>
      </c>
      <c r="H16" s="1"/>
    </row>
    <row r="17" spans="1:8" ht="16.5" customHeight="1" x14ac:dyDescent="0.3">
      <c r="A17" s="23" t="s">
        <v>7</v>
      </c>
      <c r="B17" s="33"/>
      <c r="C17" s="45"/>
      <c r="D17" s="1"/>
      <c r="E17" s="23" t="s">
        <v>66</v>
      </c>
      <c r="F17" s="31">
        <v>50</v>
      </c>
      <c r="G17" s="38">
        <v>1</v>
      </c>
      <c r="H17" s="1"/>
    </row>
    <row r="18" spans="1:8" ht="17.25" thickBot="1" x14ac:dyDescent="0.35">
      <c r="A18" s="23" t="s">
        <v>8</v>
      </c>
      <c r="B18" s="33" t="s">
        <v>64</v>
      </c>
      <c r="C18" s="45"/>
      <c r="D18" s="1"/>
      <c r="E18" s="18" t="s">
        <v>10</v>
      </c>
      <c r="F18" s="42">
        <v>15</v>
      </c>
      <c r="G18" s="43">
        <v>0</v>
      </c>
      <c r="H18" s="1"/>
    </row>
    <row r="19" spans="1:8" ht="17.25" thickBot="1" x14ac:dyDescent="0.35">
      <c r="A19" s="23" t="s">
        <v>58</v>
      </c>
      <c r="B19" s="33"/>
      <c r="C19" s="45"/>
      <c r="D19" s="1"/>
      <c r="E19" s="1"/>
      <c r="F19" s="1"/>
      <c r="G19" s="1"/>
      <c r="H19" s="1"/>
    </row>
    <row r="20" spans="1:8" ht="17.25" thickBot="1" x14ac:dyDescent="0.35">
      <c r="A20" s="18" t="s">
        <v>10</v>
      </c>
      <c r="B20" s="48" t="s">
        <v>82</v>
      </c>
      <c r="C20" s="49"/>
      <c r="D20" s="1"/>
      <c r="E20" s="19" t="s">
        <v>69</v>
      </c>
      <c r="F20" s="21"/>
      <c r="G20" s="1"/>
      <c r="H20" s="1"/>
    </row>
    <row r="21" spans="1:8" ht="17.25" thickBot="1" x14ac:dyDescent="0.35">
      <c r="A21" s="1"/>
      <c r="B21" s="1"/>
      <c r="C21" s="1"/>
      <c r="D21" s="1"/>
      <c r="E21" s="16" t="s">
        <v>68</v>
      </c>
      <c r="F21" s="71" t="s">
        <v>56</v>
      </c>
      <c r="G21" s="1"/>
      <c r="H21" s="1"/>
    </row>
    <row r="22" spans="1:8" ht="17.25" thickBot="1" x14ac:dyDescent="0.35">
      <c r="A22" s="64" t="s">
        <v>78</v>
      </c>
      <c r="B22" s="65"/>
      <c r="C22" s="66"/>
      <c r="D22" s="1"/>
      <c r="E22" s="23" t="s">
        <v>65</v>
      </c>
      <c r="F22" s="55">
        <f>(아이템_음식_물_시작확률-(0*아이템_음식_물_감소수치))/100</f>
        <v>0.9</v>
      </c>
      <c r="G22" s="1"/>
      <c r="H22" s="1"/>
    </row>
    <row r="23" spans="1:8" x14ac:dyDescent="0.3">
      <c r="A23" s="67"/>
      <c r="B23" s="68" t="s">
        <v>50</v>
      </c>
      <c r="C23" s="69" t="s">
        <v>56</v>
      </c>
      <c r="D23" s="1"/>
      <c r="E23" s="23" t="s">
        <v>66</v>
      </c>
      <c r="F23" s="56">
        <f>(아이템_게임_구급_시작확률-(0*아이템_게임_구급_감소수치))/100</f>
        <v>0.5</v>
      </c>
      <c r="G23" s="1"/>
      <c r="H23" s="1"/>
    </row>
    <row r="24" spans="1:8" ht="17.25" thickBot="1" x14ac:dyDescent="0.35">
      <c r="A24" s="61" t="s">
        <v>68</v>
      </c>
      <c r="B24" s="62" t="s">
        <v>71</v>
      </c>
      <c r="C24" s="63">
        <f>(아이템_음식_물_시작확률-(0*아이템_음식_물_감소수치))/100</f>
        <v>0.9</v>
      </c>
      <c r="D24" s="1"/>
      <c r="E24" s="18" t="s">
        <v>10</v>
      </c>
      <c r="F24" s="54">
        <v>0.15</v>
      </c>
      <c r="G24" s="1"/>
      <c r="H24" s="1"/>
    </row>
    <row r="25" spans="1:8" ht="17.25" thickBot="1" x14ac:dyDescent="0.35">
      <c r="A25" s="23" t="s">
        <v>65</v>
      </c>
      <c r="B25" s="57"/>
      <c r="C25" s="58">
        <f>(아이템_게임_구급_시작확률-(0*아이템_게임_구급_감소수치))/100</f>
        <v>0.5</v>
      </c>
      <c r="D25" s="1"/>
      <c r="E25" s="1"/>
      <c r="F25" s="1"/>
      <c r="G25" s="1"/>
      <c r="H25" s="1"/>
    </row>
    <row r="26" spans="1:8" x14ac:dyDescent="0.3">
      <c r="A26" s="23" t="s">
        <v>66</v>
      </c>
      <c r="B26" s="57"/>
      <c r="C26" s="58">
        <f>(아이템_게임_구급_시작확률-(0*아이템_게임_구급_감소수치))/100</f>
        <v>0.5</v>
      </c>
      <c r="D26" s="1"/>
      <c r="E26" s="50" t="s">
        <v>70</v>
      </c>
      <c r="F26" s="51"/>
      <c r="G26" s="1"/>
      <c r="H26" s="1"/>
    </row>
    <row r="27" spans="1:8" ht="17.25" thickBot="1" x14ac:dyDescent="0.35">
      <c r="A27" s="18" t="s">
        <v>10</v>
      </c>
      <c r="B27" s="42" t="s">
        <v>72</v>
      </c>
      <c r="C27" s="70">
        <v>0.25</v>
      </c>
      <c r="D27" s="1"/>
      <c r="E27" s="16" t="s">
        <v>68</v>
      </c>
      <c r="F27" s="71" t="s">
        <v>56</v>
      </c>
      <c r="G27" s="1"/>
      <c r="H27" s="1"/>
    </row>
    <row r="28" spans="1:8" x14ac:dyDescent="0.3">
      <c r="A28" s="1"/>
      <c r="B28" s="1"/>
      <c r="C28" s="1"/>
      <c r="D28" s="1"/>
      <c r="E28" s="23" t="s">
        <v>65</v>
      </c>
      <c r="F28" s="55">
        <f>(아이템_음식_물_시작확률-(15*아이템_음식_물_감소수치))/100</f>
        <v>0.45</v>
      </c>
      <c r="G28" s="1"/>
      <c r="H28" s="1"/>
    </row>
    <row r="29" spans="1:8" x14ac:dyDescent="0.3">
      <c r="A29" s="1"/>
      <c r="B29" s="1"/>
      <c r="C29" s="1"/>
      <c r="D29" s="1"/>
      <c r="E29" s="23" t="s">
        <v>66</v>
      </c>
      <c r="F29" s="56">
        <f>(아이템_게임_구급_시작확률-(15*아이템_게임_구급_감소수치))/100</f>
        <v>0.35</v>
      </c>
      <c r="G29" s="1"/>
      <c r="H29" s="1"/>
    </row>
    <row r="30" spans="1:8" ht="17.25" thickBot="1" x14ac:dyDescent="0.35">
      <c r="A30" s="1"/>
      <c r="B30" s="1"/>
      <c r="C30" s="1"/>
      <c r="D30" s="1"/>
      <c r="E30" s="18" t="s">
        <v>10</v>
      </c>
      <c r="F30" s="54">
        <v>0.15</v>
      </c>
      <c r="G30" s="1"/>
      <c r="H30" s="1"/>
    </row>
    <row r="31" spans="1:8" x14ac:dyDescent="0.3">
      <c r="A31" s="1"/>
      <c r="B31" s="1"/>
      <c r="C31" s="1"/>
      <c r="D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</sheetData>
  <dataConsolidate/>
  <mergeCells count="16">
    <mergeCell ref="B20:C20"/>
    <mergeCell ref="E5:F5"/>
    <mergeCell ref="E8:F8"/>
    <mergeCell ref="E11:F11"/>
    <mergeCell ref="E26:F26"/>
    <mergeCell ref="E20:F20"/>
    <mergeCell ref="B18:C19"/>
    <mergeCell ref="A22:C22"/>
    <mergeCell ref="B15:C15"/>
    <mergeCell ref="B24:B26"/>
    <mergeCell ref="A14:C14"/>
    <mergeCell ref="A1:C1"/>
    <mergeCell ref="E1:G1"/>
    <mergeCell ref="A5:C5"/>
    <mergeCell ref="E14:G14"/>
    <mergeCell ref="B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표지</vt:lpstr>
      <vt:lpstr>아이템</vt:lpstr>
      <vt:lpstr>진행 개요</vt:lpstr>
      <vt:lpstr>확률</vt:lpstr>
      <vt:lpstr>사기전체수치</vt:lpstr>
      <vt:lpstr>사기현재수치</vt:lpstr>
      <vt:lpstr>아이템_게임_구급_감소수치</vt:lpstr>
      <vt:lpstr>아이템_게임_구급_시작확률</vt:lpstr>
      <vt:lpstr>아이템_음식_물_감소수치</vt:lpstr>
      <vt:lpstr>아이템_음식_물_시작확률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전가은</cp:lastModifiedBy>
  <dcterms:created xsi:type="dcterms:W3CDTF">2022-11-16T00:50:01Z</dcterms:created>
  <dcterms:modified xsi:type="dcterms:W3CDTF">2022-12-10T06:02:04Z</dcterms:modified>
</cp:coreProperties>
</file>