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minerachinalco-my.sharepoint.com/personal/cfarro_chinalco_com_pe/Documents/Documents/2024/Encuestas/Q2/"/>
    </mc:Choice>
  </mc:AlternateContent>
  <xr:revisionPtr revIDLastSave="229" documentId="8_{A448B3AA-AE95-4B52-8864-2715B6F59D04}" xr6:coauthVersionLast="47" xr6:coauthVersionMax="47" xr10:uidLastSave="{63FCD7F4-8A11-4FAC-9C38-A46FA4C0F6A8}"/>
  <bookViews>
    <workbookView xWindow="-120" yWindow="-120" windowWidth="25440" windowHeight="15270" xr2:uid="{00000000-000D-0000-FFFF-FFFF00000000}"/>
  </bookViews>
  <sheets>
    <sheet name="Sheet1" sheetId="3" r:id="rId1"/>
    <sheet name="Form1" sheetId="1" r:id="rId2"/>
    <sheet name="_56F9DC9755BA473782653E2940F9" sheetId="2" state="veryHidden" r:id="rId3"/>
  </sheets>
  <definedNames>
    <definedName name="_56F9DC9755BA473782653E2940F9FormId">"uJr7nK7Fokmrbn30RQgQBHJyJENyGj1Dpt7dUDgnvtlUNVNMMDZNRDJPQTFVQTMxM1E3V1I5RTJETCQlQCN0PWcu"</definedName>
    <definedName name="_56F9DC9755BA473782653E2940F9ResponseSheet">"Form1"</definedName>
    <definedName name="_56F9DC9755BA473782653E2940F9SourceDocId">"{c072b3f3-b962-4caf-a1c9-5225ca0fe1c0}"</definedName>
  </definedNames>
  <calcPr calcId="191028"/>
  <pivotCaches>
    <pivotCache cacheId="1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C207" i="3"/>
  <c r="C199" i="3"/>
  <c r="C186" i="3"/>
  <c r="C178" i="3"/>
  <c r="C170" i="3"/>
  <c r="C162" i="3"/>
  <c r="F9" i="3" l="1"/>
  <c r="F8" i="3"/>
  <c r="F7" i="3"/>
  <c r="F6" i="3"/>
  <c r="C153" i="3" l="1"/>
  <c r="C144" i="3"/>
  <c r="C136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</calcChain>
</file>

<file path=xl/sharedStrings.xml><?xml version="1.0" encoding="utf-8"?>
<sst xmlns="http://schemas.openxmlformats.org/spreadsheetml/2006/main" count="6548" uniqueCount="524">
  <si>
    <t>ID</t>
  </si>
  <si>
    <t>Start time</t>
  </si>
  <si>
    <t>Completion time</t>
  </si>
  <si>
    <t>Email</t>
  </si>
  <si>
    <t>Name</t>
  </si>
  <si>
    <t>En general, ¿cuál es su nivel de satisfacción con TODOS LOS SERVICIOS que le ofrecemos (alimentación, hotelería, lavandería, mantenimiento y oficinas)?</t>
  </si>
  <si>
    <t>En general, ¿cuál es su nivel de satisfacción con el SERVICIO DE ALIMENTACIÓN que le ofrecemos?:</t>
  </si>
  <si>
    <t>1. Sazón y Variedad de los alimentos servidos</t>
  </si>
  <si>
    <t>2. Festivales gastronómicos (pollo a la brasa, caja china, postres, panes, parrillada, temático).</t>
  </si>
  <si>
    <t>3. Disponibilidad de preparaciones u opciones de comedor</t>
  </si>
  <si>
    <t>4. Trato cordial y oportuno en el comedor</t>
  </si>
  <si>
    <t>5. Disponibilidad de vajilla y cubertería</t>
  </si>
  <si>
    <t>6. Servicios de recreación (salón de juegos, spa, coffee, PS5, cine, gimnasio, entre otros)</t>
  </si>
  <si>
    <t>Por favor indicar el comedor que utiliza para el almuerzo:</t>
  </si>
  <si>
    <t>En general, ¿cuál es su nivel de satisfacción con el SERVICIO DE ALOJAMIENTO que le ofrecemos?</t>
  </si>
  <si>
    <t>1. La limpieza y desinfección de la habitación</t>
  </si>
  <si>
    <t>2. La limpieza y desinfección en los SSHH de la habitación</t>
  </si>
  <si>
    <t>3. Entrega semanal de los suministros: Papel higiénico y jabón de tocador</t>
  </si>
  <si>
    <t>4. Cambio de ropa de cama semanal</t>
  </si>
  <si>
    <t>5. Limpieza y desinfección en los SSHH de los comedores.</t>
  </si>
  <si>
    <t>6. Limpieza y desinfección en las oficinas y/o modulares</t>
  </si>
  <si>
    <t xml:space="preserve">7. La devolución de su ropa de la lavandería se realiza dentro de las 72 horas.  </t>
  </si>
  <si>
    <t>En general, ¿cuál es su nivel de satisfacción con el SERVICIO DE MANTENIMIENTO?:</t>
  </si>
  <si>
    <t>1. Mantenimiento y reparación de mobiliarios y equipos en habitaciones cuando lo solicita</t>
  </si>
  <si>
    <t>2. Mantenimiento y reparación de mobiliario en oficinas cuando lo solicita</t>
  </si>
  <si>
    <t>1. Disponibilidad de Supervisores/ Jefes de servicio</t>
  </si>
  <si>
    <t>2. Presentación del personal (uniforme, limpieza, aseo)</t>
  </si>
  <si>
    <t xml:space="preserve">3. Amabilidad del personal </t>
  </si>
  <si>
    <t>4. Disponibilidad y disposición del personal para atender o resolver necesidades del cliente</t>
  </si>
  <si>
    <t>5. El personal ofrece alternativas de solución adecuadas y rápidas</t>
  </si>
  <si>
    <t>6. Concentración y enfoque del personal en su trabajo durante la atención</t>
  </si>
  <si>
    <t>En general, ¿cuál es su nivel de satisfacción con el servicio de transporte de personal brindado por CIVA?</t>
  </si>
  <si>
    <t>1. Comportamiento o trato cordial de los conductores.</t>
  </si>
  <si>
    <t>2. Pericia en el manejo de los conductores</t>
  </si>
  <si>
    <t>3. Procedimiento para el control de equipaje.</t>
  </si>
  <si>
    <t>4. Disposición de alcohol en gel en las escaleras de ingreso/salida del bus.</t>
  </si>
  <si>
    <t>4. Orden y limpieza de los buses.</t>
  </si>
  <si>
    <t>5. Transbordos por desperfectos  mecánicos en ruta.</t>
  </si>
  <si>
    <t>MUY INSATISFECHO</t>
  </si>
  <si>
    <t>INSATISFECHO</t>
  </si>
  <si>
    <t>SATISFECHO</t>
  </si>
  <si>
    <t>MUY SATISFECHO</t>
  </si>
  <si>
    <t>Tuctu</t>
  </si>
  <si>
    <t>cfarro@chinalco.com.pe</t>
  </si>
  <si>
    <t>Christhiam Farro Briceno</t>
  </si>
  <si>
    <t>Tunshuruco</t>
  </si>
  <si>
    <t>oorrillo@chinalco.com.pe</t>
  </si>
  <si>
    <t>Oriana Orrillo Perez</t>
  </si>
  <si>
    <t>drosas@chinalco.com.pe</t>
  </si>
  <si>
    <t>Danny Rosas Nole</t>
  </si>
  <si>
    <t>jmunayco@chinalco.com.pe</t>
  </si>
  <si>
    <t>Jose Munayco Coronado</t>
  </si>
  <si>
    <t>mleonc@chinalco.com.pe</t>
  </si>
  <si>
    <t>Mayra Leon Chavez</t>
  </si>
  <si>
    <t>jlarosa@chinalco.com.pe</t>
  </si>
  <si>
    <t>Javier La Rosa Hidalgo</t>
  </si>
  <si>
    <t>jvasquez@chinalco.com.pe</t>
  </si>
  <si>
    <t>Jose Vasquez Haro</t>
  </si>
  <si>
    <t>mgonzales@chinalco.com.pe</t>
  </si>
  <si>
    <t>Manuel Gonzales King Kee</t>
  </si>
  <si>
    <t>jataupillco@chinalco.com.pe</t>
  </si>
  <si>
    <t>Joe Ataupillco Calderon</t>
  </si>
  <si>
    <t>cbaldassari@chinalco.com.pe</t>
  </si>
  <si>
    <t>kherrera@chinalco.com.pe</t>
  </si>
  <si>
    <t>Karla Herrera Salas</t>
  </si>
  <si>
    <t>cparisaca@chinalco.com.pe</t>
  </si>
  <si>
    <t>Cesar Parisaca Valdez</t>
  </si>
  <si>
    <t>Truck Shop</t>
  </si>
  <si>
    <t>mulloa@chinalco.com.pe</t>
  </si>
  <si>
    <t>Marco Ulloa Yaulimango</t>
  </si>
  <si>
    <t>jcarrillo@chinalco.com.pe</t>
  </si>
  <si>
    <t>Joseph Carrillo Ibarra</t>
  </si>
  <si>
    <t>jtaype@chinalco.com.pe</t>
  </si>
  <si>
    <t>Jose Taype Riquelme</t>
  </si>
  <si>
    <t>czenteno@chinalco.com.pe</t>
  </si>
  <si>
    <t>Carlos Zenteno Bolanos</t>
  </si>
  <si>
    <t>ysegura@chinalco.com.pe</t>
  </si>
  <si>
    <t>Yusep Segura Villarreal</t>
  </si>
  <si>
    <t>hhuanambal@chinalco.com.pe</t>
  </si>
  <si>
    <t>Hector Huanambal Castillo</t>
  </si>
  <si>
    <t>epajuelo@chinalco.com.pe</t>
  </si>
  <si>
    <t>Erwin Pajuelo Santiago</t>
  </si>
  <si>
    <t>vzafra@chinalco.com.pe</t>
  </si>
  <si>
    <t>Victor Zafra Escalante</t>
  </si>
  <si>
    <t>rapaza@chinalco.com.pe</t>
  </si>
  <si>
    <t>Roni Apaza Huamani</t>
  </si>
  <si>
    <t>nmaldonado@chinalco.com.pe</t>
  </si>
  <si>
    <t>Noel Maldonado Aymachoque</t>
  </si>
  <si>
    <t>rguzman@chinalco.com.pe</t>
  </si>
  <si>
    <t>Ronald Guzman Garcia</t>
  </si>
  <si>
    <t>rmaravi@chinalco.com.pe</t>
  </si>
  <si>
    <t>Ricardo Maravi Benites</t>
  </si>
  <si>
    <t>rseminario@chinalco.com.pe</t>
  </si>
  <si>
    <t>Roberto Seminario Pacheco</t>
  </si>
  <si>
    <t>Carhuacoto</t>
  </si>
  <si>
    <t>jmosquera@chinalco.com.pe</t>
  </si>
  <si>
    <t>James Mosquera Espinoza</t>
  </si>
  <si>
    <t>mvargas@chinalco.com.pe</t>
  </si>
  <si>
    <t>Moises Vargas Ramos</t>
  </si>
  <si>
    <t>mauris@chinalco.com.pe</t>
  </si>
  <si>
    <t>Manuel Auris Rodriguez</t>
  </si>
  <si>
    <t>yramirez@chinalco.com.pe</t>
  </si>
  <si>
    <t>Socorro Ramirez Alva</t>
  </si>
  <si>
    <t>esolorzanoh@chinalco.com.pe</t>
  </si>
  <si>
    <t>Elz Solorzano Huaranga</t>
  </si>
  <si>
    <t>jparedes@chinalco.com.pe</t>
  </si>
  <si>
    <t>Jose Paredes Yañez</t>
  </si>
  <si>
    <t>mguerrero@chinalco.com.pe</t>
  </si>
  <si>
    <t>Marco Guerrero Loyola</t>
  </si>
  <si>
    <t>vcrisanto@chinalco.com.pe</t>
  </si>
  <si>
    <t>Victor Crisanto Casas</t>
  </si>
  <si>
    <t>fquinde@chinalco.com.pe</t>
  </si>
  <si>
    <t>Fabian Quinde Hernandez</t>
  </si>
  <si>
    <t>amestanza@chinalco.com.pe</t>
  </si>
  <si>
    <t>Alain Mestanza Oblitas</t>
  </si>
  <si>
    <t>wsanchez@chinalco.com.pe</t>
  </si>
  <si>
    <t>Wilson Sanchez Villanueva</t>
  </si>
  <si>
    <t>caracena@chinalco.com.pe</t>
  </si>
  <si>
    <t>Carlos Aracena Lupaca</t>
  </si>
  <si>
    <t>asalazar@chinalco.com.pe</t>
  </si>
  <si>
    <t>Isidro Salazar Manrique</t>
  </si>
  <si>
    <t>jcerpa@chinalco.com.pe</t>
  </si>
  <si>
    <t>Johnny Cerpa Gambarini</t>
  </si>
  <si>
    <t>lsocualaya@chinalco.com.pe</t>
  </si>
  <si>
    <t>Luis Socualaya Orihuela</t>
  </si>
  <si>
    <t>gsanchez@chinalco.com.pe</t>
  </si>
  <si>
    <t>Gerardo Sanchez Bautista</t>
  </si>
  <si>
    <t>ssanchez@chinalco.com.pe</t>
  </si>
  <si>
    <t>Segundo Sanchez Loyola</t>
  </si>
  <si>
    <t>jortiz@chinalco.com.pe</t>
  </si>
  <si>
    <t>Juan Ortiz Ticona</t>
  </si>
  <si>
    <t>vrojas@chinalco.com.pe</t>
  </si>
  <si>
    <t>Vicente Rojas Mori</t>
  </si>
  <si>
    <t>rlinares@chinalco.com.pe</t>
  </si>
  <si>
    <t>Ricardo Linares Sanz</t>
  </si>
  <si>
    <t>alaureano@chinalco.com.pe</t>
  </si>
  <si>
    <t>Amilcar Laureano Agüero</t>
  </si>
  <si>
    <t>jluy@chinalco.com.pe</t>
  </si>
  <si>
    <t>Juan Luy Marquez</t>
  </si>
  <si>
    <t>abueno@chinalco.com.pe</t>
  </si>
  <si>
    <t>Anibal Bueno Huaranga</t>
  </si>
  <si>
    <t>otorres@chinalco.com.pe</t>
  </si>
  <si>
    <t>Óscar Torres Koda</t>
  </si>
  <si>
    <t>jcamacho@chinalco.com.pe</t>
  </si>
  <si>
    <t>Javier Camacho Benites</t>
  </si>
  <si>
    <t>fblanco@chinalco.com.pe</t>
  </si>
  <si>
    <t>Freimy Blanco Fernandez</t>
  </si>
  <si>
    <t>dramirez@chinalco.com.pe</t>
  </si>
  <si>
    <t>Deny Ramirez Torre</t>
  </si>
  <si>
    <t>jgamarrah@chinalco.com.pe</t>
  </si>
  <si>
    <t>Julio Gamarra Huambo</t>
  </si>
  <si>
    <t>pguzman@chinalco.com.pe</t>
  </si>
  <si>
    <t>Pepe Guzman Vargas</t>
  </si>
  <si>
    <t>rcabello@chinalco.com.pe</t>
  </si>
  <si>
    <t>Raúl Oscar Cabello Marmanillo</t>
  </si>
  <si>
    <t>rhurtado@chinalco.com.pe</t>
  </si>
  <si>
    <t>Ricardo Hurtado Miranda</t>
  </si>
  <si>
    <t>jlujan@chinalco.com.pe</t>
  </si>
  <si>
    <t>Juan Lujan Mucha</t>
  </si>
  <si>
    <t>mchata@chinalco.com.pe</t>
  </si>
  <si>
    <t>Marlene Chata Pisco</t>
  </si>
  <si>
    <t>hfernandez@chinalco.com.pe</t>
  </si>
  <si>
    <t>Hans Fernandez Olivera</t>
  </si>
  <si>
    <t>jandres@chinalco.com.pe</t>
  </si>
  <si>
    <t>Jessica Andres Sotomayor</t>
  </si>
  <si>
    <t>lcavero@chinalco.com.pe</t>
  </si>
  <si>
    <t>Luis Cavero Cavero</t>
  </si>
  <si>
    <t>mriveral@chinalco.com.pe</t>
  </si>
  <si>
    <t>Moises Rivera Lopez</t>
  </si>
  <si>
    <t>zsierra@chinalco.com.pe</t>
  </si>
  <si>
    <t>Zoila Sierra Leon</t>
  </si>
  <si>
    <t>avaldiviah@chinalco.com.pe</t>
  </si>
  <si>
    <t>Aristides Valdivia Herrera</t>
  </si>
  <si>
    <t>jportocarrero@chinalco.com.pe</t>
  </si>
  <si>
    <t>wyana@chinalco.com.pe</t>
  </si>
  <si>
    <t>Walter Yana Castro</t>
  </si>
  <si>
    <t>jpenaloza@chinalco.com.pe</t>
  </si>
  <si>
    <t>Jenny Penaloza Sosa</t>
  </si>
  <si>
    <t>grobles@chinalco.com.pe</t>
  </si>
  <si>
    <t>Gil Robles Torres</t>
  </si>
  <si>
    <t>jramirez@chinalco.com.pe</t>
  </si>
  <si>
    <t>Jorge Ramirez Blacido</t>
  </si>
  <si>
    <t>hmoncada@chinalco.com.pe</t>
  </si>
  <si>
    <t>Hypatia Moncada Zenteno</t>
  </si>
  <si>
    <t>Fnina@chinalco.com.pe</t>
  </si>
  <si>
    <t>Freddy Nina Apaza</t>
  </si>
  <si>
    <t>vmayta@chinalco.com.pe</t>
  </si>
  <si>
    <t>Vladimir Mayta Caceres</t>
  </si>
  <si>
    <t>jaltamirano@chinalco.com.pe</t>
  </si>
  <si>
    <t>Jaime Altamirano Perez</t>
  </si>
  <si>
    <t>jabarca@chinalco.com.pe</t>
  </si>
  <si>
    <t>Jack Abarca Bernardo</t>
  </si>
  <si>
    <t>ccampos@chinalco.com.pe</t>
  </si>
  <si>
    <t>Cesar Campos Carrera</t>
  </si>
  <si>
    <t>jhuiza@chinalco.com.pe</t>
  </si>
  <si>
    <t>Jaime Huiza Moya</t>
  </si>
  <si>
    <t>mcondori@chinalco.com.pe</t>
  </si>
  <si>
    <t>Martin Condori Figueroa</t>
  </si>
  <si>
    <t>pronquillo@chinalco.com.pe</t>
  </si>
  <si>
    <t>Pedro Ronquillo Banda</t>
  </si>
  <si>
    <t>dvela@chinalco.com.pe</t>
  </si>
  <si>
    <t>Daniel Vela Teran</t>
  </si>
  <si>
    <t>jhuaman@chinalco.com.pe</t>
  </si>
  <si>
    <t>Jaime Huaman Diaz</t>
  </si>
  <si>
    <t>ymeza@chinalco.com.pe</t>
  </si>
  <si>
    <t>Yeison Meza Vilca</t>
  </si>
  <si>
    <t>jluque@chinalco.com.pe</t>
  </si>
  <si>
    <t>Jose Luque Medina</t>
  </si>
  <si>
    <t>rbroncano@chinalco.com.pe</t>
  </si>
  <si>
    <t>Roger Broncano Reyes</t>
  </si>
  <si>
    <t>jprieto@chinalco.com.pe</t>
  </si>
  <si>
    <t>Juan Prieto Ascuña</t>
  </si>
  <si>
    <t>jflores@chinalco.com.pe</t>
  </si>
  <si>
    <t>Jose Flores Naval</t>
  </si>
  <si>
    <t>ryupanqui@chinalco.com.pe</t>
  </si>
  <si>
    <t>Ronald Yupanqui Sifuentes</t>
  </si>
  <si>
    <t>fcruz@chinalco.com.pe</t>
  </si>
  <si>
    <t>Frank Cruz More</t>
  </si>
  <si>
    <t>jvilloslada@chinalco.com.pe</t>
  </si>
  <si>
    <t>John Villoslada Ucanan</t>
  </si>
  <si>
    <t>jgarciar@chinalco.com.pe</t>
  </si>
  <si>
    <t>Jorge Garcia Ramon</t>
  </si>
  <si>
    <t>mcotrina@chinalco.com.pe</t>
  </si>
  <si>
    <t>Miguel Cotrina Villanueva</t>
  </si>
  <si>
    <t>rsalazar@chinalco.com.pe</t>
  </si>
  <si>
    <t>Roberto Salazar Ramirez</t>
  </si>
  <si>
    <t>ccolachagua@chinalco.com.pe</t>
  </si>
  <si>
    <t>Cinthia Colachagua Canales</t>
  </si>
  <si>
    <t>jparedesa@chinalco.com.pe</t>
  </si>
  <si>
    <t>Juan Paredes Acuna</t>
  </si>
  <si>
    <t>bsanchez@chinalco.com.pe</t>
  </si>
  <si>
    <t>Bryan Sanchez Hipolito</t>
  </si>
  <si>
    <t>mprudencio@chinalco.com.pe</t>
  </si>
  <si>
    <t>Miguel Prudencio Antunez</t>
  </si>
  <si>
    <t>vdiaz@chinalco.com.pe</t>
  </si>
  <si>
    <t>Victor Diaz Quiroz</t>
  </si>
  <si>
    <t>jamado@chinalco.com.pe</t>
  </si>
  <si>
    <t>Juan Amado Cerpa</t>
  </si>
  <si>
    <t>tescobar@chinalco.com.pe</t>
  </si>
  <si>
    <t>Tania Escobar Soldevilla</t>
  </si>
  <si>
    <t>jvasqueza@chinalco.com.pe</t>
  </si>
  <si>
    <t>Jeiser Vasquez Astonitas</t>
  </si>
  <si>
    <t>jircanaupa@chinalco.com.pe</t>
  </si>
  <si>
    <t>Yber Ircanaupa Acevedo</t>
  </si>
  <si>
    <t>csanchez@chinalco.com.pe</t>
  </si>
  <si>
    <t>Christian Sanchez Contreras</t>
  </si>
  <si>
    <t>crojas@chinalco.com.pe</t>
  </si>
  <si>
    <t>Cesar Rojas Montero</t>
  </si>
  <si>
    <t>mramos@chinalco.com.pe</t>
  </si>
  <si>
    <t>Mauro Ramos Rimari</t>
  </si>
  <si>
    <t>acastillo@chinalco.com.pe</t>
  </si>
  <si>
    <t>Abraham Castillo Castillo</t>
  </si>
  <si>
    <t>dkohira@chinalco.com.pe</t>
  </si>
  <si>
    <t>Daniel Kohira Rodriguez</t>
  </si>
  <si>
    <t>fguillen@chinalco.com.pe</t>
  </si>
  <si>
    <t>Fernando Guillen Portugal</t>
  </si>
  <si>
    <t>kquispe@chinalco.com.pe</t>
  </si>
  <si>
    <t>Katheryng Quispe Vargas</t>
  </si>
  <si>
    <t>jrojas@chinalco.com.pe</t>
  </si>
  <si>
    <t>Jesus Rojas</t>
  </si>
  <si>
    <t>pchavez@chinalco.com.pe</t>
  </si>
  <si>
    <t>Pavel Chavez Azurin</t>
  </si>
  <si>
    <t>jponcedeleon@chinalco.com.pe</t>
  </si>
  <si>
    <t>Juan Ponce De Leon Marquina</t>
  </si>
  <si>
    <t>ssuarez@chinalco.com.pe</t>
  </si>
  <si>
    <t>Sheila Suarez Zevallos</t>
  </si>
  <si>
    <t>jalbarracin@chinalco.com.pe</t>
  </si>
  <si>
    <t>Juan Albarracin Chavez</t>
  </si>
  <si>
    <t>jardito@chinalco.com.pe</t>
  </si>
  <si>
    <t>Jose Antonio Ardito Vega</t>
  </si>
  <si>
    <t>lnarva@chinalco.com.pe</t>
  </si>
  <si>
    <t>Luis Cirilo Narva Novoa</t>
  </si>
  <si>
    <t>lrodriguez@chinalco.com.pe</t>
  </si>
  <si>
    <t>Luis Rodriguez Fernandez</t>
  </si>
  <si>
    <t>rvenegas@chinalco.com.pe</t>
  </si>
  <si>
    <t>Ronald Venegas Flores</t>
  </si>
  <si>
    <t>Jorge Portocarrero Pelaez</t>
  </si>
  <si>
    <t>jjimenez@chinalco.com.pe</t>
  </si>
  <si>
    <t>Jose Jimenez Hurtado</t>
  </si>
  <si>
    <t>drupay@chinalco.com.pe</t>
  </si>
  <si>
    <t>Dann Rupay Ramirez</t>
  </si>
  <si>
    <t>ejauregui@chinalco.com.pe</t>
  </si>
  <si>
    <t>Edison Jauregui Jauregui</t>
  </si>
  <si>
    <t>lpuicon@chinalco.com.pe</t>
  </si>
  <si>
    <t>Luis Puicon Jimenez</t>
  </si>
  <si>
    <t>balvarez@chinalco.com.pe</t>
  </si>
  <si>
    <t>Burhans Alvarez Casachahua</t>
  </si>
  <si>
    <t>jcoronel@chinalco.com.pe</t>
  </si>
  <si>
    <t>Julio Coronel Quezada</t>
  </si>
  <si>
    <t>carrayan@chinalco.com.pe</t>
  </si>
  <si>
    <t>Carlos Arrayan Medina</t>
  </si>
  <si>
    <t>losorio@chinalco.com.pe</t>
  </si>
  <si>
    <t>Luis Osorio Torres</t>
  </si>
  <si>
    <t>jsuarez@chinalco.com.pe</t>
  </si>
  <si>
    <t>Juan Suarez Montesinos</t>
  </si>
  <si>
    <t>gku@chinalco.com.pe</t>
  </si>
  <si>
    <t>Gian Ku Chung</t>
  </si>
  <si>
    <t>mpicasso@chinalco.com.pe</t>
  </si>
  <si>
    <t>Melissa Picasso Lopez</t>
  </si>
  <si>
    <t>lzavaleta@chinalco.com.pe</t>
  </si>
  <si>
    <t>Luis Zavaleta Schwartz</t>
  </si>
  <si>
    <t>Claudio Alberto Baldassari Talledo</t>
  </si>
  <si>
    <t>jquispe@chinalco.com.pe</t>
  </si>
  <si>
    <t>Jesica Carol Quispe Chuquija</t>
  </si>
  <si>
    <t>Usr_alm04@chinalco.com.pe</t>
  </si>
  <si>
    <t>Usr Alm04</t>
  </si>
  <si>
    <t>fvargas@chinalco.com.pe</t>
  </si>
  <si>
    <t>d Vargas Navarrete</t>
  </si>
  <si>
    <t>srodriguez@chinalco.com.pe</t>
  </si>
  <si>
    <t>Sammy Rodriguez Vega</t>
  </si>
  <si>
    <t>mbarreto@chinalco.com.pe</t>
  </si>
  <si>
    <t>Miguel Barreto Monroy</t>
  </si>
  <si>
    <t>jarana@chinalco.com.pe</t>
  </si>
  <si>
    <t>Javier Arana Castañeda</t>
  </si>
  <si>
    <t>murbano@chinalco.com.pe</t>
  </si>
  <si>
    <t>Manuel Urbano Cornejo</t>
  </si>
  <si>
    <t>sshuan@chinalco.com.pe</t>
  </si>
  <si>
    <t>Sheyla Gabriela Shuan Huanca</t>
  </si>
  <si>
    <t>cbarboza@chinalco.com.pe</t>
  </si>
  <si>
    <t>Cesar Barboza Wimpon</t>
  </si>
  <si>
    <t>tcaceres@chinalco.com.pe</t>
  </si>
  <si>
    <t>Teresa Katherina Caceres Ponce</t>
  </si>
  <si>
    <t>creyes@chinalco.com.pe</t>
  </si>
  <si>
    <t>Cecilia Reyes Lara</t>
  </si>
  <si>
    <t>jcruzado@chinalco.com.pe</t>
  </si>
  <si>
    <t>Jose Luis Cruzado Ruiz</t>
  </si>
  <si>
    <t>gmondragon@chinalco.com.pe</t>
  </si>
  <si>
    <t>Grover Rogelio Mondragon Rivera</t>
  </si>
  <si>
    <t>evilcapuma@chinalco.com.pe</t>
  </si>
  <si>
    <t>Enrique Vilcapuma Moreno</t>
  </si>
  <si>
    <t>rjurado@chinalco.com.pe</t>
  </si>
  <si>
    <t>Renan Jurado Zorrilla</t>
  </si>
  <si>
    <t>atorres@chinalco.com.pe</t>
  </si>
  <si>
    <t>Aldo Torres Rodriguez</t>
  </si>
  <si>
    <t>emontenegro@chinalco.com.pe</t>
  </si>
  <si>
    <t>Elber Montenegro Torres</t>
  </si>
  <si>
    <t>jalderete@chinalco.com.pe</t>
  </si>
  <si>
    <t>Jhojan Alderete Allpoc</t>
  </si>
  <si>
    <t>mjacinto@chinalco.com.pe</t>
  </si>
  <si>
    <t>Marco Antonio Jacinto Livia</t>
  </si>
  <si>
    <t>rramon@chinalco.com.pe</t>
  </si>
  <si>
    <t>Rolando Rafael Ramon Rivera</t>
  </si>
  <si>
    <t>knieto@chinalco.com.pe</t>
  </si>
  <si>
    <t>Katty Nieto Montalvan</t>
  </si>
  <si>
    <t>jgomezr@chinalco.com.pe</t>
  </si>
  <si>
    <t>Jesus Gomez Rivera</t>
  </si>
  <si>
    <t>ysalomep@chinalco.com.pe</t>
  </si>
  <si>
    <t>Yhoan Salome Perez</t>
  </si>
  <si>
    <t>jfabian@chinalco.com.pe</t>
  </si>
  <si>
    <t>Juan Fabian Gave</t>
  </si>
  <si>
    <t>lsarco@chinalco.com.pe</t>
  </si>
  <si>
    <t>Luis Miguel Sarco Montiel</t>
  </si>
  <si>
    <t>matachagua@chinalco.com.pe</t>
  </si>
  <si>
    <t>Milagros Nohelia Atachagua Yavarino</t>
  </si>
  <si>
    <t>rrodriguezc@chinalco.com.pe</t>
  </si>
  <si>
    <t>Richard Rodriguez Cardenas</t>
  </si>
  <si>
    <t>malvarez@chinalco.com.pe</t>
  </si>
  <si>
    <t>Magdalena Milagros Alvarez Dominguez</t>
  </si>
  <si>
    <t>tfabian@chinalco.com.pe</t>
  </si>
  <si>
    <t>Teodoro Fabian Ramirez</t>
  </si>
  <si>
    <t>jquincho@chinalco.com.pe</t>
  </si>
  <si>
    <t>Jose Quincho Marcelo</t>
  </si>
  <si>
    <t>fblas@chinalco.com.pe</t>
  </si>
  <si>
    <t>Freddy Blas Beas</t>
  </si>
  <si>
    <t>arequejo@chinalco.com.pe</t>
  </si>
  <si>
    <t>Augusto Requejo Amaya</t>
  </si>
  <si>
    <t>rcrisologor@chinalco.com.pe</t>
  </si>
  <si>
    <t>Ronald Crisologo Ruiz</t>
  </si>
  <si>
    <t>rcairampoma@chinalco.com.pe</t>
  </si>
  <si>
    <t>Robert Jesus Cairampoma Meza</t>
  </si>
  <si>
    <t>cbayesb@chinalco.com.pe</t>
  </si>
  <si>
    <t>Carlos Bayes Belsuzarri</t>
  </si>
  <si>
    <t>forosco@chinalco.com.pe</t>
  </si>
  <si>
    <t>Felipe Armando Orosco Tello</t>
  </si>
  <si>
    <t>aninanyav@chinalco.com.pe</t>
  </si>
  <si>
    <t>Antony Ninanya Vilcatoma</t>
  </si>
  <si>
    <t>ccasob@chinalco.com.pe</t>
  </si>
  <si>
    <t>Carlos Caso Barzola</t>
  </si>
  <si>
    <t>agaray@chinalco.com.pe</t>
  </si>
  <si>
    <t>Arturo Aldo Garay Huallpa</t>
  </si>
  <si>
    <t>yramireza@chinalco.com.pe</t>
  </si>
  <si>
    <t>Yuri Ramirez Aguado</t>
  </si>
  <si>
    <t>pdongo@chinalco.com.pe</t>
  </si>
  <si>
    <t>Pedro Pablo Dongo Luzquiños</t>
  </si>
  <si>
    <t>nvaldivias@chinalco.com.pe</t>
  </si>
  <si>
    <t>Nataly Valdivia Sanabria</t>
  </si>
  <si>
    <t>hcarreno@chinalco.com.pe</t>
  </si>
  <si>
    <t>Hector Andres Carreño Navarro</t>
  </si>
  <si>
    <t>mcp_asesor1@chinalco.com.pe</t>
  </si>
  <si>
    <t>MCP Asesor1</t>
  </si>
  <si>
    <t>pinfantesv@chinalco.com.pe</t>
  </si>
  <si>
    <t>Percy Infantes Vilca</t>
  </si>
  <si>
    <t>nulloa@chinalco.com.pe</t>
  </si>
  <si>
    <t>Neiser Ulloa Quispe</t>
  </si>
  <si>
    <t>rcuyubamba@chinalco.com.pe</t>
  </si>
  <si>
    <t>Rodiel William Cuyubamba Caso​</t>
  </si>
  <si>
    <t>ggaray@chinalco.com.pe</t>
  </si>
  <si>
    <t>Gilber Garay Sarmiento</t>
  </si>
  <si>
    <t>lquinonezg@chinalco.com.pe</t>
  </si>
  <si>
    <t>Lucero Jazmin Quiñonez Gonzales</t>
  </si>
  <si>
    <t>jloayza@chinalco.com.pe</t>
  </si>
  <si>
    <t>Juan Loayza Montenegro</t>
  </si>
  <si>
    <t>jcasoc@chinalco.com.pe</t>
  </si>
  <si>
    <t>Jose Caso Camargo</t>
  </si>
  <si>
    <t>ralarcon@chinalco.com.pe</t>
  </si>
  <si>
    <t>Renzo Alarcon Cornejo</t>
  </si>
  <si>
    <t>rortecho@chinalco.com.pe</t>
  </si>
  <si>
    <t>Robert Ortecho Duran</t>
  </si>
  <si>
    <t>usr_alm06@chinalco.com.pe</t>
  </si>
  <si>
    <t>Usr Alm06</t>
  </si>
  <si>
    <t>wcaluaz@chinalco.com.pe</t>
  </si>
  <si>
    <t>Willian Calua Zambrano</t>
  </si>
  <si>
    <t>aylaytaq@chinalco.com.pe</t>
  </si>
  <si>
    <t>Angel Ylayta Quispe</t>
  </si>
  <si>
    <t>mpalomino@chinalco.com.pe</t>
  </si>
  <si>
    <t>Mauricio Palomino Espinoza</t>
  </si>
  <si>
    <t>aarenasa@chinalco.com.pe</t>
  </si>
  <si>
    <t>Alipio Arenas Avila</t>
  </si>
  <si>
    <t>jrevilla@chinalco.com.pe</t>
  </si>
  <si>
    <t>Juan Revilla Flores</t>
  </si>
  <si>
    <t>npintof@chinalco.com.pe</t>
  </si>
  <si>
    <t>Nilo Pinto Fernandez</t>
  </si>
  <si>
    <t>pmolinar@chinalco.com.pe</t>
  </si>
  <si>
    <t>Pedro Molina Romero</t>
  </si>
  <si>
    <t>acastillas@chinalco.com.pe</t>
  </si>
  <si>
    <t>Abraham Castilla Solorzano</t>
  </si>
  <si>
    <t>galbino@chinalco.com.pe</t>
  </si>
  <si>
    <t>Guido Roel Albino Ranilla</t>
  </si>
  <si>
    <t>phuamani@chinalco.com.pe</t>
  </si>
  <si>
    <t>Paul Huamani Huaman</t>
  </si>
  <si>
    <t>rchavezr@chinalco.com.pe</t>
  </si>
  <si>
    <t>Rodolfo Chavez Retamozo</t>
  </si>
  <si>
    <t>vlaurac@chinalco.com.pe</t>
  </si>
  <si>
    <t>Victor Laura Curasma</t>
  </si>
  <si>
    <t>ecarhuass@chinalco.com.pe</t>
  </si>
  <si>
    <t>Enrique Carhuas Supa</t>
  </si>
  <si>
    <t>yvillegasn@chinalco.com.pe</t>
  </si>
  <si>
    <t>Yonatan Villegas Ñaupari</t>
  </si>
  <si>
    <t>jtovarll@chinalco.com.pe</t>
  </si>
  <si>
    <t>Jerson Tovar Llocclla</t>
  </si>
  <si>
    <t>acarbajalc@chinalco.com.pe</t>
  </si>
  <si>
    <t>Antonio Carbajal Casahuillca</t>
  </si>
  <si>
    <t>jportilla@chinalco.com.pe</t>
  </si>
  <si>
    <t>Jorge Portilla Huarsa</t>
  </si>
  <si>
    <t>ehuacchof@chinalco.com.pe</t>
  </si>
  <si>
    <t>Eder Edson Huaccho Flores</t>
  </si>
  <si>
    <t>wcolquichaguab@chinalco.com.pe</t>
  </si>
  <si>
    <t>Williams Colquichagua Bueno</t>
  </si>
  <si>
    <t>izevallosc@chinalco.com.pe</t>
  </si>
  <si>
    <t>Ivan Zevallos Casas</t>
  </si>
  <si>
    <t>bcorillay@chinalco.com.pe</t>
  </si>
  <si>
    <t>Brayan Corilla Yauri</t>
  </si>
  <si>
    <t>eabarcac@chinalco.com.pe</t>
  </si>
  <si>
    <t>Elmer Abarca Ccopa</t>
  </si>
  <si>
    <t>jcarranza@chinalco.com.pe</t>
  </si>
  <si>
    <t>D Carranza Escalante</t>
  </si>
  <si>
    <t>ecarbonel@chinalco.com.pe</t>
  </si>
  <si>
    <t>Edwin Carbonel Cabrera</t>
  </si>
  <si>
    <t>rrojas@chinalco.com.pe</t>
  </si>
  <si>
    <t>Ramiro Alejandro Rojas Rodriguez</t>
  </si>
  <si>
    <t>oalvarez@chinalco.com.pe</t>
  </si>
  <si>
    <t>Oscar Alvarez Salvador</t>
  </si>
  <si>
    <t>jquintana@chinalco.com.pe</t>
  </si>
  <si>
    <t>Javier Quintana Andamayo</t>
  </si>
  <si>
    <t>jsaezl@chinalco.com.pe</t>
  </si>
  <si>
    <t>Jacob Saez Llacza</t>
  </si>
  <si>
    <t>mbendezu@chinalco.com.pe</t>
  </si>
  <si>
    <t>Martin Bendezu Palomino</t>
  </si>
  <si>
    <t>pgomez@chinalco.com.pe</t>
  </si>
  <si>
    <t>Pedro Pascual Gomez Salcedo</t>
  </si>
  <si>
    <t>jcondorh@chinalco.com.pe</t>
  </si>
  <si>
    <t>Jose Condor Huaynate</t>
  </si>
  <si>
    <t>mbarretog@chinalco.com.pe</t>
  </si>
  <si>
    <t>Miguel Barreto Guzman</t>
  </si>
  <si>
    <t>wcoronel@chinalco.com.pe</t>
  </si>
  <si>
    <t>Wilson Coronel Gonzales</t>
  </si>
  <si>
    <t>jzapata@chinalco.com.pe</t>
  </si>
  <si>
    <t>Juan Carlos Zapata Matienzo</t>
  </si>
  <si>
    <t>eperalta@chinalco.com.pe</t>
  </si>
  <si>
    <t>Errol Peralta Castelo</t>
  </si>
  <si>
    <t>lticseq@chinalco.com.pe</t>
  </si>
  <si>
    <t>Luis Ticse Quintana</t>
  </si>
  <si>
    <t>cgomez@chinalco.com.pe</t>
  </si>
  <si>
    <t>Celia Gomez Chancasanampa</t>
  </si>
  <si>
    <t>uJr7nK7Fokmrbn30RQgQBHJyJENyGj1Dpt7dUDgnvtlUNVNMMDZNRDJPQTFVQTMxM1E3V1I5RTJETCQlQCN0PWcu</t>
  </si>
  <si>
    <t>Form1</t>
  </si>
  <si>
    <t>{c072b3f3-b962-4caf-a1c9-5225ca0fe1c0}</t>
  </si>
  <si>
    <t>Row Labels</t>
  </si>
  <si>
    <t>Grand Total</t>
  </si>
  <si>
    <t>Count of 1. Sazón y Variedad de los alimentos servidos</t>
  </si>
  <si>
    <t>Count of 2. Festivales gastronómicos (pollo a la brasa, caja china, postres, panes, parrillada, temático).</t>
  </si>
  <si>
    <t>Count of 3. Disponibilidad de preparaciones u opciones de comedor</t>
  </si>
  <si>
    <t>Count of 4. Trato cordial y oportuno en el comedor</t>
  </si>
  <si>
    <t>Count of 5. Disponibilidad de vajilla y cubertería</t>
  </si>
  <si>
    <t>Count of 6. Servicios de recreación (salón de juegos, spa, coffee, PS5, cine, gimnasio, entre otros)</t>
  </si>
  <si>
    <t>Count of 1. La limpieza y desinfección de la habitación</t>
  </si>
  <si>
    <t>Count of 2. La limpieza y desinfección en los SSHH de la habitación</t>
  </si>
  <si>
    <t>Count of 3. Entrega semanal de los suministros: Papel higiénico y jabón de tocador</t>
  </si>
  <si>
    <t>Count of 4. Cambio de ropa de cama semanal</t>
  </si>
  <si>
    <t>Count of 5. Limpieza y desinfección en los SSHH de los comedores.</t>
  </si>
  <si>
    <t>Count of 6. Limpieza y desinfección en las oficinas y/o modulares</t>
  </si>
  <si>
    <t xml:space="preserve">Count of 7. La devolución de su ropa de la lavandería se realiza dentro de las 72 horas.  </t>
  </si>
  <si>
    <t>(blank)</t>
  </si>
  <si>
    <t>Count of 1. Mantenimiento y reparación de mobiliarios y equipos en habitaciones cuando lo solicita</t>
  </si>
  <si>
    <t>Count of 2. Mantenimiento y reparación de mobiliario en oficinas cuando lo solicita</t>
  </si>
  <si>
    <t>Count of En general, ¿cuál es su nivel de satisfacción con TODOS LOS SERVICIOS que le ofrecemos (alimentación, hotelería, lavandería, mantenimiento y oficinas)?</t>
  </si>
  <si>
    <t>Count of En general, ¿cuál es su nivel de satisfacción con el SERVICIO DE ALIMENTACIÓN que le ofrecemos?:</t>
  </si>
  <si>
    <t>Count of En general, ¿cuál es su nivel de satisfacción con el SERVICIO DE ALOJAMIENTO que le ofrecemos?</t>
  </si>
  <si>
    <t>Count of En general, ¿cuál es su nivel de satisfacción con el SERVICIO DE MANTENIMIENTO?:</t>
  </si>
  <si>
    <t>Catering</t>
  </si>
  <si>
    <t>Mantenimiento</t>
  </si>
  <si>
    <t>Hotelería</t>
  </si>
  <si>
    <t>Promedio SSGG por atributos</t>
  </si>
  <si>
    <t>Count of 1. Comportamiento o trato cordial de los conductores.</t>
  </si>
  <si>
    <t>Count of 2. Pericia en el manejo de los conductores</t>
  </si>
  <si>
    <t>Count of 3. Procedimiento para el control de equipaje.</t>
  </si>
  <si>
    <t>Count of 4. Disposición de alcohol en gel en las escaleras de ingreso/salida del bus.</t>
  </si>
  <si>
    <t>Count of 4. Orden y limpieza de los buses.</t>
  </si>
  <si>
    <t>Count of 5. Transbordos por desperfectos  mecánicos en ruta.</t>
  </si>
  <si>
    <t>Count of En general, ¿cuál es su nivel de satisfacción con el servicio de transporte de personal brindado por CIVA?</t>
  </si>
  <si>
    <t>Esta pregunta se elimina</t>
  </si>
  <si>
    <t>Transportes</t>
  </si>
  <si>
    <t>Resultados por atributos</t>
  </si>
  <si>
    <t>Resultados por atributos -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</si>
</sst>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3" xfId="0" applyFill="1" applyBorder="1"/>
    <xf numFmtId="10" fontId="0" fillId="2" borderId="4" xfId="0" applyNumberFormat="1" applyFill="1" applyBorder="1"/>
    <xf numFmtId="0" fontId="0" fillId="3" borderId="5" xfId="0" applyFill="1" applyBorder="1"/>
    <xf numFmtId="10" fontId="0" fillId="3" borderId="6" xfId="1" applyNumberFormat="1" applyFont="1" applyFill="1" applyBorder="1"/>
    <xf numFmtId="0" fontId="0" fillId="4" borderId="5" xfId="0" applyFill="1" applyBorder="1"/>
    <xf numFmtId="10" fontId="0" fillId="4" borderId="6" xfId="0" applyNumberFormat="1" applyFill="1" applyBorder="1"/>
    <xf numFmtId="0" fontId="2" fillId="5" borderId="7" xfId="0" applyFont="1" applyFill="1" applyBorder="1"/>
    <xf numFmtId="10" fontId="2" fillId="5" borderId="8" xfId="0" applyNumberFormat="1" applyFont="1" applyFill="1" applyBorder="1"/>
    <xf numFmtId="0" fontId="0" fillId="0" borderId="0" xfId="0" applyNumberFormat="1" applyAlignment="1">
      <alignment wrapText="1"/>
    </xf>
    <xf numFmtId="0" fontId="0" fillId="2" borderId="9" xfId="0" applyFill="1" applyBorder="1"/>
    <xf numFmtId="10" fontId="0" fillId="2" borderId="10" xfId="0" applyNumberFormat="1" applyFill="1" applyBorder="1"/>
  </cellXfs>
  <cellStyles count="2">
    <cellStyle name="Normal" xfId="0" builtinId="0"/>
    <cellStyle name="Percent" xfId="1" builtinId="5"/>
  </cellStyles>
  <dxfs count="151">
    <dxf>
      <numFmt numFmtId="14" formatCode="0.00%"/>
    </dxf>
    <dxf>
      <alignment wrapText="1"/>
    </dxf>
    <dxf>
      <alignment wrapText="1"/>
    </dxf>
    <dxf>
      <numFmt numFmtId="14" formatCode="0.00%"/>
    </dxf>
    <dxf>
      <alignment wrapText="1"/>
    </dxf>
    <dxf>
      <alignment wrapText="1"/>
    </dxf>
    <dxf>
      <numFmt numFmtId="14" formatCode="0.00%"/>
    </dxf>
    <dxf>
      <alignment wrapText="1"/>
    </dxf>
    <dxf>
      <alignment wrapText="1"/>
    </dxf>
    <dxf>
      <numFmt numFmtId="14" formatCode="0.00%"/>
    </dxf>
    <dxf>
      <alignment wrapText="1"/>
    </dxf>
    <dxf>
      <alignment wrapText="1"/>
    </dxf>
    <dxf>
      <numFmt numFmtId="14" formatCode="0.00%"/>
    </dxf>
    <dxf>
      <alignment wrapText="1"/>
    </dxf>
    <dxf>
      <alignment wrapText="1"/>
    </dxf>
    <dxf>
      <numFmt numFmtId="14" formatCode="0.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hiam Farro Briceño" refreshedDate="45473.352704398145" createdVersion="8" refreshedVersion="8" minRefreshableVersion="3" recordCount="219" xr:uid="{ED4D7AD4-6033-41CF-B9DD-8677C8F83103}">
  <cacheSource type="worksheet">
    <worksheetSource name="Table1"/>
  </cacheSource>
  <cacheFields count="38">
    <cacheField name="ID" numFmtId="0">
      <sharedItems containsSemiMixedTypes="0" containsString="0" containsNumber="1" containsInteger="1" minValue="1" maxValue="219"/>
    </cacheField>
    <cacheField name="Start time" numFmtId="164">
      <sharedItems containsSemiMixedTypes="0" containsNonDate="0" containsDate="1" containsString="0" minDate="2024-06-17T19:29:43" maxDate="2024-06-29T23:13:04"/>
    </cacheField>
    <cacheField name="Completion time" numFmtId="164">
      <sharedItems containsSemiMixedTypes="0" containsNonDate="0" containsDate="1" containsString="0" minDate="2024-06-17T19:30:49" maxDate="2024-06-29T23:17:05"/>
    </cacheField>
    <cacheField name="Email" numFmtId="0">
      <sharedItems/>
    </cacheField>
    <cacheField name="Name" numFmtId="0">
      <sharedItems/>
    </cacheField>
    <cacheField name="En general, ¿cuál es su nivel de satisfacción con TODOS LOS SERVICIOS que le ofrecemos (alimentación, hotelería, lavandería, mantenimiento y oficinas)?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En general, ¿cuál es su nivel de satisfacción con el SERVICIO DE ALIMENTACIÓN que le ofrecemos?: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1. Sazón y Variedad de los alimentos servidos" numFmtId="0">
      <sharedItems count="4">
        <s v="MUY SATISFECHO"/>
        <s v="SATISFECHO"/>
        <s v="INSATISFECHO"/>
        <s v="MUY INSATISFECHO"/>
      </sharedItems>
    </cacheField>
    <cacheField name="2. Festivales gastronómicos (pollo a la brasa, caja china, postres, panes, parrillada, temático)." numFmtId="0">
      <sharedItems count="4">
        <s v="MUY SATISFECHO"/>
        <s v="SATISFECHO"/>
        <s v="INSATISFECHO"/>
        <s v="MUY INSATISFECHO"/>
      </sharedItems>
    </cacheField>
    <cacheField name="3. Disponibilidad de preparaciones u opciones de comedor" numFmtId="0">
      <sharedItems count="4">
        <s v="MUY SATISFECHO"/>
        <s v="SATISFECHO"/>
        <s v="INSATISFECHO"/>
        <s v="MUY INSATISFECHO"/>
      </sharedItems>
    </cacheField>
    <cacheField name="4. Trato cordial y oportuno en el comedor" numFmtId="0">
      <sharedItems count="4">
        <s v="MUY SATISFECHO"/>
        <s v="SATISFECHO"/>
        <s v="INSATISFECHO"/>
        <s v="MUY INSATISFECHO"/>
      </sharedItems>
    </cacheField>
    <cacheField name="5. Disponibilidad de vajilla y cubertería" numFmtId="0">
      <sharedItems count="4">
        <s v="MUY SATISFECHO"/>
        <s v="SATISFECHO"/>
        <s v="INSATISFECHO"/>
        <s v="MUY INSATISFECHO"/>
      </sharedItems>
    </cacheField>
    <cacheField name="6. Servicios de recreación (salón de juegos, spa, coffee, PS5, cine, gimnasio, entre otros)" numFmtId="0">
      <sharedItems count="4">
        <s v="MUY SATISFECHO"/>
        <s v="SATISFECHO"/>
        <s v="INSATISFECHO"/>
        <s v="MUY INSATISFECHO"/>
      </sharedItems>
    </cacheField>
    <cacheField name="Por favor indicar el comedor que utiliza para el almuerzo:" numFmtId="0">
      <sharedItems/>
    </cacheField>
    <cacheField name="En general, ¿cuál es su nivel de satisfacción con el SERVICIO DE ALOJAMIENTO que le ofrecemos?" numFmtId="0">
      <sharedItems containsSemiMixedTypes="0" containsString="0" containsNumber="1" containsInteger="1" minValue="1" maxValue="4" count="4">
        <n v="4"/>
        <n v="3"/>
        <n v="1"/>
        <n v="2"/>
      </sharedItems>
    </cacheField>
    <cacheField name="1. La limpieza y desinfección de la habitación" numFmtId="0">
      <sharedItems count="4">
        <s v="MUY SATISFECHO"/>
        <s v="SATISFECHO"/>
        <s v="INSATISFECHO"/>
        <s v="MUY INSATISFECHO"/>
      </sharedItems>
    </cacheField>
    <cacheField name="2. La limpieza y desinfección en los SSHH de la habitación" numFmtId="0">
      <sharedItems count="4">
        <s v="MUY SATISFECHO"/>
        <s v="SATISFECHO"/>
        <s v="MUY INSATISFECHO"/>
        <s v="INSATISFECHO"/>
      </sharedItems>
    </cacheField>
    <cacheField name="3. Entrega semanal de los suministros: Papel higiénico y jabón de tocador" numFmtId="0">
      <sharedItems count="4">
        <s v="MUY SATISFECHO"/>
        <s v="SATISFECHO"/>
        <s v="MUY INSATISFECHO"/>
        <s v="INSATISFECHO"/>
      </sharedItems>
    </cacheField>
    <cacheField name="4. Cambio de ropa de cama semanal" numFmtId="0">
      <sharedItems count="4">
        <s v="MUY SATISFECHO"/>
        <s v="SATISFECHO"/>
        <s v="INSATISFECHO"/>
        <s v="MUY INSATISFECHO"/>
      </sharedItems>
    </cacheField>
    <cacheField name="5. Limpieza y desinfección en los SSHH de los comedores." numFmtId="0">
      <sharedItems count="4">
        <s v="MUY SATISFECHO"/>
        <s v="SATISFECHO"/>
        <s v="INSATISFECHO"/>
        <s v="MUY INSATISFECHO"/>
      </sharedItems>
    </cacheField>
    <cacheField name="6. Limpieza y desinfección en las oficinas y/o modulares" numFmtId="0">
      <sharedItems count="4">
        <s v="MUY SATISFECHO"/>
        <s v="SATISFECHO"/>
        <s v="INSATISFECHO"/>
        <s v="MUY INSATISFECHO"/>
      </sharedItems>
    </cacheField>
    <cacheField name="7. La devolución de su ropa de la lavandería se realiza dentro de las 72 horas.  " numFmtId="0">
      <sharedItems count="4">
        <s v="MUY SATISFECHO"/>
        <s v="SATISFECHO"/>
        <s v="MUY INSATISFECHO"/>
        <s v="INSATISFECHO"/>
      </sharedItems>
    </cacheField>
    <cacheField name="En general, ¿cuál es su nivel de satisfacción con el SERVICIO DE MANTENIMIENTO?:" numFmtId="0">
      <sharedItems containsString="0" containsBlank="1" containsNumber="1" containsInteger="1" minValue="1" maxValue="4" count="5">
        <n v="4"/>
        <n v="3"/>
        <n v="2"/>
        <m/>
        <n v="1"/>
      </sharedItems>
    </cacheField>
    <cacheField name="1. Mantenimiento y reparación de mobiliarios y equipos en habitaciones cuando lo solicita" numFmtId="0">
      <sharedItems containsBlank="1" count="5">
        <s v="MUY SATISFECHO"/>
        <s v="SATISFECHO"/>
        <s v="INSATISFECHO"/>
        <s v="MUY INSATISFECHO"/>
        <m/>
      </sharedItems>
    </cacheField>
    <cacheField name="2. Mantenimiento y reparación de mobiliario en oficinas cuando lo solicita" numFmtId="0">
      <sharedItems containsBlank="1" count="5">
        <s v="MUY SATISFECHO"/>
        <s v="SATISFECHO"/>
        <m/>
        <s v="INSATISFECHO"/>
        <s v="MUY INSATISFECHO"/>
      </sharedItems>
    </cacheField>
    <cacheField name="1. Disponibilidad de Supervisores/ Jefes de servicio" numFmtId="0">
      <sharedItems/>
    </cacheField>
    <cacheField name="2. Presentación del personal (uniforme, limpieza, aseo)" numFmtId="0">
      <sharedItems/>
    </cacheField>
    <cacheField name="3. Amabilidad del personal " numFmtId="0">
      <sharedItems/>
    </cacheField>
    <cacheField name="4. Disponibilidad y disposición del personal para atender o resolver necesidades del cliente" numFmtId="0">
      <sharedItems/>
    </cacheField>
    <cacheField name="5. El personal ofrece alternativas de solución adecuadas y rápidas" numFmtId="0">
      <sharedItems/>
    </cacheField>
    <cacheField name="6. Concentración y enfoque del personal en su trabajo durante la atención" numFmtId="0">
      <sharedItems/>
    </cacheField>
    <cacheField name="En general, ¿cuál es su nivel de satisfacción con el servicio de transporte de personal brindado por CIVA?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1. Comportamiento o trato cordial de los conductores." numFmtId="0">
      <sharedItems count="4">
        <s v="MUY SATISFECHO"/>
        <s v="SATISFECHO"/>
        <s v="INSATISFECHO"/>
        <s v="MUY INSATISFECHO"/>
      </sharedItems>
    </cacheField>
    <cacheField name="2. Pericia en el manejo de los conductores" numFmtId="0">
      <sharedItems count="4">
        <s v="MUY SATISFECHO"/>
        <s v="SATISFECHO"/>
        <s v="INSATISFECHO"/>
        <s v="MUY INSATISFECHO"/>
      </sharedItems>
    </cacheField>
    <cacheField name="3. Procedimiento para el control de equipaje." numFmtId="0">
      <sharedItems count="4">
        <s v="MUY SATISFECHO"/>
        <s v="SATISFECHO"/>
        <s v="INSATISFECHO"/>
        <s v="MUY INSATISFECHO"/>
      </sharedItems>
    </cacheField>
    <cacheField name="4. Disposición de alcohol en gel en las escaleras de ingreso/salida del bus." numFmtId="0">
      <sharedItems containsString="0" containsBlank="1" count="1">
        <m/>
      </sharedItems>
    </cacheField>
    <cacheField name="4. Orden y limpieza de los buses." numFmtId="0">
      <sharedItems count="4">
        <s v="MUY SATISFECHO"/>
        <s v="SATISFECHO"/>
        <s v="INSATISFECHO"/>
        <s v="MUY INSATISFECHO"/>
      </sharedItems>
    </cacheField>
    <cacheField name="5. Transbordos por desperfectos  mecánicos en ruta." numFmtId="0">
      <sharedItems count="4">
        <s v="MUY SATISFECHO"/>
        <s v="SATISFECHO"/>
        <s v="INSATISFECHO"/>
        <s v="MUY INSATISFEC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">
  <r>
    <n v="1"/>
    <d v="2024-06-17T19:29:43"/>
    <d v="2024-06-17T19:30:49"/>
    <s v="cfarro@chinalco.com.pe"/>
    <s v="Christhiam Farro Bricen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"/>
    <d v="2024-06-17T19:29:52"/>
    <d v="2024-06-17T19:31:01"/>
    <s v="kherrera@chinalco.com.pe"/>
    <s v="Karla Herrera Salas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3"/>
    <d v="2024-06-17T19:32:52"/>
    <d v="2024-06-17T19:33:57"/>
    <s v="pchavez@chinalco.com.pe"/>
    <s v="Pavel Chavez Azurin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4"/>
    <d v="2024-06-17T19:39:19"/>
    <d v="2024-06-17T19:41:32"/>
    <s v="rcrisologor@chinalco.com.pe"/>
    <s v="Ronald Crisologo Rui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5"/>
    <d v="2024-06-17T19:40:59"/>
    <d v="2024-06-17T19:43:38"/>
    <s v="cparisaca@chinalco.com.pe"/>
    <s v="Cesar Parisaca Valdez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6"/>
    <d v="2024-06-17T19:44:18"/>
    <d v="2024-06-17T19:45:14"/>
    <s v="yramirez@chinalco.com.pe"/>
    <s v="Socorro Ramirez Alv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"/>
    <d v="2024-06-17T19:41:58"/>
    <d v="2024-06-17T19:46:00"/>
    <s v="jgomezr@chinalco.com.pe"/>
    <s v="Jesus Gomez Rivera"/>
    <x v="1"/>
    <x v="1"/>
    <x v="2"/>
    <x v="1"/>
    <x v="2"/>
    <x v="1"/>
    <x v="1"/>
    <x v="0"/>
    <s v="Carhuacoto"/>
    <x v="1"/>
    <x v="1"/>
    <x v="1"/>
    <x v="1"/>
    <x v="1"/>
    <x v="1"/>
    <x v="1"/>
    <x v="0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8"/>
    <d v="2024-06-17T20:01:50"/>
    <d v="2024-06-17T20:19:11"/>
    <s v="rcairampoma@chinalco.com.pe"/>
    <s v="Robert Jesus Cairampoma Meza"/>
    <x v="1"/>
    <x v="2"/>
    <x v="2"/>
    <x v="1"/>
    <x v="2"/>
    <x v="1"/>
    <x v="1"/>
    <x v="1"/>
    <s v="Truck Shop"/>
    <x v="1"/>
    <x v="1"/>
    <x v="1"/>
    <x v="1"/>
    <x v="1"/>
    <x v="1"/>
    <x v="1"/>
    <x v="1"/>
    <x v="1"/>
    <x v="1"/>
    <x v="1"/>
    <s v="INSATISFECHO"/>
    <s v="SATISFECHO"/>
    <s v="SATISFECHO"/>
    <s v="SATISFECHO"/>
    <s v="INSATISFECHO"/>
    <s v="SATISFECHO"/>
    <x v="0"/>
    <x v="1"/>
    <x v="1"/>
    <x v="1"/>
    <x v="0"/>
    <x v="1"/>
    <x v="1"/>
  </r>
  <r>
    <n v="9"/>
    <d v="2024-06-17T20:13:14"/>
    <d v="2024-06-17T20:22:52"/>
    <s v="jhuiza@chinalco.com.pe"/>
    <s v="Jaime Huiza Moya"/>
    <x v="1"/>
    <x v="2"/>
    <x v="2"/>
    <x v="1"/>
    <x v="1"/>
    <x v="2"/>
    <x v="1"/>
    <x v="1"/>
    <s v="Tunshuruco"/>
    <x v="1"/>
    <x v="1"/>
    <x v="1"/>
    <x v="1"/>
    <x v="1"/>
    <x v="1"/>
    <x v="2"/>
    <x v="1"/>
    <x v="1"/>
    <x v="1"/>
    <x v="2"/>
    <s v="SATISFECHO"/>
    <s v="SATISFECHO"/>
    <s v="INSATISFECHO"/>
    <s v="SATISFECHO"/>
    <s v="SATISFECHO"/>
    <s v="SATISFECHO"/>
    <x v="1"/>
    <x v="1"/>
    <x v="1"/>
    <x v="1"/>
    <x v="0"/>
    <x v="2"/>
    <x v="1"/>
  </r>
  <r>
    <n v="10"/>
    <d v="2024-06-17T20:31:22"/>
    <d v="2024-06-17T20:33:22"/>
    <s v="rramon@chinalco.com.pe"/>
    <s v="Rolando Rafael Ramon Rivera"/>
    <x v="1"/>
    <x v="1"/>
    <x v="2"/>
    <x v="1"/>
    <x v="2"/>
    <x v="1"/>
    <x v="1"/>
    <x v="1"/>
    <s v="Tunshuruco"/>
    <x v="0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0"/>
    <x v="1"/>
    <x v="0"/>
    <x v="0"/>
    <x v="0"/>
    <x v="1"/>
  </r>
  <r>
    <n v="11"/>
    <d v="2024-06-17T20:49:08"/>
    <d v="2024-06-17T20:52:57"/>
    <s v="cbayesb@chinalco.com.pe"/>
    <s v="Carlos Bayes Belsuzarri"/>
    <x v="1"/>
    <x v="2"/>
    <x v="2"/>
    <x v="2"/>
    <x v="2"/>
    <x v="1"/>
    <x v="1"/>
    <x v="2"/>
    <s v="Tuctu"/>
    <x v="2"/>
    <x v="2"/>
    <x v="2"/>
    <x v="1"/>
    <x v="1"/>
    <x v="1"/>
    <x v="1"/>
    <x v="1"/>
    <x v="2"/>
    <x v="2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2"/>
    <d v="2024-06-17T21:11:55"/>
    <d v="2024-06-17T21:14:37"/>
    <s v="bsanchez@chinalco.com.pe"/>
    <s v="Bryan Sanchez Hipolito"/>
    <x v="1"/>
    <x v="2"/>
    <x v="2"/>
    <x v="2"/>
    <x v="1"/>
    <x v="1"/>
    <x v="0"/>
    <x v="1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1"/>
    <x v="0"/>
    <x v="1"/>
    <x v="0"/>
    <x v="0"/>
    <x v="1"/>
    <x v="0"/>
  </r>
  <r>
    <n v="13"/>
    <d v="2024-06-17T21:20:08"/>
    <d v="2024-06-17T21:25:23"/>
    <s v="avaldiviah@chinalco.com.pe"/>
    <s v="Aristides Valdivia Herrer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4"/>
    <d v="2024-06-17T21:32:12"/>
    <d v="2024-06-17T21:34:33"/>
    <s v="jmunayco@chinalco.com.pe"/>
    <s v="Jose Munayco Coronad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5"/>
    <d v="2024-06-17T22:31:50"/>
    <d v="2024-06-17T22:33:38"/>
    <s v="forosco@chinalco.com.pe"/>
    <s v="Felipe Armando Orosco Tello"/>
    <x v="1"/>
    <x v="1"/>
    <x v="1"/>
    <x v="1"/>
    <x v="0"/>
    <x v="1"/>
    <x v="0"/>
    <x v="1"/>
    <s v="Tunshuruco"/>
    <x v="1"/>
    <x v="1"/>
    <x v="1"/>
    <x v="0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0"/>
    <x v="0"/>
    <x v="1"/>
    <x v="1"/>
  </r>
  <r>
    <n v="16"/>
    <d v="2024-06-17T22:35:02"/>
    <d v="2024-06-17T22:36:46"/>
    <s v="jcoronel@chinalco.com.pe"/>
    <s v="Julio Coronel Quezada"/>
    <x v="1"/>
    <x v="3"/>
    <x v="2"/>
    <x v="2"/>
    <x v="2"/>
    <x v="1"/>
    <x v="1"/>
    <x v="1"/>
    <s v="Carhuacoto"/>
    <x v="1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7"/>
    <d v="2024-06-17T22:39:58"/>
    <d v="2024-06-17T22:41:39"/>
    <s v="jlarosa@chinalco.com.pe"/>
    <s v="Javier La Rosa Hidalg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8"/>
    <d v="2024-06-18T06:04:00"/>
    <d v="2024-06-18T06:07:58"/>
    <s v="lpuicon@chinalco.com.pe"/>
    <s v="Luis Puicon Jimenez"/>
    <x v="2"/>
    <x v="2"/>
    <x v="2"/>
    <x v="2"/>
    <x v="2"/>
    <x v="2"/>
    <x v="2"/>
    <x v="1"/>
    <s v="Tunshuruco"/>
    <x v="1"/>
    <x v="1"/>
    <x v="1"/>
    <x v="1"/>
    <x v="1"/>
    <x v="1"/>
    <x v="1"/>
    <x v="1"/>
    <x v="1"/>
    <x v="1"/>
    <x v="1"/>
    <s v="INSATISFECHO"/>
    <s v="INSATISFECHO"/>
    <s v="INSATISFECHO"/>
    <s v="INSATISFECHO"/>
    <s v="INSATISFECHO"/>
    <s v="INSATISFECHO"/>
    <x v="1"/>
    <x v="1"/>
    <x v="1"/>
    <x v="1"/>
    <x v="0"/>
    <x v="1"/>
    <x v="1"/>
  </r>
  <r>
    <n v="19"/>
    <d v="2024-06-18T06:51:34"/>
    <d v="2024-06-18T06:53:41"/>
    <s v="nmaldonado@chinalco.com.pe"/>
    <s v="Noel Maldonado Aymachoque"/>
    <x v="1"/>
    <x v="2"/>
    <x v="2"/>
    <x v="1"/>
    <x v="2"/>
    <x v="2"/>
    <x v="1"/>
    <x v="1"/>
    <s v="Tunshuruco"/>
    <x v="1"/>
    <x v="2"/>
    <x v="1"/>
    <x v="1"/>
    <x v="1"/>
    <x v="1"/>
    <x v="3"/>
    <x v="1"/>
    <x v="2"/>
    <x v="2"/>
    <x v="3"/>
    <s v="SATISFECHO"/>
    <s v="SATISFECHO"/>
    <s v="SATISFECHO"/>
    <s v="SATISFECHO"/>
    <s v="SATISFECHO"/>
    <s v="SATISFECHO"/>
    <x v="1"/>
    <x v="1"/>
    <x v="1"/>
    <x v="1"/>
    <x v="0"/>
    <x v="1"/>
    <x v="1"/>
  </r>
  <r>
    <n v="20"/>
    <d v="2024-06-18T07:10:05"/>
    <d v="2024-06-18T07:13:40"/>
    <s v="aninanyav@chinalco.com.pe"/>
    <s v="Antony Ninanya Vilcatoma"/>
    <x v="2"/>
    <x v="1"/>
    <x v="1"/>
    <x v="1"/>
    <x v="2"/>
    <x v="1"/>
    <x v="1"/>
    <x v="2"/>
    <s v="Tunshuruco"/>
    <x v="1"/>
    <x v="2"/>
    <x v="3"/>
    <x v="1"/>
    <x v="1"/>
    <x v="2"/>
    <x v="1"/>
    <x v="2"/>
    <x v="2"/>
    <x v="3"/>
    <x v="4"/>
    <s v="INSATISFECHO"/>
    <s v="SATISFECHO"/>
    <s v="SATISFECHO"/>
    <s v="SATISFECHO"/>
    <s v="INSATISFECHO"/>
    <s v="SATISFECHO"/>
    <x v="1"/>
    <x v="1"/>
    <x v="1"/>
    <x v="1"/>
    <x v="0"/>
    <x v="1"/>
    <x v="2"/>
  </r>
  <r>
    <n v="21"/>
    <d v="2024-06-18T07:07:42"/>
    <d v="2024-06-18T07:11:52"/>
    <s v="ccasob@chinalco.com.pe"/>
    <s v="Carlos Caso Barzola"/>
    <x v="0"/>
    <x v="1"/>
    <x v="1"/>
    <x v="1"/>
    <x v="1"/>
    <x v="1"/>
    <x v="1"/>
    <x v="1"/>
    <s v="Tunshuruc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0"/>
    <x v="1"/>
    <x v="1"/>
  </r>
  <r>
    <n v="22"/>
    <d v="2024-06-18T07:02:47"/>
    <d v="2024-06-18T07:06:49"/>
    <s v="ccampos@chinalco.com.pe"/>
    <s v="Cesar Campos Carrera"/>
    <x v="0"/>
    <x v="1"/>
    <x v="1"/>
    <x v="1"/>
    <x v="1"/>
    <x v="1"/>
    <x v="1"/>
    <x v="1"/>
    <s v="Truck Shop"/>
    <x v="0"/>
    <x v="1"/>
    <x v="1"/>
    <x v="0"/>
    <x v="0"/>
    <x v="1"/>
    <x v="1"/>
    <x v="1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1"/>
  </r>
  <r>
    <n v="23"/>
    <d v="2024-06-18T07:27:40"/>
    <d v="2024-06-18T07:28:44"/>
    <s v="zsierra@chinalco.com.pe"/>
    <s v="Zoila Sierra Leon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4"/>
    <d v="2024-06-18T07:19:02"/>
    <d v="2024-06-18T07:21:08"/>
    <s v="ssuarez@chinalco.com.pe"/>
    <s v="Sheila Suarez Zevallos"/>
    <x v="1"/>
    <x v="1"/>
    <x v="1"/>
    <x v="0"/>
    <x v="1"/>
    <x v="0"/>
    <x v="0"/>
    <x v="0"/>
    <s v="Tunshuruco"/>
    <x v="1"/>
    <x v="1"/>
    <x v="1"/>
    <x v="1"/>
    <x v="1"/>
    <x v="1"/>
    <x v="1"/>
    <x v="1"/>
    <x v="0"/>
    <x v="0"/>
    <x v="0"/>
    <s v="MUY SATISFECHO"/>
    <s v="MUY SATISFECHO"/>
    <s v="MUY SATISFECHO"/>
    <s v="MUY SATISFECHO"/>
    <s v="MUY SATISFECHO"/>
    <s v="MUY SATISFECHO"/>
    <x v="1"/>
    <x v="1"/>
    <x v="1"/>
    <x v="0"/>
    <x v="0"/>
    <x v="1"/>
    <x v="0"/>
  </r>
  <r>
    <n v="25"/>
    <d v="2024-06-18T07:18:24"/>
    <d v="2024-06-18T07:20:30"/>
    <s v="mauris@chinalco.com.pe"/>
    <s v="Manuel Auris Rodriguez"/>
    <x v="2"/>
    <x v="2"/>
    <x v="2"/>
    <x v="1"/>
    <x v="2"/>
    <x v="2"/>
    <x v="2"/>
    <x v="3"/>
    <s v="Tunshuruco"/>
    <x v="1"/>
    <x v="1"/>
    <x v="1"/>
    <x v="1"/>
    <x v="1"/>
    <x v="3"/>
    <x v="2"/>
    <x v="3"/>
    <x v="2"/>
    <x v="2"/>
    <x v="3"/>
    <s v="INSATISFECHO"/>
    <s v="SATISFECHO"/>
    <s v="SATISFECHO"/>
    <s v="INSATISFECHO"/>
    <s v="INSATISFECHO"/>
    <s v="INSATISFECHO"/>
    <x v="1"/>
    <x v="1"/>
    <x v="1"/>
    <x v="1"/>
    <x v="0"/>
    <x v="1"/>
    <x v="2"/>
  </r>
  <r>
    <n v="26"/>
    <d v="2024-06-18T07:53:33"/>
    <d v="2024-06-18T07:56:58"/>
    <s v="agaray@chinalco.com.pe"/>
    <s v="Arturo Aldo Garay Huallpa"/>
    <x v="3"/>
    <x v="3"/>
    <x v="3"/>
    <x v="3"/>
    <x v="3"/>
    <x v="0"/>
    <x v="2"/>
    <x v="1"/>
    <s v="Truck Shop"/>
    <x v="1"/>
    <x v="0"/>
    <x v="0"/>
    <x v="1"/>
    <x v="0"/>
    <x v="1"/>
    <x v="1"/>
    <x v="1"/>
    <x v="1"/>
    <x v="1"/>
    <x v="1"/>
    <s v="SATISFECHO"/>
    <s v="SATISFECHO"/>
    <s v="MUY SATISFECHO"/>
    <s v="MUY SATISFECHO"/>
    <s v="SATISFECHO"/>
    <s v="SATISFECHO"/>
    <x v="2"/>
    <x v="1"/>
    <x v="1"/>
    <x v="1"/>
    <x v="0"/>
    <x v="1"/>
    <x v="1"/>
  </r>
  <r>
    <n v="27"/>
    <d v="2024-06-18T07:21:28"/>
    <d v="2024-06-18T07:56:44"/>
    <s v="jvilloslada@chinalco.com.pe"/>
    <s v="John Villoslada Ucanan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28"/>
    <d v="2024-06-18T07:48:30"/>
    <d v="2024-06-18T07:51:47"/>
    <s v="yramireza@chinalco.com.pe"/>
    <s v="Yuri Ramirez Aguado"/>
    <x v="1"/>
    <x v="3"/>
    <x v="3"/>
    <x v="2"/>
    <x v="2"/>
    <x v="1"/>
    <x v="1"/>
    <x v="1"/>
    <s v="Truck Shop"/>
    <x v="0"/>
    <x v="0"/>
    <x v="0"/>
    <x v="0"/>
    <x v="0"/>
    <x v="0"/>
    <x v="0"/>
    <x v="1"/>
    <x v="1"/>
    <x v="1"/>
    <x v="1"/>
    <s v="SATISFECHO"/>
    <s v="SATISFECHO"/>
    <s v="MUY SATISFECHO"/>
    <s v="SATISFECHO"/>
    <s v="SATISFECHO"/>
    <s v="SATISFECHO"/>
    <x v="0"/>
    <x v="0"/>
    <x v="1"/>
    <x v="1"/>
    <x v="0"/>
    <x v="1"/>
    <x v="1"/>
  </r>
  <r>
    <n v="29"/>
    <d v="2024-06-18T07:54:18"/>
    <d v="2024-06-18T07:57:15"/>
    <s v="dkohira@chinalco.com.pe"/>
    <s v="Daniel Kohira Rodriguez"/>
    <x v="2"/>
    <x v="3"/>
    <x v="2"/>
    <x v="2"/>
    <x v="2"/>
    <x v="0"/>
    <x v="0"/>
    <x v="1"/>
    <s v="Truck Shop"/>
    <x v="1"/>
    <x v="0"/>
    <x v="0"/>
    <x v="0"/>
    <x v="0"/>
    <x v="1"/>
    <x v="0"/>
    <x v="0"/>
    <x v="1"/>
    <x v="1"/>
    <x v="1"/>
    <s v="SATISFECHO"/>
    <s v="SATISFECHO"/>
    <s v="MUY SATISFECHO"/>
    <s v="MUY SATISFECHO"/>
    <s v="MUY SATISFECHO"/>
    <s v="MUY SATISFECHO"/>
    <x v="1"/>
    <x v="1"/>
    <x v="1"/>
    <x v="1"/>
    <x v="0"/>
    <x v="1"/>
    <x v="1"/>
  </r>
  <r>
    <n v="30"/>
    <d v="2024-06-18T07:58:24"/>
    <d v="2024-06-18T08:10:12"/>
    <s v="mguerrero@chinalco.com.pe"/>
    <s v="Marco Guerrero Loyola"/>
    <x v="1"/>
    <x v="2"/>
    <x v="2"/>
    <x v="1"/>
    <x v="2"/>
    <x v="1"/>
    <x v="1"/>
    <x v="1"/>
    <s v="Tunshuruco"/>
    <x v="1"/>
    <x v="0"/>
    <x v="0"/>
    <x v="0"/>
    <x v="0"/>
    <x v="0"/>
    <x v="0"/>
    <x v="3"/>
    <x v="0"/>
    <x v="0"/>
    <x v="0"/>
    <s v="MUY SATISFECHO"/>
    <s v="MUY SATISFECHO"/>
    <s v="MUY SATISFECHO"/>
    <s v="MUY SATISFECHO"/>
    <s v="MUY SATISFECHO"/>
    <s v="MUY SATISFECHO"/>
    <x v="1"/>
    <x v="1"/>
    <x v="0"/>
    <x v="1"/>
    <x v="0"/>
    <x v="0"/>
    <x v="1"/>
  </r>
  <r>
    <n v="31"/>
    <d v="2024-06-18T08:26:15"/>
    <d v="2024-06-18T08:28:50"/>
    <s v="rbroncano@chinalco.com.pe"/>
    <s v="Roger Broncano Reyes"/>
    <x v="1"/>
    <x v="2"/>
    <x v="2"/>
    <x v="2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INSATISFECHO"/>
    <s v="SATISFECHO"/>
    <x v="1"/>
    <x v="1"/>
    <x v="2"/>
    <x v="1"/>
    <x v="0"/>
    <x v="1"/>
    <x v="1"/>
  </r>
  <r>
    <n v="32"/>
    <d v="2024-06-18T08:46:13"/>
    <d v="2024-06-18T08:47:58"/>
    <s v="fquinde@chinalco.com.pe"/>
    <s v="Fabian Quinde Hernande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1"/>
    <x v="0"/>
    <x v="1"/>
    <x v="0"/>
    <x v="0"/>
    <x v="0"/>
    <x v="0"/>
  </r>
  <r>
    <n v="33"/>
    <d v="2024-06-18T10:14:16"/>
    <d v="2024-06-18T10:42:43"/>
    <s v="jamado@chinalco.com.pe"/>
    <s v="Juan Amado Cerpa"/>
    <x v="2"/>
    <x v="1"/>
    <x v="1"/>
    <x v="1"/>
    <x v="2"/>
    <x v="1"/>
    <x v="1"/>
    <x v="1"/>
    <s v="Tunshuruco"/>
    <x v="1"/>
    <x v="2"/>
    <x v="1"/>
    <x v="1"/>
    <x v="0"/>
    <x v="2"/>
    <x v="1"/>
    <x v="3"/>
    <x v="2"/>
    <x v="2"/>
    <x v="1"/>
    <s v="SATISFECHO"/>
    <s v="SATISFECHO"/>
    <s v="SATISFECHO"/>
    <s v="SATISFECHO"/>
    <s v="SATISFECHO"/>
    <s v="SATISFECHO"/>
    <x v="1"/>
    <x v="1"/>
    <x v="2"/>
    <x v="1"/>
    <x v="0"/>
    <x v="1"/>
    <x v="1"/>
  </r>
  <r>
    <n v="34"/>
    <d v="2024-06-18T12:00:37"/>
    <d v="2024-06-18T12:05:17"/>
    <s v="pdongo@chinalco.com.pe"/>
    <s v="Pedro Pablo Dongo Luzquiños"/>
    <x v="1"/>
    <x v="1"/>
    <x v="2"/>
    <x v="2"/>
    <x v="2"/>
    <x v="1"/>
    <x v="1"/>
    <x v="1"/>
    <s v="Tunshuruco"/>
    <x v="1"/>
    <x v="2"/>
    <x v="1"/>
    <x v="1"/>
    <x v="1"/>
    <x v="2"/>
    <x v="2"/>
    <x v="3"/>
    <x v="1"/>
    <x v="1"/>
    <x v="1"/>
    <s v="INSATISFECHO"/>
    <s v="INSATISFECHO"/>
    <s v="INSATISFECHO"/>
    <s v="INSATISFECHO"/>
    <s v="INSATISFECHO"/>
    <s v="INSATISFECHO"/>
    <x v="1"/>
    <x v="1"/>
    <x v="1"/>
    <x v="1"/>
    <x v="0"/>
    <x v="1"/>
    <x v="1"/>
  </r>
  <r>
    <n v="35"/>
    <d v="2024-06-18T12:03:44"/>
    <d v="2024-06-18T12:05:37"/>
    <s v="fvargas@chinalco.com.pe"/>
    <s v="d Vargas Navarrete"/>
    <x v="2"/>
    <x v="2"/>
    <x v="2"/>
    <x v="2"/>
    <x v="2"/>
    <x v="1"/>
    <x v="1"/>
    <x v="2"/>
    <s v="Tunshuruco"/>
    <x v="1"/>
    <x v="1"/>
    <x v="1"/>
    <x v="1"/>
    <x v="1"/>
    <x v="1"/>
    <x v="1"/>
    <x v="1"/>
    <x v="2"/>
    <x v="2"/>
    <x v="3"/>
    <s v="SATISFECHO"/>
    <s v="SATISFECHO"/>
    <s v="SATISFECHO"/>
    <s v="SATISFECHO"/>
    <s v="SATISFECHO"/>
    <s v="SATISFECHO"/>
    <x v="1"/>
    <x v="1"/>
    <x v="1"/>
    <x v="1"/>
    <x v="0"/>
    <x v="1"/>
    <x v="1"/>
  </r>
  <r>
    <n v="36"/>
    <d v="2024-06-18T12:36:13"/>
    <d v="2024-06-18T12:38:31"/>
    <s v="kquispe@chinalco.com.pe"/>
    <s v="Katheryng Quispe Vargas"/>
    <x v="1"/>
    <x v="3"/>
    <x v="3"/>
    <x v="3"/>
    <x v="3"/>
    <x v="1"/>
    <x v="2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37"/>
    <d v="2024-06-18T12:02:52"/>
    <d v="2024-06-18T12:04:49"/>
    <s v="rhurtado@chinalco.com.pe"/>
    <s v="Ricardo Hurtado Miranda"/>
    <x v="1"/>
    <x v="1"/>
    <x v="2"/>
    <x v="1"/>
    <x v="2"/>
    <x v="0"/>
    <x v="0"/>
    <x v="1"/>
    <s v="Truck Shop"/>
    <x v="1"/>
    <x v="1"/>
    <x v="1"/>
    <x v="1"/>
    <x v="1"/>
    <x v="1"/>
    <x v="1"/>
    <x v="1"/>
    <x v="2"/>
    <x v="2"/>
    <x v="3"/>
    <s v="SATISFECHO"/>
    <s v="SATISFECHO"/>
    <s v="SATISFECHO"/>
    <s v="SATISFECHO"/>
    <s v="INSATISFECHO"/>
    <s v="INSATISFECHO"/>
    <x v="1"/>
    <x v="1"/>
    <x v="0"/>
    <x v="1"/>
    <x v="0"/>
    <x v="1"/>
    <x v="0"/>
  </r>
  <r>
    <n v="38"/>
    <d v="2024-06-18T12:03:21"/>
    <d v="2024-06-18T12:05:14"/>
    <s v="tcaceres@chinalco.com.pe"/>
    <s v="Teresa Katherina Caceres Ponce"/>
    <x v="1"/>
    <x v="3"/>
    <x v="2"/>
    <x v="3"/>
    <x v="3"/>
    <x v="0"/>
    <x v="1"/>
    <x v="1"/>
    <s v="Tunshuruco"/>
    <x v="0"/>
    <x v="1"/>
    <x v="1"/>
    <x v="0"/>
    <x v="1"/>
    <x v="1"/>
    <x v="1"/>
    <x v="1"/>
    <x v="1"/>
    <x v="2"/>
    <x v="3"/>
    <s v="SATISFECHO"/>
    <s v="SATISFECHO"/>
    <s v="SATISFECHO"/>
    <s v="SATISFECHO"/>
    <s v="SATISFECHO"/>
    <s v="SATISFECHO"/>
    <x v="0"/>
    <x v="1"/>
    <x v="1"/>
    <x v="1"/>
    <x v="0"/>
    <x v="1"/>
    <x v="1"/>
  </r>
  <r>
    <n v="39"/>
    <d v="2024-06-18T13:40:13"/>
    <d v="2024-06-18T13:41:42"/>
    <s v="rmaravi@chinalco.com.pe"/>
    <s v="Ricardo Maravi Benites"/>
    <x v="1"/>
    <x v="1"/>
    <x v="1"/>
    <x v="1"/>
    <x v="1"/>
    <x v="1"/>
    <x v="1"/>
    <x v="0"/>
    <s v="Tunshuruco"/>
    <x v="0"/>
    <x v="0"/>
    <x v="0"/>
    <x v="0"/>
    <x v="0"/>
    <x v="0"/>
    <x v="0"/>
    <x v="0"/>
    <x v="0"/>
    <x v="1"/>
    <x v="1"/>
    <s v="SATISFECHO"/>
    <s v="SATISFECHO"/>
    <s v="SATISFECHO"/>
    <s v="SATISFECHO"/>
    <s v="SATISFECHO"/>
    <s v="SATISFECHO"/>
    <x v="1"/>
    <x v="1"/>
    <x v="1"/>
    <x v="0"/>
    <x v="0"/>
    <x v="0"/>
    <x v="0"/>
  </r>
  <r>
    <n v="40"/>
    <d v="2024-06-18T13:36:48"/>
    <d v="2024-06-18T13:48:12"/>
    <s v="matachagua@chinalco.com.pe"/>
    <s v="Milagros Nohelia Atachagua Yavarino"/>
    <x v="1"/>
    <x v="2"/>
    <x v="2"/>
    <x v="1"/>
    <x v="1"/>
    <x v="1"/>
    <x v="1"/>
    <x v="0"/>
    <s v="Tunshuruco"/>
    <x v="1"/>
    <x v="1"/>
    <x v="1"/>
    <x v="0"/>
    <x v="1"/>
    <x v="1"/>
    <x v="0"/>
    <x v="1"/>
    <x v="3"/>
    <x v="4"/>
    <x v="2"/>
    <s v="SATISFECHO"/>
    <s v="SATISFECHO"/>
    <s v="SATISFECHO"/>
    <s v="SATISFECHO"/>
    <s v="SATISFECHO"/>
    <s v="SATISFECHO"/>
    <x v="1"/>
    <x v="1"/>
    <x v="1"/>
    <x v="1"/>
    <x v="0"/>
    <x v="1"/>
    <x v="1"/>
  </r>
  <r>
    <n v="41"/>
    <d v="2024-06-18T13:54:30"/>
    <d v="2024-06-18T13:56:50"/>
    <s v="tescobar@chinalco.com.pe"/>
    <s v="Tania Escobar Soldevilla"/>
    <x v="2"/>
    <x v="2"/>
    <x v="2"/>
    <x v="2"/>
    <x v="2"/>
    <x v="1"/>
    <x v="2"/>
    <x v="0"/>
    <s v="Carhuacoto"/>
    <x v="1"/>
    <x v="1"/>
    <x v="1"/>
    <x v="1"/>
    <x v="1"/>
    <x v="1"/>
    <x v="1"/>
    <x v="1"/>
    <x v="3"/>
    <x v="1"/>
    <x v="3"/>
    <s v="INSATISFECHO"/>
    <s v="SATISFECHO"/>
    <s v="SATISFECHO"/>
    <s v="INSATISFECHO"/>
    <s v="INSATISFECHO"/>
    <s v="SATISFECHO"/>
    <x v="1"/>
    <x v="1"/>
    <x v="1"/>
    <x v="1"/>
    <x v="0"/>
    <x v="1"/>
    <x v="1"/>
  </r>
  <r>
    <n v="42"/>
    <d v="2024-06-18T13:13:28"/>
    <d v="2024-06-18T13:15:29"/>
    <s v="mgonzales@chinalco.com.pe"/>
    <s v="Manuel Gonzales King Kee"/>
    <x v="2"/>
    <x v="3"/>
    <x v="3"/>
    <x v="3"/>
    <x v="3"/>
    <x v="1"/>
    <x v="2"/>
    <x v="1"/>
    <s v="Carhuacot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43"/>
    <d v="2024-06-18T12:01:02"/>
    <d v="2024-06-18T13:29:20"/>
    <s v="jfabian@chinalco.com.pe"/>
    <s v="Juan Fabian Gave"/>
    <x v="0"/>
    <x v="0"/>
    <x v="1"/>
    <x v="1"/>
    <x v="1"/>
    <x v="0"/>
    <x v="1"/>
    <x v="1"/>
    <s v="Tunshuruco"/>
    <x v="0"/>
    <x v="0"/>
    <x v="0"/>
    <x v="0"/>
    <x v="0"/>
    <x v="0"/>
    <x v="0"/>
    <x v="0"/>
    <x v="1"/>
    <x v="0"/>
    <x v="0"/>
    <s v="SATISFECHO"/>
    <s v="SATISFECHO"/>
    <s v="SATISFECHO"/>
    <s v="SATISFECHO"/>
    <s v="SATISFECHO"/>
    <s v="SATISFECHO"/>
    <x v="0"/>
    <x v="1"/>
    <x v="0"/>
    <x v="0"/>
    <x v="0"/>
    <x v="0"/>
    <x v="1"/>
  </r>
  <r>
    <n v="44"/>
    <d v="2024-06-18T14:03:52"/>
    <d v="2024-06-18T14:06:13"/>
    <s v="hfernandez@chinalco.com.pe"/>
    <s v="Hans Fernandez Olivera"/>
    <x v="1"/>
    <x v="2"/>
    <x v="2"/>
    <x v="2"/>
    <x v="1"/>
    <x v="1"/>
    <x v="1"/>
    <x v="1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1"/>
    <x v="1"/>
    <x v="1"/>
    <x v="1"/>
    <x v="0"/>
    <x v="1"/>
    <x v="0"/>
  </r>
  <r>
    <n v="45"/>
    <d v="2024-06-18T14:09:14"/>
    <d v="2024-06-18T14:10:47"/>
    <s v="jrojas@chinalco.com.pe"/>
    <s v="Jesus Rojas"/>
    <x v="0"/>
    <x v="1"/>
    <x v="1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6"/>
    <d v="2024-06-18T16:56:07"/>
    <d v="2024-06-18T16:57:48"/>
    <s v="jquispe@chinalco.com.pe"/>
    <s v="Jesica Carol Quispe Chuquija"/>
    <x v="0"/>
    <x v="0"/>
    <x v="1"/>
    <x v="1"/>
    <x v="1"/>
    <x v="1"/>
    <x v="1"/>
    <x v="1"/>
    <s v="Tunshuruco"/>
    <x v="0"/>
    <x v="0"/>
    <x v="0"/>
    <x v="0"/>
    <x v="0"/>
    <x v="0"/>
    <x v="0"/>
    <x v="0"/>
    <x v="0"/>
    <x v="0"/>
    <x v="0"/>
    <s v="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7"/>
    <d v="2024-06-18T16:58:43"/>
    <d v="2024-06-18T16:59:28"/>
    <s v="nvaldivias@chinalco.com.pe"/>
    <s v="Nataly Valdivia Sanabria"/>
    <x v="0"/>
    <x v="0"/>
    <x v="0"/>
    <x v="0"/>
    <x v="0"/>
    <x v="0"/>
    <x v="0"/>
    <x v="0"/>
    <s v="Carhuacot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8"/>
    <d v="2024-06-22T17:13:11"/>
    <d v="2024-06-22T17:14:11"/>
    <s v="lcavero@chinalco.com.pe"/>
    <s v="Luis Cavero Caver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49"/>
    <d v="2024-06-22T17:13:14"/>
    <d v="2024-06-22T17:15:19"/>
    <s v="jataupillco@chinalco.com.pe"/>
    <s v="Joe Ataupillco Calderon"/>
    <x v="3"/>
    <x v="2"/>
    <x v="2"/>
    <x v="1"/>
    <x v="3"/>
    <x v="2"/>
    <x v="2"/>
    <x v="3"/>
    <s v="Tunshuruco"/>
    <x v="3"/>
    <x v="1"/>
    <x v="1"/>
    <x v="2"/>
    <x v="2"/>
    <x v="3"/>
    <x v="2"/>
    <x v="2"/>
    <x v="4"/>
    <x v="2"/>
    <x v="4"/>
    <s v="INSATISFECHO"/>
    <s v="SATISFECHO"/>
    <s v="SATISFECHO"/>
    <s v="INSATISFECHO"/>
    <s v="INSATISFECHO"/>
    <s v="INSATISFECHO"/>
    <x v="2"/>
    <x v="2"/>
    <x v="2"/>
    <x v="2"/>
    <x v="0"/>
    <x v="1"/>
    <x v="2"/>
  </r>
  <r>
    <n v="50"/>
    <d v="2024-06-22T17:13:24"/>
    <d v="2024-06-22T17:15:56"/>
    <s v="mjacinto@chinalco.com.pe"/>
    <s v="Marco Antonio Jacinto Livia"/>
    <x v="2"/>
    <x v="1"/>
    <x v="2"/>
    <x v="1"/>
    <x v="1"/>
    <x v="1"/>
    <x v="1"/>
    <x v="1"/>
    <s v="Tunshuruco"/>
    <x v="3"/>
    <x v="1"/>
    <x v="1"/>
    <x v="1"/>
    <x v="1"/>
    <x v="1"/>
    <x v="1"/>
    <x v="2"/>
    <x v="1"/>
    <x v="1"/>
    <x v="1"/>
    <s v="INSATISFECHO"/>
    <s v="SATISFECHO"/>
    <s v="SATISFECHO"/>
    <s v="INSATISFECHO"/>
    <s v="SATISFECHO"/>
    <s v="SATISFECHO"/>
    <x v="1"/>
    <x v="1"/>
    <x v="1"/>
    <x v="1"/>
    <x v="0"/>
    <x v="1"/>
    <x v="1"/>
  </r>
  <r>
    <n v="51"/>
    <d v="2024-06-22T17:13:35"/>
    <d v="2024-06-22T17:16:43"/>
    <s v="creyes@chinalco.com.pe"/>
    <s v="Cecilia Reyes Lara"/>
    <x v="1"/>
    <x v="1"/>
    <x v="2"/>
    <x v="1"/>
    <x v="1"/>
    <x v="1"/>
    <x v="1"/>
    <x v="0"/>
    <s v="Tunshuruco"/>
    <x v="1"/>
    <x v="1"/>
    <x v="3"/>
    <x v="0"/>
    <x v="0"/>
    <x v="1"/>
    <x v="0"/>
    <x v="0"/>
    <x v="0"/>
    <x v="0"/>
    <x v="0"/>
    <s v="SATISFECHO"/>
    <s v="MUY SATISFECHO"/>
    <s v="SATISFECHO"/>
    <s v="SATISFECHO"/>
    <s v="SATISFECHO"/>
    <s v="SATISFECHO"/>
    <x v="0"/>
    <x v="0"/>
    <x v="0"/>
    <x v="0"/>
    <x v="0"/>
    <x v="0"/>
    <x v="0"/>
  </r>
  <r>
    <n v="52"/>
    <d v="2024-06-22T17:14:17"/>
    <d v="2024-06-22T17:17:06"/>
    <s v="amestanza@chinalco.com.pe"/>
    <s v="Alain Mestanza Oblitas"/>
    <x v="3"/>
    <x v="3"/>
    <x v="3"/>
    <x v="2"/>
    <x v="3"/>
    <x v="2"/>
    <x v="2"/>
    <x v="2"/>
    <s v="Truck Shop"/>
    <x v="1"/>
    <x v="1"/>
    <x v="1"/>
    <x v="1"/>
    <x v="1"/>
    <x v="1"/>
    <x v="1"/>
    <x v="1"/>
    <x v="2"/>
    <x v="3"/>
    <x v="4"/>
    <s v="MUY INSATISFECHO"/>
    <s v="SATISFECHO"/>
    <s v="INSATISFECHO"/>
    <s v="MUY INSATISFECHO"/>
    <s v="MUY INSATISFECHO"/>
    <s v="MUY INSATISFECHO"/>
    <x v="1"/>
    <x v="1"/>
    <x v="1"/>
    <x v="1"/>
    <x v="0"/>
    <x v="2"/>
    <x v="1"/>
  </r>
  <r>
    <n v="53"/>
    <d v="2024-06-22T17:17:28"/>
    <d v="2024-06-22T17:18:05"/>
    <s v="jalbarracin@chinalco.com.pe"/>
    <s v="Juan Albarracin Chave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54"/>
    <d v="2024-06-22T17:18:27"/>
    <d v="2024-06-22T17:19:59"/>
    <s v="fguillen@chinalco.com.pe"/>
    <s v="Fernando Guillen Portugal"/>
    <x v="1"/>
    <x v="1"/>
    <x v="1"/>
    <x v="1"/>
    <x v="1"/>
    <x v="1"/>
    <x v="1"/>
    <x v="1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55"/>
    <d v="2024-06-22T17:17:08"/>
    <d v="2024-06-22T17:20:05"/>
    <s v="pronquillo@chinalco.com.pe"/>
    <s v="Pedro Ronquillo Banda"/>
    <x v="2"/>
    <x v="1"/>
    <x v="2"/>
    <x v="1"/>
    <x v="1"/>
    <x v="1"/>
    <x v="1"/>
    <x v="1"/>
    <s v="Tunshuruco"/>
    <x v="3"/>
    <x v="2"/>
    <x v="1"/>
    <x v="1"/>
    <x v="1"/>
    <x v="1"/>
    <x v="1"/>
    <x v="2"/>
    <x v="1"/>
    <x v="1"/>
    <x v="1"/>
    <s v="SATISFECHO"/>
    <s v="SATISFECHO"/>
    <s v="SATISFECHO"/>
    <s v="SATISFECHO"/>
    <s v="INSATISFECHO"/>
    <s v="SATISFECHO"/>
    <x v="1"/>
    <x v="1"/>
    <x v="1"/>
    <x v="1"/>
    <x v="0"/>
    <x v="2"/>
    <x v="1"/>
  </r>
  <r>
    <n v="56"/>
    <d v="2024-06-22T17:20:46"/>
    <d v="2024-06-22T17:22:26"/>
    <s v="malvarez@chinalco.com.pe"/>
    <s v="Magdalena Milagros Alvarez Dominguez"/>
    <x v="0"/>
    <x v="0"/>
    <x v="1"/>
    <x v="1"/>
    <x v="1"/>
    <x v="1"/>
    <x v="1"/>
    <x v="1"/>
    <s v="Tunshuruc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0"/>
    <x v="1"/>
    <x v="1"/>
  </r>
  <r>
    <n v="57"/>
    <d v="2024-06-22T17:14:11"/>
    <d v="2024-06-22T17:25:09"/>
    <s v="jmosquera@chinalco.com.pe"/>
    <s v="James Mosquera Espinoza"/>
    <x v="0"/>
    <x v="0"/>
    <x v="1"/>
    <x v="0"/>
    <x v="1"/>
    <x v="1"/>
    <x v="0"/>
    <x v="1"/>
    <s v="Tunshuruc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0"/>
    <x v="1"/>
    <x v="1"/>
  </r>
  <r>
    <n v="58"/>
    <d v="2024-06-22T17:25:11"/>
    <d v="2024-06-22T17:26:45"/>
    <s v="knieto@chinalco.com.pe"/>
    <s v="Katty Nieto Montalvan"/>
    <x v="0"/>
    <x v="0"/>
    <x v="1"/>
    <x v="1"/>
    <x v="1"/>
    <x v="1"/>
    <x v="1"/>
    <x v="1"/>
    <s v="Carhuacoto"/>
    <x v="0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0"/>
    <x v="1"/>
    <x v="1"/>
    <x v="1"/>
    <x v="0"/>
    <x v="1"/>
    <x v="1"/>
  </r>
  <r>
    <n v="59"/>
    <d v="2024-06-22T17:25:42"/>
    <d v="2024-06-22T17:27:28"/>
    <s v="drosas@chinalco.com.pe"/>
    <s v="Danny Rosas Nole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60"/>
    <d v="2024-06-22T17:31:15"/>
    <d v="2024-06-22T17:32:28"/>
    <s v="hcarreno@chinalco.com.pe"/>
    <s v="Hector Andres Carreño Navarr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61"/>
    <d v="2024-06-22T17:36:31"/>
    <d v="2024-06-22T17:38:34"/>
    <s v="mpicasso@chinalco.com.pe"/>
    <s v="Melissa Picasso Lopez"/>
    <x v="0"/>
    <x v="1"/>
    <x v="1"/>
    <x v="1"/>
    <x v="1"/>
    <x v="0"/>
    <x v="0"/>
    <x v="0"/>
    <s v="Tunshuruco"/>
    <x v="0"/>
    <x v="0"/>
    <x v="1"/>
    <x v="1"/>
    <x v="0"/>
    <x v="1"/>
    <x v="1"/>
    <x v="1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1"/>
    <x v="0"/>
  </r>
  <r>
    <n v="62"/>
    <d v="2024-06-22T17:44:59"/>
    <d v="2024-06-22T17:47:51"/>
    <s v="Usr_alm04@chinalco.com.pe"/>
    <s v="Usr Alm04"/>
    <x v="2"/>
    <x v="2"/>
    <x v="2"/>
    <x v="2"/>
    <x v="2"/>
    <x v="2"/>
    <x v="2"/>
    <x v="2"/>
    <s v="Tunshuruco"/>
    <x v="2"/>
    <x v="2"/>
    <x v="3"/>
    <x v="3"/>
    <x v="2"/>
    <x v="2"/>
    <x v="2"/>
    <x v="3"/>
    <x v="2"/>
    <x v="2"/>
    <x v="3"/>
    <s v="INSATISFECHO"/>
    <s v="INSATISFECHO"/>
    <s v="INSATISFECHO"/>
    <s v="INSATISFECHO"/>
    <s v="INSATISFECHO"/>
    <s v="INSATISFECHO"/>
    <x v="1"/>
    <x v="1"/>
    <x v="1"/>
    <x v="1"/>
    <x v="0"/>
    <x v="1"/>
    <x v="1"/>
  </r>
  <r>
    <n v="63"/>
    <d v="2024-06-22T17:46:57"/>
    <d v="2024-06-22T17:49:32"/>
    <s v="dramirez@chinalco.com.pe"/>
    <s v="Deny Ramirez Torre"/>
    <x v="2"/>
    <x v="2"/>
    <x v="3"/>
    <x v="3"/>
    <x v="3"/>
    <x v="1"/>
    <x v="1"/>
    <x v="2"/>
    <s v="Truck Shop"/>
    <x v="3"/>
    <x v="3"/>
    <x v="3"/>
    <x v="2"/>
    <x v="3"/>
    <x v="3"/>
    <x v="1"/>
    <x v="3"/>
    <x v="4"/>
    <x v="2"/>
    <x v="3"/>
    <s v="MUY INSATISFECHO"/>
    <s v="SATISFECHO"/>
    <s v="SATISFECHO"/>
    <s v="MUY INSATISFECHO"/>
    <s v="MUY INSATISFECHO"/>
    <s v="MUY INSATISFECHO"/>
    <x v="2"/>
    <x v="3"/>
    <x v="2"/>
    <x v="2"/>
    <x v="0"/>
    <x v="1"/>
    <x v="3"/>
  </r>
  <r>
    <n v="64"/>
    <d v="2024-06-22T17:47:52"/>
    <d v="2024-06-22T17:51:29"/>
    <s v="epajuelo@chinalco.com.pe"/>
    <s v="Erwin Pajuelo Santiago"/>
    <x v="1"/>
    <x v="1"/>
    <x v="1"/>
    <x v="1"/>
    <x v="1"/>
    <x v="1"/>
    <x v="1"/>
    <x v="1"/>
    <s v="Tunshuruco"/>
    <x v="1"/>
    <x v="1"/>
    <x v="1"/>
    <x v="1"/>
    <x v="1"/>
    <x v="1"/>
    <x v="1"/>
    <x v="3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65"/>
    <d v="2024-06-22T17:45:15"/>
    <d v="2024-06-22T18:02:30"/>
    <s v="jponcedeleon@chinalco.com.pe"/>
    <s v="Juan Ponce De Leon Marquina"/>
    <x v="1"/>
    <x v="1"/>
    <x v="1"/>
    <x v="1"/>
    <x v="1"/>
    <x v="1"/>
    <x v="1"/>
    <x v="1"/>
    <s v="Tunshuruco"/>
    <x v="0"/>
    <x v="0"/>
    <x v="0"/>
    <x v="0"/>
    <x v="1"/>
    <x v="0"/>
    <x v="0"/>
    <x v="1"/>
    <x v="2"/>
    <x v="1"/>
    <x v="1"/>
    <s v="SATISFECHO"/>
    <s v="SATISFECHO"/>
    <s v="SATISFECHO"/>
    <s v="SATISFECHO"/>
    <s v="SATISFECHO"/>
    <s v="SATISFECHO"/>
    <x v="2"/>
    <x v="0"/>
    <x v="1"/>
    <x v="1"/>
    <x v="0"/>
    <x v="1"/>
    <x v="1"/>
  </r>
  <r>
    <n v="66"/>
    <d v="2024-06-22T18:00:58"/>
    <d v="2024-06-22T18:03:11"/>
    <s v="otorres@chinalco.com.pe"/>
    <s v="Óscar Torres Koda"/>
    <x v="2"/>
    <x v="2"/>
    <x v="2"/>
    <x v="1"/>
    <x v="2"/>
    <x v="1"/>
    <x v="1"/>
    <x v="1"/>
    <s v="Truck Shop"/>
    <x v="1"/>
    <x v="0"/>
    <x v="0"/>
    <x v="0"/>
    <x v="0"/>
    <x v="1"/>
    <x v="1"/>
    <x v="1"/>
    <x v="1"/>
    <x v="1"/>
    <x v="1"/>
    <s v="SATISFECHO"/>
    <s v="SATISFECHO"/>
    <s v="SATISFECHO"/>
    <s v="SATISFECHO"/>
    <s v="SATISFECHO"/>
    <s v="SATISFECHO"/>
    <x v="1"/>
    <x v="1"/>
    <x v="2"/>
    <x v="2"/>
    <x v="0"/>
    <x v="1"/>
    <x v="1"/>
  </r>
  <r>
    <n v="67"/>
    <d v="2024-06-22T18:57:43"/>
    <d v="2024-06-22T19:01:26"/>
    <s v="cbaldassari@chinalco.com.pe"/>
    <s v="Claudio Alberto Baldassari Talledo"/>
    <x v="1"/>
    <x v="1"/>
    <x v="1"/>
    <x v="0"/>
    <x v="1"/>
    <x v="0"/>
    <x v="0"/>
    <x v="1"/>
    <s v="Tunshuruco"/>
    <x v="1"/>
    <x v="2"/>
    <x v="0"/>
    <x v="3"/>
    <x v="1"/>
    <x v="1"/>
    <x v="0"/>
    <x v="0"/>
    <x v="0"/>
    <x v="0"/>
    <x v="0"/>
    <s v="SATISFECHO"/>
    <s v="MUY SATISFECHO"/>
    <s v="MUY SATISFECHO"/>
    <s v="MUY SATISFECHO"/>
    <s v="SATISFECHO"/>
    <s v="MUY SATISFECHO"/>
    <x v="1"/>
    <x v="0"/>
    <x v="0"/>
    <x v="0"/>
    <x v="0"/>
    <x v="1"/>
    <x v="0"/>
  </r>
  <r>
    <n v="68"/>
    <d v="2024-06-22T19:28:04"/>
    <d v="2024-06-22T19:28:43"/>
    <s v="jabarca@chinalco.com.pe"/>
    <s v="Jack Abarca Bernardo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69"/>
    <d v="2024-06-22T22:15:35"/>
    <d v="2024-06-22T22:19:05"/>
    <s v="jparedes@chinalco.com.pe"/>
    <s v="Jose Paredes Yañez"/>
    <x v="1"/>
    <x v="0"/>
    <x v="0"/>
    <x v="0"/>
    <x v="0"/>
    <x v="0"/>
    <x v="0"/>
    <x v="0"/>
    <s v="Truck Shop"/>
    <x v="1"/>
    <x v="1"/>
    <x v="0"/>
    <x v="1"/>
    <x v="1"/>
    <x v="1"/>
    <x v="1"/>
    <x v="0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70"/>
    <d v="2024-06-23T05:00:11"/>
    <d v="2024-06-23T05:04:00"/>
    <s v="ymeza@chinalco.com.pe"/>
    <s v="Yeison Meza Vilca"/>
    <x v="1"/>
    <x v="1"/>
    <x v="1"/>
    <x v="0"/>
    <x v="1"/>
    <x v="0"/>
    <x v="0"/>
    <x v="0"/>
    <s v="Tunshuruco"/>
    <x v="0"/>
    <x v="1"/>
    <x v="3"/>
    <x v="0"/>
    <x v="0"/>
    <x v="0"/>
    <x v="0"/>
    <x v="0"/>
    <x v="1"/>
    <x v="0"/>
    <x v="0"/>
    <s v="MUY SATISFECHO"/>
    <s v="MUY SATISFECHO"/>
    <s v="MUY SATISFECHO"/>
    <s v="SATISFECHO"/>
    <s v="SATISFECHO"/>
    <s v="MUY SATISFECHO"/>
    <x v="0"/>
    <x v="0"/>
    <x v="0"/>
    <x v="0"/>
    <x v="0"/>
    <x v="0"/>
    <x v="0"/>
  </r>
  <r>
    <n v="71"/>
    <d v="2024-06-23T05:08:49"/>
    <d v="2024-06-23T05:11:12"/>
    <s v="vzafra@chinalco.com.pe"/>
    <s v="Victor Zafra Escalante"/>
    <x v="0"/>
    <x v="0"/>
    <x v="0"/>
    <x v="1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2"/>
    <d v="2024-06-23T07:57:36"/>
    <d v="2024-06-23T08:02:50"/>
    <s v="jvasquez@chinalco.com.pe"/>
    <s v="Jose Vasquez Haro"/>
    <x v="0"/>
    <x v="0"/>
    <x v="1"/>
    <x v="0"/>
    <x v="0"/>
    <x v="0"/>
    <x v="0"/>
    <x v="0"/>
    <s v="Tunshuruco"/>
    <x v="0"/>
    <x v="0"/>
    <x v="1"/>
    <x v="0"/>
    <x v="0"/>
    <x v="1"/>
    <x v="0"/>
    <x v="0"/>
    <x v="0"/>
    <x v="0"/>
    <x v="0"/>
    <s v="SATISFECHO"/>
    <s v="SATISFECHO"/>
    <s v="MUY SATISFECHO"/>
    <s v="MUY SATISFECHO"/>
    <s v="SATISFECHO"/>
    <s v="SATISFECHO"/>
    <x v="1"/>
    <x v="1"/>
    <x v="1"/>
    <x v="0"/>
    <x v="0"/>
    <x v="0"/>
    <x v="0"/>
  </r>
  <r>
    <n v="73"/>
    <d v="2024-06-23T08:03:48"/>
    <d v="2024-06-23T08:04:50"/>
    <s v="fblanco@chinalco.com.pe"/>
    <s v="Freimy Blanco Fernande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4"/>
    <d v="2024-06-23T08:14:04"/>
    <d v="2024-06-23T08:15:00"/>
    <s v="jcarrillo@chinalco.com.pe"/>
    <s v="Joseph Carrillo Ibarra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75"/>
    <d v="2024-06-23T08:13:24"/>
    <d v="2024-06-23T08:15:52"/>
    <s v="gku@chinalco.com.pe"/>
    <s v="Gian Ku Chung"/>
    <x v="0"/>
    <x v="0"/>
    <x v="1"/>
    <x v="1"/>
    <x v="1"/>
    <x v="1"/>
    <x v="1"/>
    <x v="1"/>
    <s v="Tunshuruco"/>
    <x v="0"/>
    <x v="0"/>
    <x v="0"/>
    <x v="0"/>
    <x v="0"/>
    <x v="0"/>
    <x v="0"/>
    <x v="0"/>
    <x v="0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76"/>
    <d v="2024-06-23T08:55:00"/>
    <d v="2024-06-23T08:56:01"/>
    <s v="gsanchez@chinalco.com.pe"/>
    <s v="Gerardo Sanchez Bautist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7"/>
    <d v="2024-06-23T09:52:14"/>
    <d v="2024-06-23T09:55:13"/>
    <s v="murbano@chinalco.com.pe"/>
    <s v="Manuel Urbano Cornejo"/>
    <x v="2"/>
    <x v="3"/>
    <x v="3"/>
    <x v="3"/>
    <x v="3"/>
    <x v="3"/>
    <x v="3"/>
    <x v="3"/>
    <s v="Truck Shop"/>
    <x v="1"/>
    <x v="1"/>
    <x v="1"/>
    <x v="1"/>
    <x v="1"/>
    <x v="1"/>
    <x v="1"/>
    <x v="1"/>
    <x v="1"/>
    <x v="1"/>
    <x v="1"/>
    <s v="SATISFECHO"/>
    <s v="SATISFECHO"/>
    <s v="INSATISFECHO"/>
    <s v="SATISFECHO"/>
    <s v="MUY INSATISFECHO"/>
    <s v="INSATISFECHO"/>
    <x v="0"/>
    <x v="0"/>
    <x v="0"/>
    <x v="0"/>
    <x v="0"/>
    <x v="0"/>
    <x v="1"/>
  </r>
  <r>
    <n v="78"/>
    <d v="2024-06-23T10:35:01"/>
    <d v="2024-06-23T10:41:05"/>
    <s v="mulloa@chinalco.com.pe"/>
    <s v="Marco Ulloa Yaulimang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79"/>
    <d v="2024-06-23T10:43:28"/>
    <d v="2024-06-23T10:45:30"/>
    <s v="mcp_asesor1@chinalco.com.pe"/>
    <s v="MCP Asesor1"/>
    <x v="0"/>
    <x v="0"/>
    <x v="0"/>
    <x v="0"/>
    <x v="0"/>
    <x v="0"/>
    <x v="0"/>
    <x v="0"/>
    <s v="Carhuacot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0"/>
    <d v="2024-06-23T11:13:49"/>
    <d v="2024-06-23T11:14:37"/>
    <s v="abueno@chinalco.com.pe"/>
    <s v="Anibal Bueno Huarang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1"/>
    <d v="2024-06-23T11:34:55"/>
    <d v="2024-06-23T11:35:49"/>
    <s v="jpenaloza@chinalco.com.pe"/>
    <s v="Jenny Penaloza Sos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2"/>
    <d v="2024-06-23T14:19:51"/>
    <d v="2024-06-23T14:20:28"/>
    <s v="mleonc@chinalco.com.pe"/>
    <s v="Mayra Leon Chave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3"/>
    <d v="2024-06-23T14:19:50"/>
    <d v="2024-06-23T14:20:35"/>
    <s v="oorrillo@chinalco.com.pe"/>
    <s v="Oriana Orrillo Pere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4"/>
    <d v="2024-06-23T14:24:34"/>
    <d v="2024-06-23T14:27:27"/>
    <s v="carrayan@chinalco.com.pe"/>
    <s v="Carlos Arrayan Medina"/>
    <x v="0"/>
    <x v="0"/>
    <x v="1"/>
    <x v="0"/>
    <x v="1"/>
    <x v="1"/>
    <x v="0"/>
    <x v="0"/>
    <s v="Truck Shop"/>
    <x v="1"/>
    <x v="1"/>
    <x v="0"/>
    <x v="0"/>
    <x v="0"/>
    <x v="1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85"/>
    <d v="2024-06-23T14:31:39"/>
    <d v="2024-06-23T14:35:06"/>
    <s v="gmondragon@chinalco.com.pe"/>
    <s v="Grover Rogelio Mondragon Rivera"/>
    <x v="1"/>
    <x v="1"/>
    <x v="1"/>
    <x v="0"/>
    <x v="1"/>
    <x v="0"/>
    <x v="1"/>
    <x v="0"/>
    <s v="Tunshuruco"/>
    <x v="1"/>
    <x v="1"/>
    <x v="0"/>
    <x v="1"/>
    <x v="0"/>
    <x v="1"/>
    <x v="0"/>
    <x v="0"/>
    <x v="1"/>
    <x v="1"/>
    <x v="0"/>
    <s v="SATISFECHO"/>
    <s v="SATISFECHO"/>
    <s v="SATISFECHO"/>
    <s v="SATISFECHO"/>
    <s v="SATISFECHO"/>
    <s v="SATISFECHO"/>
    <x v="0"/>
    <x v="1"/>
    <x v="0"/>
    <x v="0"/>
    <x v="0"/>
    <x v="0"/>
    <x v="1"/>
  </r>
  <r>
    <n v="86"/>
    <d v="2024-06-23T14:34:45"/>
    <d v="2024-06-23T14:38:40"/>
    <s v="pinfantesv@chinalco.com.pe"/>
    <s v="Percy Infantes Vilca"/>
    <x v="2"/>
    <x v="2"/>
    <x v="1"/>
    <x v="1"/>
    <x v="1"/>
    <x v="1"/>
    <x v="1"/>
    <x v="1"/>
    <s v="Truck Shop"/>
    <x v="3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0"/>
    <x v="0"/>
    <x v="0"/>
    <x v="0"/>
    <x v="0"/>
    <x v="0"/>
  </r>
  <r>
    <n v="87"/>
    <d v="2024-06-23T14:38:39"/>
    <d v="2024-06-23T14:42:58"/>
    <s v="dvela@chinalco.com.pe"/>
    <s v="Daniel Vela Teran"/>
    <x v="1"/>
    <x v="3"/>
    <x v="3"/>
    <x v="1"/>
    <x v="2"/>
    <x v="1"/>
    <x v="0"/>
    <x v="1"/>
    <s v="Truck Shop"/>
    <x v="1"/>
    <x v="1"/>
    <x v="1"/>
    <x v="1"/>
    <x v="1"/>
    <x v="1"/>
    <x v="1"/>
    <x v="1"/>
    <x v="1"/>
    <x v="4"/>
    <x v="2"/>
    <s v="MUY SATISFECHO"/>
    <s v="MUY SATISFECHO"/>
    <s v="MUY SATISFECHO"/>
    <s v="MUY SATISFECHO"/>
    <s v="MUY SATISFECHO"/>
    <s v="MUY SATISFECHO"/>
    <x v="1"/>
    <x v="1"/>
    <x v="2"/>
    <x v="1"/>
    <x v="0"/>
    <x v="2"/>
    <x v="0"/>
  </r>
  <r>
    <n v="88"/>
    <d v="2024-06-23T14:45:44"/>
    <d v="2024-06-23T14:48:06"/>
    <s v="crojas@chinalco.com.pe"/>
    <s v="Cesar Rojas Montero"/>
    <x v="0"/>
    <x v="0"/>
    <x v="1"/>
    <x v="1"/>
    <x v="1"/>
    <x v="1"/>
    <x v="1"/>
    <x v="1"/>
    <s v="Tunshuruc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0"/>
    <x v="1"/>
    <x v="1"/>
  </r>
  <r>
    <n v="89"/>
    <d v="2024-06-23T14:49:26"/>
    <d v="2024-06-23T14:50:42"/>
    <s v="fblas@chinalco.com.pe"/>
    <s v="Freddy Blas Beas"/>
    <x v="0"/>
    <x v="1"/>
    <x v="1"/>
    <x v="1"/>
    <x v="1"/>
    <x v="1"/>
    <x v="1"/>
    <x v="1"/>
    <s v="Truck Shop"/>
    <x v="1"/>
    <x v="1"/>
    <x v="1"/>
    <x v="1"/>
    <x v="1"/>
    <x v="1"/>
    <x v="1"/>
    <x v="1"/>
    <x v="1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90"/>
    <d v="2024-06-23T14:49:02"/>
    <d v="2024-06-23T14:50:43"/>
    <s v="nulloa@chinalco.com.pe"/>
    <s v="Neiser Ulloa Quispe"/>
    <x v="1"/>
    <x v="1"/>
    <x v="1"/>
    <x v="1"/>
    <x v="1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91"/>
    <d v="2024-06-23T14:52:47"/>
    <d v="2024-06-23T14:54:36"/>
    <s v="ysegura@chinalco.com.pe"/>
    <s v="Yusep Segura Villarreal"/>
    <x v="0"/>
    <x v="0"/>
    <x v="1"/>
    <x v="1"/>
    <x v="1"/>
    <x v="1"/>
    <x v="1"/>
    <x v="1"/>
    <s v="Tunshuruco"/>
    <x v="0"/>
    <x v="1"/>
    <x v="1"/>
    <x v="1"/>
    <x v="1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1"/>
    <x v="1"/>
    <x v="1"/>
    <x v="0"/>
    <x v="1"/>
    <x v="1"/>
  </r>
  <r>
    <n v="92"/>
    <d v="2024-06-23T14:53:14"/>
    <d v="2024-06-23T14:54:51"/>
    <s v="mvargas@chinalco.com.pe"/>
    <s v="Moises Vargas Ramos"/>
    <x v="0"/>
    <x v="0"/>
    <x v="1"/>
    <x v="0"/>
    <x v="1"/>
    <x v="0"/>
    <x v="1"/>
    <x v="1"/>
    <s v="Tunshuruco"/>
    <x v="0"/>
    <x v="1"/>
    <x v="0"/>
    <x v="0"/>
    <x v="0"/>
    <x v="0"/>
    <x v="0"/>
    <x v="3"/>
    <x v="0"/>
    <x v="1"/>
    <x v="1"/>
    <s v="SATISFECHO"/>
    <s v="SATISFECHO"/>
    <s v="SATISFECHO"/>
    <s v="SATISFECHO"/>
    <s v="SATISFECHO"/>
    <s v="SATISFECHO"/>
    <x v="0"/>
    <x v="0"/>
    <x v="0"/>
    <x v="1"/>
    <x v="0"/>
    <x v="0"/>
    <x v="1"/>
  </r>
  <r>
    <n v="93"/>
    <d v="2024-06-23T14:53:55"/>
    <d v="2024-06-23T14:54:58"/>
    <s v="jtaype@chinalco.com.pe"/>
    <s v="Jose Taype Riquelme"/>
    <x v="1"/>
    <x v="1"/>
    <x v="1"/>
    <x v="1"/>
    <x v="1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94"/>
    <d v="2024-06-23T14:53:46"/>
    <d v="2024-06-23T14:56:06"/>
    <s v="jlujan@chinalco.com.pe"/>
    <s v="Juan Lujan Mucha"/>
    <x v="0"/>
    <x v="0"/>
    <x v="1"/>
    <x v="1"/>
    <x v="1"/>
    <x v="0"/>
    <x v="0"/>
    <x v="0"/>
    <s v="Tunshuruco"/>
    <x v="0"/>
    <x v="0"/>
    <x v="0"/>
    <x v="0"/>
    <x v="0"/>
    <x v="0"/>
    <x v="0"/>
    <x v="0"/>
    <x v="0"/>
    <x v="0"/>
    <x v="0"/>
    <s v="SATISFECHO"/>
    <s v="MUY SATISFECHO"/>
    <s v="MUY SATISFECHO"/>
    <s v="MUY SATISFECHO"/>
    <s v="MUY SATISFECHO"/>
    <s v="MUY SATISFECHO"/>
    <x v="0"/>
    <x v="0"/>
    <x v="0"/>
    <x v="0"/>
    <x v="0"/>
    <x v="0"/>
    <x v="1"/>
  </r>
  <r>
    <n v="95"/>
    <d v="2024-06-23T14:53:06"/>
    <d v="2024-06-23T14:56:13"/>
    <s v="rcuyubamba@chinalco.com.pe"/>
    <s v="Rodiel William Cuyubamba Caso​"/>
    <x v="1"/>
    <x v="2"/>
    <x v="2"/>
    <x v="1"/>
    <x v="2"/>
    <x v="2"/>
    <x v="1"/>
    <x v="1"/>
    <s v="Truck Shop"/>
    <x v="1"/>
    <x v="1"/>
    <x v="1"/>
    <x v="1"/>
    <x v="1"/>
    <x v="1"/>
    <x v="1"/>
    <x v="1"/>
    <x v="3"/>
    <x v="4"/>
    <x v="2"/>
    <s v="SATISFECHO"/>
    <s v="SATISFECHO"/>
    <s v="INSATISFECHO"/>
    <s v="INSATISFECHO"/>
    <s v="SATISFECHO"/>
    <s v="SATISFECHO"/>
    <x v="1"/>
    <x v="1"/>
    <x v="1"/>
    <x v="1"/>
    <x v="0"/>
    <x v="1"/>
    <x v="1"/>
  </r>
  <r>
    <n v="96"/>
    <d v="2024-06-23T14:55:41"/>
    <d v="2024-06-23T14:56:51"/>
    <s v="ggaray@chinalco.com.pe"/>
    <s v="Gilber Garay Sarmiento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7"/>
    <d v="2024-06-23T14:55:19"/>
    <d v="2024-06-23T14:56:54"/>
    <s v="lsarco@chinalco.com.pe"/>
    <s v="Luis Miguel Sarco Montiel"/>
    <x v="0"/>
    <x v="0"/>
    <x v="0"/>
    <x v="0"/>
    <x v="0"/>
    <x v="0"/>
    <x v="0"/>
    <x v="0"/>
    <s v="Tunshuruco"/>
    <x v="0"/>
    <x v="0"/>
    <x v="0"/>
    <x v="0"/>
    <x v="0"/>
    <x v="0"/>
    <x v="1"/>
    <x v="1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98"/>
    <d v="2024-06-23T14:52:21"/>
    <d v="2024-06-23T15:01:05"/>
    <s v="lquinonezg@chinalco.com.pe"/>
    <s v="Lucero Jazmin Quiñonez Gonzales"/>
    <x v="1"/>
    <x v="1"/>
    <x v="1"/>
    <x v="1"/>
    <x v="1"/>
    <x v="1"/>
    <x v="1"/>
    <x v="1"/>
    <s v="Truck Shop"/>
    <x v="1"/>
    <x v="1"/>
    <x v="1"/>
    <x v="1"/>
    <x v="1"/>
    <x v="1"/>
    <x v="1"/>
    <x v="1"/>
    <x v="3"/>
    <x v="4"/>
    <x v="2"/>
    <s v="SATISFECHO"/>
    <s v="SATISFECHO"/>
    <s v="SATISFECHO"/>
    <s v="SATISFECHO"/>
    <s v="SATISFECHO"/>
    <s v="SATISFECHO"/>
    <x v="0"/>
    <x v="0"/>
    <x v="0"/>
    <x v="0"/>
    <x v="0"/>
    <x v="0"/>
    <x v="1"/>
  </r>
  <r>
    <n v="99"/>
    <d v="2024-06-23T14:59:31"/>
    <d v="2024-06-23T15:01:22"/>
    <s v="jaltamirano@chinalco.com.pe"/>
    <s v="Jaime Altamirano Perez"/>
    <x v="0"/>
    <x v="1"/>
    <x v="1"/>
    <x v="1"/>
    <x v="1"/>
    <x v="1"/>
    <x v="1"/>
    <x v="1"/>
    <s v="Tunshuruco"/>
    <x v="0"/>
    <x v="1"/>
    <x v="1"/>
    <x v="1"/>
    <x v="1"/>
    <x v="1"/>
    <x v="1"/>
    <x v="1"/>
    <x v="0"/>
    <x v="1"/>
    <x v="1"/>
    <s v="SATISFECHO"/>
    <s v="SATISFECHO"/>
    <s v="SATISFECHO"/>
    <s v="SATISFECHO"/>
    <s v="SATISFECHO"/>
    <s v="SATISFECHO"/>
    <x v="0"/>
    <x v="1"/>
    <x v="1"/>
    <x v="1"/>
    <x v="0"/>
    <x v="1"/>
    <x v="1"/>
  </r>
  <r>
    <n v="100"/>
    <d v="2024-06-23T15:00:02"/>
    <d v="2024-06-23T15:01:34"/>
    <s v="evilcapuma@chinalco.com.pe"/>
    <s v="Enrique Vilcapuma Moreno"/>
    <x v="0"/>
    <x v="0"/>
    <x v="0"/>
    <x v="0"/>
    <x v="0"/>
    <x v="0"/>
    <x v="0"/>
    <x v="0"/>
    <s v="Tunshuruco"/>
    <x v="0"/>
    <x v="0"/>
    <x v="0"/>
    <x v="0"/>
    <x v="0"/>
    <x v="0"/>
    <x v="0"/>
    <x v="1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01"/>
    <d v="2024-06-23T15:01:27"/>
    <d v="2024-06-23T15:02:46"/>
    <s v="jflores@chinalco.com.pe"/>
    <s v="Jose Flores Naval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02"/>
    <d v="2024-06-23T15:02:20"/>
    <d v="2024-06-23T15:04:48"/>
    <s v="lrodriguez@chinalco.com.pe"/>
    <s v="Luis Rodriguez Fernandez"/>
    <x v="1"/>
    <x v="0"/>
    <x v="1"/>
    <x v="1"/>
    <x v="1"/>
    <x v="0"/>
    <x v="0"/>
    <x v="0"/>
    <s v="Tunshuruco"/>
    <x v="1"/>
    <x v="0"/>
    <x v="1"/>
    <x v="0"/>
    <x v="1"/>
    <x v="1"/>
    <x v="0"/>
    <x v="1"/>
    <x v="0"/>
    <x v="0"/>
    <x v="0"/>
    <s v="SATISFECHO"/>
    <s v="SATISFECHO"/>
    <s v="SATISFECHO"/>
    <s v="SATISFECHO"/>
    <s v="SATISFECHO"/>
    <s v="SATISFECHO"/>
    <x v="1"/>
    <x v="0"/>
    <x v="1"/>
    <x v="1"/>
    <x v="0"/>
    <x v="0"/>
    <x v="1"/>
  </r>
  <r>
    <n v="103"/>
    <d v="2024-06-23T14:58:50"/>
    <d v="2024-06-23T15:04:51"/>
    <s v="jportocarrero@chinalco.com.pe"/>
    <s v="Jorge Portocarrero Pelaez"/>
    <x v="2"/>
    <x v="2"/>
    <x v="3"/>
    <x v="2"/>
    <x v="2"/>
    <x v="2"/>
    <x v="1"/>
    <x v="2"/>
    <s v="Tunshuruco"/>
    <x v="1"/>
    <x v="1"/>
    <x v="1"/>
    <x v="1"/>
    <x v="1"/>
    <x v="1"/>
    <x v="1"/>
    <x v="1"/>
    <x v="1"/>
    <x v="1"/>
    <x v="1"/>
    <s v="INSATISFECHO"/>
    <s v="SATISFECHO"/>
    <s v="INSATISFECHO"/>
    <s v="INSATISFECHO"/>
    <s v="INSATISFECHO"/>
    <s v="INSATISFECHO"/>
    <x v="1"/>
    <x v="2"/>
    <x v="2"/>
    <x v="1"/>
    <x v="0"/>
    <x v="1"/>
    <x v="1"/>
  </r>
  <r>
    <n v="104"/>
    <d v="2024-06-23T15:03:01"/>
    <d v="2024-06-23T15:05:00"/>
    <s v="lzavaleta@chinalco.com.pe"/>
    <s v="Luis Zavaleta Schwartz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05"/>
    <d v="2024-06-23T15:05:52"/>
    <d v="2024-06-23T15:06:52"/>
    <s v="rapaza@chinalco.com.pe"/>
    <s v="Roni Apaza Huamani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06"/>
    <d v="2024-06-23T15:05:03"/>
    <d v="2024-06-23T15:06:58"/>
    <s v="jloayza@chinalco.com.pe"/>
    <s v="Juan Loayza Montenegro"/>
    <x v="1"/>
    <x v="2"/>
    <x v="2"/>
    <x v="1"/>
    <x v="2"/>
    <x v="0"/>
    <x v="0"/>
    <x v="1"/>
    <s v="Tunshuruco"/>
    <x v="1"/>
    <x v="0"/>
    <x v="0"/>
    <x v="3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07"/>
    <d v="2024-06-23T15:07:52"/>
    <d v="2024-06-23T15:11:06"/>
    <s v="lsocualaya@chinalco.com.pe"/>
    <s v="Luis Socualaya Orihuela"/>
    <x v="1"/>
    <x v="1"/>
    <x v="1"/>
    <x v="1"/>
    <x v="1"/>
    <x v="0"/>
    <x v="1"/>
    <x v="1"/>
    <s v="Tunshuruco"/>
    <x v="0"/>
    <x v="0"/>
    <x v="0"/>
    <x v="0"/>
    <x v="0"/>
    <x v="0"/>
    <x v="0"/>
    <x v="0"/>
    <x v="1"/>
    <x v="1"/>
    <x v="1"/>
    <s v="SATISFECHO"/>
    <s v="MUY SATISFECHO"/>
    <s v="MUY SATISFECHO"/>
    <s v="MUY SATISFECHO"/>
    <s v="MUY SATISFECHO"/>
    <s v="MUY SATISFECHO"/>
    <x v="1"/>
    <x v="0"/>
    <x v="1"/>
    <x v="1"/>
    <x v="0"/>
    <x v="1"/>
    <x v="0"/>
  </r>
  <r>
    <n v="108"/>
    <d v="2024-06-23T14:54:45"/>
    <d v="2024-06-23T15:13:12"/>
    <s v="jluy@chinalco.com.pe"/>
    <s v="Juan Luy Marquez"/>
    <x v="1"/>
    <x v="1"/>
    <x v="1"/>
    <x v="1"/>
    <x v="1"/>
    <x v="0"/>
    <x v="0"/>
    <x v="0"/>
    <s v="Tunshuruco"/>
    <x v="0"/>
    <x v="0"/>
    <x v="0"/>
    <x v="0"/>
    <x v="0"/>
    <x v="0"/>
    <x v="0"/>
    <x v="0"/>
    <x v="1"/>
    <x v="0"/>
    <x v="3"/>
    <s v="SATISFECHO"/>
    <s v="MUY SATISFECHO"/>
    <s v="MUY SATISFECHO"/>
    <s v="MUY SATISFECHO"/>
    <s v="MUY SATISFECHO"/>
    <s v="MUY SATISFECHO"/>
    <x v="1"/>
    <x v="0"/>
    <x v="0"/>
    <x v="0"/>
    <x v="0"/>
    <x v="0"/>
    <x v="0"/>
  </r>
  <r>
    <n v="109"/>
    <d v="2024-06-23T15:16:45"/>
    <d v="2024-06-23T15:19:18"/>
    <s v="jcasoc@chinalco.com.pe"/>
    <s v="Jose Caso Camargo"/>
    <x v="0"/>
    <x v="0"/>
    <x v="0"/>
    <x v="0"/>
    <x v="0"/>
    <x v="0"/>
    <x v="0"/>
    <x v="0"/>
    <s v="Tunshuruco"/>
    <x v="0"/>
    <x v="0"/>
    <x v="0"/>
    <x v="0"/>
    <x v="0"/>
    <x v="0"/>
    <x v="0"/>
    <x v="0"/>
    <x v="1"/>
    <x v="1"/>
    <x v="1"/>
    <s v="SATISFECHO"/>
    <s v="SATISFECHO"/>
    <s v="SATISFECHO"/>
    <s v="SATISFECHO"/>
    <s v="SATISFECHO"/>
    <s v="SATISFECHO"/>
    <x v="0"/>
    <x v="1"/>
    <x v="1"/>
    <x v="1"/>
    <x v="0"/>
    <x v="1"/>
    <x v="1"/>
  </r>
  <r>
    <n v="110"/>
    <d v="2024-06-23T15:12:55"/>
    <d v="2024-06-23T15:19:49"/>
    <s v="ralarcon@chinalco.com.pe"/>
    <s v="Renzo Alarcon Cornejo"/>
    <x v="0"/>
    <x v="0"/>
    <x v="1"/>
    <x v="0"/>
    <x v="0"/>
    <x v="1"/>
    <x v="0"/>
    <x v="1"/>
    <s v="Tuctu"/>
    <x v="0"/>
    <x v="0"/>
    <x v="0"/>
    <x v="0"/>
    <x v="0"/>
    <x v="1"/>
    <x v="1"/>
    <x v="0"/>
    <x v="1"/>
    <x v="1"/>
    <x v="1"/>
    <s v="SATISFECHO"/>
    <s v="MUY SATISFECHO"/>
    <s v="MUY SATISFECHO"/>
    <s v="MUY SATISFECHO"/>
    <s v="SATISFECHO"/>
    <s v="SATISFECHO"/>
    <x v="1"/>
    <x v="1"/>
    <x v="1"/>
    <x v="1"/>
    <x v="0"/>
    <x v="1"/>
    <x v="1"/>
  </r>
  <r>
    <n v="111"/>
    <d v="2024-06-23T15:15:37"/>
    <d v="2024-06-23T15:20:23"/>
    <s v="rrodriguezc@chinalco.com.pe"/>
    <s v="Richard Rodriguez Cardenas"/>
    <x v="1"/>
    <x v="1"/>
    <x v="2"/>
    <x v="1"/>
    <x v="2"/>
    <x v="1"/>
    <x v="1"/>
    <x v="2"/>
    <s v="Tunshuruco"/>
    <x v="1"/>
    <x v="1"/>
    <x v="1"/>
    <x v="3"/>
    <x v="2"/>
    <x v="1"/>
    <x v="3"/>
    <x v="2"/>
    <x v="1"/>
    <x v="2"/>
    <x v="4"/>
    <s v="SATISFECHO"/>
    <s v="SATISFECHO"/>
    <s v="SATISFECHO"/>
    <s v="SATISFECHO"/>
    <s v="SATISFECHO"/>
    <s v="SATISFECHO"/>
    <x v="1"/>
    <x v="1"/>
    <x v="1"/>
    <x v="1"/>
    <x v="0"/>
    <x v="1"/>
    <x v="1"/>
  </r>
  <r>
    <n v="112"/>
    <d v="2024-06-23T15:18:19"/>
    <d v="2024-06-23T15:20:29"/>
    <s v="rortecho@chinalco.com.pe"/>
    <s v="Robert Ortecho Duran"/>
    <x v="0"/>
    <x v="1"/>
    <x v="1"/>
    <x v="0"/>
    <x v="1"/>
    <x v="0"/>
    <x v="0"/>
    <x v="0"/>
    <s v="Tuctu"/>
    <x v="0"/>
    <x v="0"/>
    <x v="0"/>
    <x v="0"/>
    <x v="0"/>
    <x v="0"/>
    <x v="0"/>
    <x v="0"/>
    <x v="0"/>
    <x v="0"/>
    <x v="0"/>
    <s v="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13"/>
    <d v="2024-06-23T15:19:06"/>
    <d v="2024-06-23T15:25:24"/>
    <s v="usr_alm06@chinalco.com.pe"/>
    <s v="Usr Alm06"/>
    <x v="3"/>
    <x v="3"/>
    <x v="3"/>
    <x v="3"/>
    <x v="3"/>
    <x v="2"/>
    <x v="2"/>
    <x v="2"/>
    <s v="Truck Shop"/>
    <x v="3"/>
    <x v="3"/>
    <x v="2"/>
    <x v="2"/>
    <x v="3"/>
    <x v="3"/>
    <x v="3"/>
    <x v="2"/>
    <x v="4"/>
    <x v="3"/>
    <x v="4"/>
    <s v="MUY INSATISFECHO"/>
    <s v="SATISFECHO"/>
    <s v="SATISFECHO"/>
    <s v="MUY INSATISFECHO"/>
    <s v="MUY INSATISFECHO"/>
    <s v="MUY INSATISFECHO"/>
    <x v="3"/>
    <x v="1"/>
    <x v="1"/>
    <x v="1"/>
    <x v="0"/>
    <x v="3"/>
    <x v="3"/>
  </r>
  <r>
    <n v="114"/>
    <d v="2024-06-23T15:24:50"/>
    <d v="2024-06-23T15:28:24"/>
    <s v="wcaluaz@chinalco.com.pe"/>
    <s v="Willian Calua Zambrano"/>
    <x v="1"/>
    <x v="3"/>
    <x v="3"/>
    <x v="3"/>
    <x v="2"/>
    <x v="0"/>
    <x v="0"/>
    <x v="1"/>
    <s v="Tunshuruco"/>
    <x v="1"/>
    <x v="1"/>
    <x v="1"/>
    <x v="1"/>
    <x v="1"/>
    <x v="1"/>
    <x v="1"/>
    <x v="1"/>
    <x v="3"/>
    <x v="4"/>
    <x v="2"/>
    <s v="SATISFECHO"/>
    <s v="SATISFECHO"/>
    <s v="SATISFECHO"/>
    <s v="SATISFECHO"/>
    <s v="SATISFECHO"/>
    <s v="SATISFECHO"/>
    <x v="1"/>
    <x v="1"/>
    <x v="1"/>
    <x v="1"/>
    <x v="0"/>
    <x v="1"/>
    <x v="1"/>
  </r>
  <r>
    <n v="115"/>
    <d v="2024-06-23T15:29:09"/>
    <d v="2024-06-23T15:33:02"/>
    <s v="acastillo@chinalco.com.pe"/>
    <s v="Abraham Castillo Castillo"/>
    <x v="1"/>
    <x v="2"/>
    <x v="2"/>
    <x v="2"/>
    <x v="2"/>
    <x v="2"/>
    <x v="2"/>
    <x v="2"/>
    <s v="Tunshuruco"/>
    <x v="1"/>
    <x v="1"/>
    <x v="1"/>
    <x v="1"/>
    <x v="1"/>
    <x v="1"/>
    <x v="1"/>
    <x v="3"/>
    <x v="2"/>
    <x v="1"/>
    <x v="1"/>
    <s v="INSATISFECHO"/>
    <s v="INSATISFECHO"/>
    <s v="INSATISFECHO"/>
    <s v="SATISFECHO"/>
    <s v="INSATISFECHO"/>
    <s v="SATISFECHO"/>
    <x v="1"/>
    <x v="1"/>
    <x v="1"/>
    <x v="1"/>
    <x v="0"/>
    <x v="2"/>
    <x v="1"/>
  </r>
  <r>
    <n v="116"/>
    <d v="2024-06-23T15:37:59"/>
    <d v="2024-06-23T15:41:23"/>
    <s v="ysalomep@chinalco.com.pe"/>
    <s v="Yhoan Salome Perez"/>
    <x v="2"/>
    <x v="2"/>
    <x v="3"/>
    <x v="2"/>
    <x v="3"/>
    <x v="0"/>
    <x v="1"/>
    <x v="1"/>
    <s v="Truck Shop"/>
    <x v="3"/>
    <x v="2"/>
    <x v="3"/>
    <x v="3"/>
    <x v="2"/>
    <x v="2"/>
    <x v="2"/>
    <x v="3"/>
    <x v="2"/>
    <x v="2"/>
    <x v="1"/>
    <s v="INSATISFECHO"/>
    <s v="SATISFECHO"/>
    <s v="SATISFECHO"/>
    <s v="INSATISFECHO"/>
    <s v="INSATISFECHO"/>
    <s v="INSATISFECHO"/>
    <x v="1"/>
    <x v="1"/>
    <x v="1"/>
    <x v="1"/>
    <x v="0"/>
    <x v="2"/>
    <x v="1"/>
  </r>
  <r>
    <n v="117"/>
    <d v="2024-06-23T14:34:02"/>
    <d v="2024-06-23T15:44:12"/>
    <s v="jortiz@chinalco.com.pe"/>
    <s v="Juan Ortiz Ticona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18"/>
    <d v="2024-06-23T15:43:32"/>
    <d v="2024-06-23T15:48:42"/>
    <s v="mramos@chinalco.com.pe"/>
    <s v="Mauro Ramos Rimari"/>
    <x v="1"/>
    <x v="1"/>
    <x v="1"/>
    <x v="1"/>
    <x v="1"/>
    <x v="0"/>
    <x v="0"/>
    <x v="1"/>
    <s v="Tunshuruco"/>
    <x v="1"/>
    <x v="1"/>
    <x v="1"/>
    <x v="0"/>
    <x v="0"/>
    <x v="1"/>
    <x v="1"/>
    <x v="0"/>
    <x v="1"/>
    <x v="1"/>
    <x v="0"/>
    <s v="MUY SATISFECHO"/>
    <s v="MUY SATISFECHO"/>
    <s v="MUY SATISFECHO"/>
    <s v="MUY SATISFECHO"/>
    <s v="MUY SATISFECHO"/>
    <s v="MUY SATISFECHO"/>
    <x v="1"/>
    <x v="0"/>
    <x v="1"/>
    <x v="0"/>
    <x v="0"/>
    <x v="1"/>
    <x v="1"/>
  </r>
  <r>
    <n v="119"/>
    <d v="2024-06-23T15:53:14"/>
    <d v="2024-06-23T15:55:57"/>
    <s v="esolorzanoh@chinalco.com.pe"/>
    <s v="Elz Solorzano Huaranga"/>
    <x v="0"/>
    <x v="1"/>
    <x v="1"/>
    <x v="1"/>
    <x v="1"/>
    <x v="1"/>
    <x v="1"/>
    <x v="1"/>
    <s v="Tunshuruco"/>
    <x v="1"/>
    <x v="1"/>
    <x v="1"/>
    <x v="0"/>
    <x v="0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20"/>
    <d v="2024-06-23T16:00:45"/>
    <d v="2024-06-23T16:04:06"/>
    <s v="aylaytaq@chinalco.com.pe"/>
    <s v="Angel Ylayta Quispe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21"/>
    <d v="2024-06-23T16:14:40"/>
    <d v="2024-06-23T16:16:54"/>
    <s v="jcerpa@chinalco.com.pe"/>
    <s v="Johnny Cerpa Gambarini"/>
    <x v="0"/>
    <x v="0"/>
    <x v="1"/>
    <x v="1"/>
    <x v="1"/>
    <x v="0"/>
    <x v="0"/>
    <x v="0"/>
    <s v="Tunshuruco"/>
    <x v="0"/>
    <x v="0"/>
    <x v="0"/>
    <x v="0"/>
    <x v="0"/>
    <x v="0"/>
    <x v="0"/>
    <x v="0"/>
    <x v="0"/>
    <x v="1"/>
    <x v="1"/>
    <s v="SATISFECHO"/>
    <s v="MUY SATISFECHO"/>
    <s v="MUY SATISFECHO"/>
    <s v="SATISFECHO"/>
    <s v="SATISFECHO"/>
    <s v="MUY SATISFECHO"/>
    <x v="0"/>
    <x v="0"/>
    <x v="0"/>
    <x v="0"/>
    <x v="0"/>
    <x v="0"/>
    <x v="0"/>
  </r>
  <r>
    <n v="122"/>
    <d v="2024-06-23T16:22:34"/>
    <d v="2024-06-23T16:24:00"/>
    <s v="mpalomino@chinalco.com.pe"/>
    <s v="Mauricio Palomino Espinoza"/>
    <x v="1"/>
    <x v="1"/>
    <x v="1"/>
    <x v="1"/>
    <x v="1"/>
    <x v="0"/>
    <x v="0"/>
    <x v="0"/>
    <s v="Tunshuruco"/>
    <x v="0"/>
    <x v="0"/>
    <x v="0"/>
    <x v="3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1"/>
    <x v="0"/>
    <x v="0"/>
    <x v="0"/>
    <x v="0"/>
    <x v="0"/>
    <x v="0"/>
  </r>
  <r>
    <n v="123"/>
    <d v="2024-06-23T16:24:22"/>
    <d v="2024-06-23T16:27:46"/>
    <s v="jjimenez@chinalco.com.pe"/>
    <s v="Jose Jimenez Hurtado"/>
    <x v="2"/>
    <x v="2"/>
    <x v="2"/>
    <x v="1"/>
    <x v="2"/>
    <x v="1"/>
    <x v="1"/>
    <x v="1"/>
    <s v="Tunshuruco"/>
    <x v="3"/>
    <x v="1"/>
    <x v="3"/>
    <x v="2"/>
    <x v="1"/>
    <x v="2"/>
    <x v="2"/>
    <x v="1"/>
    <x v="1"/>
    <x v="1"/>
    <x v="1"/>
    <s v="SATISFECHO"/>
    <s v="SATISFECHO"/>
    <s v="SATISFECHO"/>
    <s v="SATISFECHO"/>
    <s v="SATISFECHO"/>
    <s v="SATISFECHO"/>
    <x v="1"/>
    <x v="1"/>
    <x v="1"/>
    <x v="2"/>
    <x v="0"/>
    <x v="2"/>
    <x v="1"/>
  </r>
  <r>
    <n v="124"/>
    <d v="2024-06-23T16:20:25"/>
    <d v="2024-06-23T16:30:21"/>
    <s v="aarenasa@chinalco.com.pe"/>
    <s v="Alipio Arenas Avila"/>
    <x v="2"/>
    <x v="2"/>
    <x v="1"/>
    <x v="1"/>
    <x v="1"/>
    <x v="1"/>
    <x v="1"/>
    <x v="3"/>
    <s v="Tunshuruco"/>
    <x v="1"/>
    <x v="1"/>
    <x v="1"/>
    <x v="1"/>
    <x v="1"/>
    <x v="1"/>
    <x v="1"/>
    <x v="3"/>
    <x v="2"/>
    <x v="3"/>
    <x v="4"/>
    <s v="SATISFECHO"/>
    <s v="SATISFECHO"/>
    <s v="SATISFECHO"/>
    <s v="SATISFECHO"/>
    <s v="INSATISFECHO"/>
    <s v="SATISFECHO"/>
    <x v="0"/>
    <x v="0"/>
    <x v="1"/>
    <x v="0"/>
    <x v="0"/>
    <x v="1"/>
    <x v="1"/>
  </r>
  <r>
    <n v="125"/>
    <d v="2024-06-23T16:31:03"/>
    <d v="2024-06-23T16:35:21"/>
    <s v="jrevilla@chinalco.com.pe"/>
    <s v="Juan Revilla Flores"/>
    <x v="1"/>
    <x v="1"/>
    <x v="1"/>
    <x v="1"/>
    <x v="1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26"/>
    <d v="2024-06-23T16:44:45"/>
    <d v="2024-06-23T16:49:15"/>
    <s v="npintof@chinalco.com.pe"/>
    <s v="Nilo Pinto Fernandez"/>
    <x v="1"/>
    <x v="1"/>
    <x v="1"/>
    <x v="1"/>
    <x v="2"/>
    <x v="1"/>
    <x v="1"/>
    <x v="1"/>
    <s v="Truck Shop"/>
    <x v="1"/>
    <x v="1"/>
    <x v="1"/>
    <x v="0"/>
    <x v="0"/>
    <x v="1"/>
    <x v="1"/>
    <x v="0"/>
    <x v="3"/>
    <x v="4"/>
    <x v="2"/>
    <s v="INSATISFECHO"/>
    <s v="SATISFECHO"/>
    <s v="SATISFECHO"/>
    <s v="MUY INSATISFECHO"/>
    <s v="SATISFECHO"/>
    <s v="SATISFECHO"/>
    <x v="1"/>
    <x v="1"/>
    <x v="1"/>
    <x v="1"/>
    <x v="0"/>
    <x v="1"/>
    <x v="1"/>
  </r>
  <r>
    <n v="127"/>
    <d v="2024-06-23T16:54:55"/>
    <d v="2024-06-23T17:14:34"/>
    <s v="jhuaman@chinalco.com.pe"/>
    <s v="Jaime Huaman Diaz"/>
    <x v="2"/>
    <x v="2"/>
    <x v="2"/>
    <x v="2"/>
    <x v="2"/>
    <x v="1"/>
    <x v="1"/>
    <x v="1"/>
    <s v="Truck Shop"/>
    <x v="3"/>
    <x v="1"/>
    <x v="1"/>
    <x v="3"/>
    <x v="1"/>
    <x v="2"/>
    <x v="2"/>
    <x v="1"/>
    <x v="3"/>
    <x v="2"/>
    <x v="1"/>
    <s v="SATISFECHO"/>
    <s v="SATISFECHO"/>
    <s v="SATISFECHO"/>
    <s v="INSATISFECHO"/>
    <s v="INSATISFECHO"/>
    <s v="INSATISFECHO"/>
    <x v="1"/>
    <x v="1"/>
    <x v="1"/>
    <x v="1"/>
    <x v="0"/>
    <x v="1"/>
    <x v="1"/>
  </r>
  <r>
    <n v="128"/>
    <d v="2024-06-23T17:29:19"/>
    <d v="2024-06-23T17:30:40"/>
    <s v="jandres@chinalco.com.pe"/>
    <s v="Jessica Andres Sotomayor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29"/>
    <d v="2024-06-23T17:44:38"/>
    <d v="2024-06-23T17:48:43"/>
    <s v="pmolinar@chinalco.com.pe"/>
    <s v="Pedro Molina Romero"/>
    <x v="1"/>
    <x v="1"/>
    <x v="1"/>
    <x v="1"/>
    <x v="1"/>
    <x v="1"/>
    <x v="1"/>
    <x v="1"/>
    <s v="Tunshuruco"/>
    <x v="1"/>
    <x v="1"/>
    <x v="1"/>
    <x v="1"/>
    <x v="1"/>
    <x v="1"/>
    <x v="1"/>
    <x v="2"/>
    <x v="1"/>
    <x v="1"/>
    <x v="1"/>
    <s v="SATISFECHO"/>
    <s v="SATISFECHO"/>
    <s v="SATISFECHO"/>
    <s v="SATISFECHO"/>
    <s v="SATISFECHO"/>
    <s v="SATISFECHO"/>
    <x v="0"/>
    <x v="0"/>
    <x v="1"/>
    <x v="0"/>
    <x v="0"/>
    <x v="0"/>
    <x v="1"/>
  </r>
  <r>
    <n v="130"/>
    <d v="2024-06-23T17:54:08"/>
    <d v="2024-06-23T17:58:07"/>
    <s v="acastillas@chinalco.com.pe"/>
    <s v="Abraham Castilla Solorzano"/>
    <x v="1"/>
    <x v="2"/>
    <x v="2"/>
    <x v="1"/>
    <x v="2"/>
    <x v="2"/>
    <x v="1"/>
    <x v="1"/>
    <s v="Tunshuruco"/>
    <x v="1"/>
    <x v="1"/>
    <x v="1"/>
    <x v="1"/>
    <x v="1"/>
    <x v="2"/>
    <x v="1"/>
    <x v="1"/>
    <x v="2"/>
    <x v="2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31"/>
    <d v="2024-06-23T17:56:51"/>
    <d v="2024-06-23T17:58:08"/>
    <s v="galbino@chinalco.com.pe"/>
    <s v="Guido Roel Albino Ranilla"/>
    <x v="1"/>
    <x v="1"/>
    <x v="1"/>
    <x v="1"/>
    <x v="1"/>
    <x v="1"/>
    <x v="1"/>
    <x v="1"/>
    <s v="Tuctu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32"/>
    <d v="2024-06-23T17:55:30"/>
    <d v="2024-06-23T17:58:52"/>
    <s v="caracena@chinalco.com.pe"/>
    <s v="Carlos Aracena Lupaca"/>
    <x v="1"/>
    <x v="1"/>
    <x v="1"/>
    <x v="1"/>
    <x v="1"/>
    <x v="1"/>
    <x v="1"/>
    <x v="1"/>
    <s v="Truck Shop"/>
    <x v="1"/>
    <x v="2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33"/>
    <d v="2024-06-23T17:57:12"/>
    <d v="2024-06-23T18:00:26"/>
    <s v="phuamani@chinalco.com.pe"/>
    <s v="Paul Huamani Huaman"/>
    <x v="2"/>
    <x v="2"/>
    <x v="2"/>
    <x v="2"/>
    <x v="2"/>
    <x v="2"/>
    <x v="1"/>
    <x v="2"/>
    <s v="Truck Shop"/>
    <x v="3"/>
    <x v="2"/>
    <x v="3"/>
    <x v="1"/>
    <x v="1"/>
    <x v="2"/>
    <x v="2"/>
    <x v="1"/>
    <x v="1"/>
    <x v="1"/>
    <x v="1"/>
    <s v="INSATISFECHO"/>
    <s v="SATISFECHO"/>
    <s v="INSATISFECHO"/>
    <s v="INSATISFECHO"/>
    <s v="INSATISFECHO"/>
    <s v="INSATISFECHO"/>
    <x v="1"/>
    <x v="1"/>
    <x v="1"/>
    <x v="1"/>
    <x v="0"/>
    <x v="1"/>
    <x v="2"/>
  </r>
  <r>
    <n v="134"/>
    <d v="2024-06-23T18:01:44"/>
    <d v="2024-06-23T18:11:16"/>
    <s v="vrojas@chinalco.com.pe"/>
    <s v="Vicente Rojas Mori"/>
    <x v="0"/>
    <x v="0"/>
    <x v="0"/>
    <x v="0"/>
    <x v="0"/>
    <x v="0"/>
    <x v="0"/>
    <x v="1"/>
    <s v="Tunshuruco"/>
    <x v="0"/>
    <x v="0"/>
    <x v="0"/>
    <x v="0"/>
    <x v="0"/>
    <x v="0"/>
    <x v="0"/>
    <x v="1"/>
    <x v="1"/>
    <x v="1"/>
    <x v="1"/>
    <s v="SATISFECHO"/>
    <s v="SATISFECHO"/>
    <s v="SATISFECHO"/>
    <s v="SATISFECHO"/>
    <s v="SATISFECHO"/>
    <s v="SATISFECHO"/>
    <x v="0"/>
    <x v="0"/>
    <x v="0"/>
    <x v="0"/>
    <x v="0"/>
    <x v="0"/>
    <x v="0"/>
  </r>
  <r>
    <n v="135"/>
    <d v="2024-06-23T18:16:53"/>
    <d v="2024-06-23T18:20:47"/>
    <s v="rchavezr@chinalco.com.pe"/>
    <s v="Rodolfo Chavez Retamozo"/>
    <x v="1"/>
    <x v="1"/>
    <x v="1"/>
    <x v="1"/>
    <x v="1"/>
    <x v="1"/>
    <x v="1"/>
    <x v="1"/>
    <s v="Tuctu"/>
    <x v="1"/>
    <x v="1"/>
    <x v="1"/>
    <x v="1"/>
    <x v="1"/>
    <x v="1"/>
    <x v="1"/>
    <x v="1"/>
    <x v="1"/>
    <x v="1"/>
    <x v="1"/>
    <s v="INSATISFECHO"/>
    <s v="SATISFECHO"/>
    <s v="SATISFECHO"/>
    <s v="INSATISFECHO"/>
    <s v="INSATISFECHO"/>
    <s v="SATISFECHO"/>
    <x v="3"/>
    <x v="2"/>
    <x v="2"/>
    <x v="2"/>
    <x v="0"/>
    <x v="2"/>
    <x v="2"/>
  </r>
  <r>
    <n v="136"/>
    <d v="2024-06-23T18:36:58"/>
    <d v="2024-06-23T18:39:04"/>
    <s v="vlaurac@chinalco.com.pe"/>
    <s v="Victor Laura Curasma"/>
    <x v="1"/>
    <x v="2"/>
    <x v="2"/>
    <x v="1"/>
    <x v="1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37"/>
    <d v="2024-06-23T18:46:40"/>
    <d v="2024-06-23T18:48:11"/>
    <s v="rjurado@chinalco.com.pe"/>
    <s v="Renan Jurado Zorrilla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38"/>
    <d v="2024-06-23T18:49:53"/>
    <d v="2024-06-23T18:57:53"/>
    <s v="ecarhuass@chinalco.com.pe"/>
    <s v="Enrique Carhuas Supa"/>
    <x v="2"/>
    <x v="2"/>
    <x v="3"/>
    <x v="2"/>
    <x v="3"/>
    <x v="2"/>
    <x v="2"/>
    <x v="3"/>
    <s v="Truck Shop"/>
    <x v="3"/>
    <x v="2"/>
    <x v="3"/>
    <x v="3"/>
    <x v="2"/>
    <x v="3"/>
    <x v="2"/>
    <x v="2"/>
    <x v="3"/>
    <x v="3"/>
    <x v="4"/>
    <s v="MUY INSATISFECHO"/>
    <s v="INSATISFECHO"/>
    <s v="INSATISFECHO"/>
    <s v="MUY INSATISFECHO"/>
    <s v="INSATISFECHO"/>
    <s v="INSATISFECHO"/>
    <x v="2"/>
    <x v="2"/>
    <x v="2"/>
    <x v="3"/>
    <x v="0"/>
    <x v="2"/>
    <x v="3"/>
  </r>
  <r>
    <n v="139"/>
    <d v="2024-06-23T19:04:09"/>
    <d v="2024-06-23T19:05:24"/>
    <s v="yvillegasn@chinalco.com.pe"/>
    <s v="Yonatan Villegas Ñaupari"/>
    <x v="3"/>
    <x v="3"/>
    <x v="0"/>
    <x v="0"/>
    <x v="0"/>
    <x v="0"/>
    <x v="0"/>
    <x v="0"/>
    <s v="Tunshuruco"/>
    <x v="3"/>
    <x v="1"/>
    <x v="1"/>
    <x v="1"/>
    <x v="1"/>
    <x v="1"/>
    <x v="1"/>
    <x v="1"/>
    <x v="4"/>
    <x v="3"/>
    <x v="4"/>
    <s v="MUY INSATISFECHO"/>
    <s v="MUY INSATISFECHO"/>
    <s v="MUY INSATISFECHO"/>
    <s v="MUY INSATISFECHO"/>
    <s v="MUY INSATISFECHO"/>
    <s v="MUY INSATISFECHO"/>
    <x v="0"/>
    <x v="0"/>
    <x v="0"/>
    <x v="0"/>
    <x v="0"/>
    <x v="0"/>
    <x v="0"/>
  </r>
  <r>
    <n v="140"/>
    <d v="2024-06-23T19:03:43"/>
    <d v="2024-06-23T19:07:38"/>
    <s v="jtovarll@chinalco.com.pe"/>
    <s v="Jerson Tovar Llocclla"/>
    <x v="2"/>
    <x v="3"/>
    <x v="3"/>
    <x v="2"/>
    <x v="2"/>
    <x v="1"/>
    <x v="1"/>
    <x v="0"/>
    <s v="Tunshuruco"/>
    <x v="1"/>
    <x v="0"/>
    <x v="0"/>
    <x v="1"/>
    <x v="1"/>
    <x v="1"/>
    <x v="0"/>
    <x v="1"/>
    <x v="1"/>
    <x v="1"/>
    <x v="1"/>
    <s v="SATISFECHO"/>
    <s v="MUY SATISFECHO"/>
    <s v="SATISFECHO"/>
    <s v="SATISFECHO"/>
    <s v="SATISFECHO"/>
    <s v="INSATISFECHO"/>
    <x v="1"/>
    <x v="0"/>
    <x v="1"/>
    <x v="1"/>
    <x v="0"/>
    <x v="1"/>
    <x v="1"/>
  </r>
  <r>
    <n v="141"/>
    <d v="2024-06-23T19:02:28"/>
    <d v="2024-06-23T19:08:12"/>
    <s v="acarbajalc@chinalco.com.pe"/>
    <s v="Antonio Carbajal Casahuillca"/>
    <x v="2"/>
    <x v="1"/>
    <x v="1"/>
    <x v="1"/>
    <x v="1"/>
    <x v="1"/>
    <x v="1"/>
    <x v="2"/>
    <s v="Tuctu"/>
    <x v="3"/>
    <x v="1"/>
    <x v="1"/>
    <x v="1"/>
    <x v="1"/>
    <x v="1"/>
    <x v="1"/>
    <x v="1"/>
    <x v="3"/>
    <x v="1"/>
    <x v="1"/>
    <s v="SATISFECHO"/>
    <s v="SATISFECHO"/>
    <s v="SATISFECHO"/>
    <s v="SATISFECHO"/>
    <s v="SATISFECHO"/>
    <s v="SATISFECHO"/>
    <x v="2"/>
    <x v="1"/>
    <x v="1"/>
    <x v="1"/>
    <x v="0"/>
    <x v="1"/>
    <x v="1"/>
  </r>
  <r>
    <n v="142"/>
    <d v="2024-06-23T20:16:17"/>
    <d v="2024-06-23T20:18:05"/>
    <s v="emontenegro@chinalco.com.pe"/>
    <s v="Elber Montenegro Torres"/>
    <x v="0"/>
    <x v="0"/>
    <x v="1"/>
    <x v="1"/>
    <x v="1"/>
    <x v="1"/>
    <x v="1"/>
    <x v="1"/>
    <s v="Carhuacoto"/>
    <x v="0"/>
    <x v="0"/>
    <x v="0"/>
    <x v="0"/>
    <x v="0"/>
    <x v="0"/>
    <x v="0"/>
    <x v="0"/>
    <x v="0"/>
    <x v="3"/>
    <x v="4"/>
    <s v="SATISFECHO"/>
    <s v="SATISFECHO"/>
    <s v="SATISFECHO"/>
    <s v="SATISFECHO"/>
    <s v="SATISFECHO"/>
    <s v="SATISFECHO"/>
    <x v="0"/>
    <x v="2"/>
    <x v="2"/>
    <x v="1"/>
    <x v="0"/>
    <x v="1"/>
    <x v="1"/>
  </r>
  <r>
    <n v="143"/>
    <d v="2024-06-23T21:08:37"/>
    <d v="2024-06-23T21:11:27"/>
    <s v="lnarva@chinalco.com.pe"/>
    <s v="Luis Cirilo Narva Novoa"/>
    <x v="0"/>
    <x v="0"/>
    <x v="1"/>
    <x v="0"/>
    <x v="1"/>
    <x v="0"/>
    <x v="0"/>
    <x v="0"/>
    <s v="Tunshuruco"/>
    <x v="0"/>
    <x v="0"/>
    <x v="0"/>
    <x v="0"/>
    <x v="0"/>
    <x v="0"/>
    <x v="0"/>
    <x v="1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44"/>
    <d v="2024-06-23T21:43:02"/>
    <d v="2024-06-23T21:45:30"/>
    <s v="jcamacho@chinalco.com.pe"/>
    <s v="Javier Camacho Benites"/>
    <x v="2"/>
    <x v="2"/>
    <x v="2"/>
    <x v="2"/>
    <x v="2"/>
    <x v="2"/>
    <x v="2"/>
    <x v="2"/>
    <s v="Tunshuruco"/>
    <x v="1"/>
    <x v="1"/>
    <x v="1"/>
    <x v="1"/>
    <x v="1"/>
    <x v="1"/>
    <x v="1"/>
    <x v="1"/>
    <x v="2"/>
    <x v="1"/>
    <x v="3"/>
    <s v="SATISFECHO"/>
    <s v="SATISFECHO"/>
    <s v="SATISFECHO"/>
    <s v="SATISFECHO"/>
    <s v="SATISFECHO"/>
    <s v="SATISFECHO"/>
    <x v="2"/>
    <x v="2"/>
    <x v="2"/>
    <x v="2"/>
    <x v="0"/>
    <x v="2"/>
    <x v="2"/>
  </r>
  <r>
    <n v="145"/>
    <d v="2024-06-23T22:54:06"/>
    <d v="2024-06-23T22:57:28"/>
    <s v="jportilla@chinalco.com.pe"/>
    <s v="Jorge Portilla Huarsa"/>
    <x v="1"/>
    <x v="1"/>
    <x v="1"/>
    <x v="1"/>
    <x v="1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46"/>
    <d v="2024-06-24T00:47:56"/>
    <d v="2024-06-24T00:50:35"/>
    <s v="atorres@chinalco.com.pe"/>
    <s v="Aldo Torres Rodriguez"/>
    <x v="1"/>
    <x v="2"/>
    <x v="2"/>
    <x v="1"/>
    <x v="2"/>
    <x v="1"/>
    <x v="0"/>
    <x v="0"/>
    <s v="Tunshuruco"/>
    <x v="0"/>
    <x v="0"/>
    <x v="0"/>
    <x v="1"/>
    <x v="0"/>
    <x v="0"/>
    <x v="0"/>
    <x v="3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1"/>
    <x v="0"/>
  </r>
  <r>
    <n v="147"/>
    <d v="2024-06-24T05:31:15"/>
    <d v="2024-06-24T05:33:13"/>
    <s v="ehuacchof@chinalco.com.pe"/>
    <s v="Eder Edson Huaccho Flores"/>
    <x v="1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48"/>
    <d v="2024-06-24T06:13:22"/>
    <d v="2024-06-24T06:15:16"/>
    <s v="ssanchez@chinalco.com.pe"/>
    <s v="Segundo Sanchez Loyola"/>
    <x v="1"/>
    <x v="2"/>
    <x v="1"/>
    <x v="1"/>
    <x v="2"/>
    <x v="1"/>
    <x v="1"/>
    <x v="1"/>
    <s v="Truck Shop"/>
    <x v="1"/>
    <x v="1"/>
    <x v="1"/>
    <x v="1"/>
    <x v="1"/>
    <x v="1"/>
    <x v="1"/>
    <x v="1"/>
    <x v="2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49"/>
    <d v="2024-06-24T06:34:15"/>
    <d v="2024-06-24T06:38:47"/>
    <s v="jircanaupa@chinalco.com.pe"/>
    <s v="Yber Ircanaupa Acevedo"/>
    <x v="1"/>
    <x v="1"/>
    <x v="2"/>
    <x v="2"/>
    <x v="1"/>
    <x v="2"/>
    <x v="1"/>
    <x v="2"/>
    <s v="Tuctu"/>
    <x v="1"/>
    <x v="1"/>
    <x v="1"/>
    <x v="1"/>
    <x v="1"/>
    <x v="2"/>
    <x v="1"/>
    <x v="1"/>
    <x v="1"/>
    <x v="1"/>
    <x v="1"/>
    <s v="SATISFECHO"/>
    <s v="SATISFECHO"/>
    <s v="SATISFECHO"/>
    <s v="SATISFECHO"/>
    <s v="SATISFECHO"/>
    <s v="SATISFECHO"/>
    <x v="1"/>
    <x v="2"/>
    <x v="1"/>
    <x v="1"/>
    <x v="0"/>
    <x v="1"/>
    <x v="1"/>
  </r>
  <r>
    <n v="150"/>
    <d v="2024-06-24T06:49:13"/>
    <d v="2024-06-24T06:57:15"/>
    <s v="Fnina@chinalco.com.pe"/>
    <s v="Freddy Nina Apaza"/>
    <x v="0"/>
    <x v="0"/>
    <x v="0"/>
    <x v="0"/>
    <x v="0"/>
    <x v="0"/>
    <x v="0"/>
    <x v="1"/>
    <s v="Truck Shop"/>
    <x v="0"/>
    <x v="0"/>
    <x v="0"/>
    <x v="0"/>
    <x v="0"/>
    <x v="0"/>
    <x v="0"/>
    <x v="0"/>
    <x v="1"/>
    <x v="1"/>
    <x v="1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51"/>
    <d v="2024-06-24T07:42:19"/>
    <d v="2024-06-24T07:44:38"/>
    <s v="fcruz@chinalco.com.pe"/>
    <s v="Frank Cruz More"/>
    <x v="0"/>
    <x v="0"/>
    <x v="0"/>
    <x v="0"/>
    <x v="0"/>
    <x v="0"/>
    <x v="0"/>
    <x v="0"/>
    <s v="Tunshuruco"/>
    <x v="0"/>
    <x v="0"/>
    <x v="0"/>
    <x v="0"/>
    <x v="0"/>
    <x v="0"/>
    <x v="0"/>
    <x v="1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52"/>
    <d v="2024-06-24T08:01:02"/>
    <d v="2024-06-24T08:02:13"/>
    <s v="csanchez@chinalco.com.pe"/>
    <s v="Christian Sanchez Contreras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53"/>
    <d v="2024-06-24T08:33:24"/>
    <d v="2024-06-24T08:34:35"/>
    <s v="pguzman@chinalco.com.pe"/>
    <s v="Pepe Guzman Vargas"/>
    <x v="1"/>
    <x v="1"/>
    <x v="2"/>
    <x v="1"/>
    <x v="2"/>
    <x v="1"/>
    <x v="1"/>
    <x v="1"/>
    <s v="Truck Shop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54"/>
    <d v="2024-06-24T08:32:24"/>
    <d v="2024-06-24T08:33:56"/>
    <s v="drupay@chinalco.com.pe"/>
    <s v="Dann Rupay Ramirez"/>
    <x v="1"/>
    <x v="1"/>
    <x v="1"/>
    <x v="1"/>
    <x v="1"/>
    <x v="1"/>
    <x v="1"/>
    <x v="1"/>
    <s v="Tunshuruco"/>
    <x v="0"/>
    <x v="0"/>
    <x v="1"/>
    <x v="0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55"/>
    <d v="2024-06-24T08:18:48"/>
    <d v="2024-06-24T08:24:10"/>
    <s v="mcotrina@chinalco.com.pe"/>
    <s v="Miguel Cotrina Villanueva"/>
    <x v="2"/>
    <x v="2"/>
    <x v="2"/>
    <x v="2"/>
    <x v="2"/>
    <x v="1"/>
    <x v="1"/>
    <x v="2"/>
    <s v="Tunshuruco"/>
    <x v="3"/>
    <x v="1"/>
    <x v="1"/>
    <x v="1"/>
    <x v="1"/>
    <x v="1"/>
    <x v="2"/>
    <x v="3"/>
    <x v="2"/>
    <x v="2"/>
    <x v="3"/>
    <s v="SATISFECHO"/>
    <s v="SATISFECHO"/>
    <s v="SATISFECHO"/>
    <s v="SATISFECHO"/>
    <s v="SATISFECHO"/>
    <s v="SATISFECHO"/>
    <x v="2"/>
    <x v="3"/>
    <x v="3"/>
    <x v="2"/>
    <x v="0"/>
    <x v="2"/>
    <x v="2"/>
  </r>
  <r>
    <n v="156"/>
    <d v="2024-06-24T08:39:03"/>
    <d v="2024-06-24T08:40:05"/>
    <s v="wcolquichaguab@chinalco.com.pe"/>
    <s v="Williams Colquichagua Bueno"/>
    <x v="3"/>
    <x v="3"/>
    <x v="3"/>
    <x v="3"/>
    <x v="3"/>
    <x v="3"/>
    <x v="3"/>
    <x v="3"/>
    <s v="Tuctu"/>
    <x v="2"/>
    <x v="3"/>
    <x v="2"/>
    <x v="2"/>
    <x v="3"/>
    <x v="3"/>
    <x v="3"/>
    <x v="2"/>
    <x v="4"/>
    <x v="3"/>
    <x v="4"/>
    <s v="MUY INSATISFECHO"/>
    <s v="MUY INSATISFECHO"/>
    <s v="MUY INSATISFECHO"/>
    <s v="MUY INSATISFECHO"/>
    <s v="MUY INSATISFECHO"/>
    <s v="MUY INSATISFECHO"/>
    <x v="3"/>
    <x v="3"/>
    <x v="3"/>
    <x v="3"/>
    <x v="0"/>
    <x v="3"/>
    <x v="3"/>
  </r>
  <r>
    <n v="157"/>
    <d v="2024-06-24T09:06:37"/>
    <d v="2024-06-24T09:09:53"/>
    <s v="asalazar@chinalco.com.pe"/>
    <s v="Isidro Salazar Manrique"/>
    <x v="0"/>
    <x v="1"/>
    <x v="1"/>
    <x v="1"/>
    <x v="1"/>
    <x v="0"/>
    <x v="0"/>
    <x v="1"/>
    <s v="Tunshuruco"/>
    <x v="0"/>
    <x v="0"/>
    <x v="0"/>
    <x v="0"/>
    <x v="0"/>
    <x v="0"/>
    <x v="1"/>
    <x v="1"/>
    <x v="1"/>
    <x v="1"/>
    <x v="1"/>
    <s v="MUY SATISFECHO"/>
    <s v="MUY SATISFECHO"/>
    <s v="MUY SATISFECHO"/>
    <s v="MUY SATISFECHO"/>
    <s v="MUY SATISFECHO"/>
    <s v="SATISFECHO"/>
    <x v="1"/>
    <x v="0"/>
    <x v="0"/>
    <x v="0"/>
    <x v="0"/>
    <x v="0"/>
    <x v="1"/>
  </r>
  <r>
    <n v="158"/>
    <d v="2024-06-24T09:09:36"/>
    <d v="2024-06-24T09:13:08"/>
    <s v="rcabello@chinalco.com.pe"/>
    <s v="Raúl Oscar Cabello Marmanillo"/>
    <x v="1"/>
    <x v="1"/>
    <x v="1"/>
    <x v="0"/>
    <x v="1"/>
    <x v="0"/>
    <x v="1"/>
    <x v="0"/>
    <s v="Tunshuruco"/>
    <x v="1"/>
    <x v="0"/>
    <x v="1"/>
    <x v="0"/>
    <x v="0"/>
    <x v="2"/>
    <x v="1"/>
    <x v="0"/>
    <x v="1"/>
    <x v="1"/>
    <x v="1"/>
    <s v="SATISFECHO"/>
    <s v="SATISFECHO"/>
    <s v="SATISFECHO"/>
    <s v="SATISFECHO"/>
    <s v="SATISFECHO"/>
    <s v="SATISFECHO"/>
    <x v="0"/>
    <x v="1"/>
    <x v="0"/>
    <x v="0"/>
    <x v="0"/>
    <x v="1"/>
    <x v="0"/>
  </r>
  <r>
    <n v="159"/>
    <d v="2024-06-24T09:38:03"/>
    <d v="2024-06-24T09:42:41"/>
    <s v="izevallosc@chinalco.com.pe"/>
    <s v="Ivan Zevallos Casas"/>
    <x v="1"/>
    <x v="2"/>
    <x v="2"/>
    <x v="2"/>
    <x v="2"/>
    <x v="1"/>
    <x v="2"/>
    <x v="2"/>
    <s v="Tunshuruco"/>
    <x v="1"/>
    <x v="1"/>
    <x v="1"/>
    <x v="1"/>
    <x v="1"/>
    <x v="1"/>
    <x v="1"/>
    <x v="1"/>
    <x v="1"/>
    <x v="1"/>
    <x v="1"/>
    <s v="SATISFECHO"/>
    <s v="SATISFECHO"/>
    <s v="SATISFECHO"/>
    <s v="INSATISFECHO"/>
    <s v="INSATISFECHO"/>
    <s v="INSATISFECHO"/>
    <x v="1"/>
    <x v="1"/>
    <x v="1"/>
    <x v="1"/>
    <x v="0"/>
    <x v="1"/>
    <x v="1"/>
  </r>
  <r>
    <n v="160"/>
    <d v="2024-06-24T08:57:40"/>
    <d v="2024-06-24T10:33:56"/>
    <s v="mcondori@chinalco.com.pe"/>
    <s v="Martin Condori Figueroa"/>
    <x v="1"/>
    <x v="1"/>
    <x v="1"/>
    <x v="2"/>
    <x v="2"/>
    <x v="1"/>
    <x v="1"/>
    <x v="1"/>
    <s v="Tunshuruco"/>
    <x v="1"/>
    <x v="1"/>
    <x v="1"/>
    <x v="1"/>
    <x v="1"/>
    <x v="1"/>
    <x v="1"/>
    <x v="3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61"/>
    <d v="2024-06-24T10:37:44"/>
    <d v="2024-06-24T10:40:01"/>
    <s v="bcorillay@chinalco.com.pe"/>
    <s v="Brayan Corilla Yauri"/>
    <x v="2"/>
    <x v="2"/>
    <x v="2"/>
    <x v="1"/>
    <x v="1"/>
    <x v="1"/>
    <x v="1"/>
    <x v="2"/>
    <s v="Tunshuruco"/>
    <x v="3"/>
    <x v="1"/>
    <x v="1"/>
    <x v="0"/>
    <x v="0"/>
    <x v="1"/>
    <x v="0"/>
    <x v="0"/>
    <x v="2"/>
    <x v="2"/>
    <x v="3"/>
    <s v="INSATISFECHO"/>
    <s v="SATISFECHO"/>
    <s v="SATISFECHO"/>
    <s v="INSATISFECHO"/>
    <s v="INSATISFECHO"/>
    <s v="SATISFECHO"/>
    <x v="2"/>
    <x v="1"/>
    <x v="1"/>
    <x v="2"/>
    <x v="0"/>
    <x v="2"/>
    <x v="2"/>
  </r>
  <r>
    <n v="162"/>
    <d v="2024-06-24T10:16:05"/>
    <d v="2024-06-24T11:12:56"/>
    <s v="losorio@chinalco.com.pe"/>
    <s v="Luis Osorio Torres"/>
    <x v="0"/>
    <x v="1"/>
    <x v="1"/>
    <x v="1"/>
    <x v="1"/>
    <x v="0"/>
    <x v="0"/>
    <x v="1"/>
    <s v="Tunshuruco"/>
    <x v="0"/>
    <x v="0"/>
    <x v="0"/>
    <x v="0"/>
    <x v="0"/>
    <x v="1"/>
    <x v="0"/>
    <x v="1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3"/>
    <d v="2024-06-24T12:02:13"/>
    <d v="2024-06-24T12:04:55"/>
    <s v="mbarreto@chinalco.com.pe"/>
    <s v="Miguel Barreto Monroy"/>
    <x v="2"/>
    <x v="2"/>
    <x v="2"/>
    <x v="2"/>
    <x v="1"/>
    <x v="0"/>
    <x v="1"/>
    <x v="1"/>
    <s v="Tunshuruco"/>
    <x v="3"/>
    <x v="0"/>
    <x v="0"/>
    <x v="0"/>
    <x v="0"/>
    <x v="2"/>
    <x v="3"/>
    <x v="1"/>
    <x v="2"/>
    <x v="2"/>
    <x v="3"/>
    <s v="SATISFECHO"/>
    <s v="SATISFECHO"/>
    <s v="SATISFECHO"/>
    <s v="SATISFECHO"/>
    <s v="SATISFECHO"/>
    <s v="SATISFECHO"/>
    <x v="1"/>
    <x v="1"/>
    <x v="1"/>
    <x v="2"/>
    <x v="0"/>
    <x v="1"/>
    <x v="1"/>
  </r>
  <r>
    <n v="164"/>
    <d v="2024-06-24T12:24:15"/>
    <d v="2024-06-24T12:27:38"/>
    <s v="eabarcac@chinalco.com.pe"/>
    <s v="Elmer Abarca Ccopa"/>
    <x v="3"/>
    <x v="3"/>
    <x v="3"/>
    <x v="2"/>
    <x v="3"/>
    <x v="3"/>
    <x v="1"/>
    <x v="1"/>
    <s v="Truck Shop"/>
    <x v="3"/>
    <x v="2"/>
    <x v="3"/>
    <x v="3"/>
    <x v="1"/>
    <x v="0"/>
    <x v="0"/>
    <x v="0"/>
    <x v="2"/>
    <x v="2"/>
    <x v="1"/>
    <s v="INSATISFECHO"/>
    <s v="SATISFECHO"/>
    <s v="INSATISFECHO"/>
    <s v="INSATISFECHO"/>
    <s v="INSATISFECHO"/>
    <s v="INSATISFECHO"/>
    <x v="1"/>
    <x v="1"/>
    <x v="2"/>
    <x v="1"/>
    <x v="0"/>
    <x v="3"/>
    <x v="2"/>
  </r>
  <r>
    <n v="165"/>
    <d v="2024-06-24T13:16:32"/>
    <d v="2024-06-24T13:18:31"/>
    <s v="rsalazar@chinalco.com.pe"/>
    <s v="Roberto Salazar Ramirez"/>
    <x v="0"/>
    <x v="1"/>
    <x v="1"/>
    <x v="0"/>
    <x v="1"/>
    <x v="0"/>
    <x v="0"/>
    <x v="0"/>
    <s v="Truck Shop"/>
    <x v="1"/>
    <x v="1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2"/>
    <x v="0"/>
    <x v="0"/>
    <x v="0"/>
    <x v="0"/>
    <x v="2"/>
    <x v="0"/>
  </r>
  <r>
    <n v="166"/>
    <d v="2024-06-24T14:55:14"/>
    <d v="2024-06-24T15:07:46"/>
    <s v="jquincho@chinalco.com.pe"/>
    <s v="Jose Quincho Marcelo"/>
    <x v="1"/>
    <x v="2"/>
    <x v="2"/>
    <x v="2"/>
    <x v="1"/>
    <x v="1"/>
    <x v="1"/>
    <x v="1"/>
    <s v="Tunshuruco"/>
    <x v="0"/>
    <x v="1"/>
    <x v="1"/>
    <x v="1"/>
    <x v="1"/>
    <x v="1"/>
    <x v="1"/>
    <x v="1"/>
    <x v="0"/>
    <x v="1"/>
    <x v="4"/>
    <s v="SATISFECHO"/>
    <s v="SATISFECHO"/>
    <s v="SATISFECHO"/>
    <s v="SATISFECHO"/>
    <s v="SATISFECHO"/>
    <s v="SATISFECHO"/>
    <x v="1"/>
    <x v="1"/>
    <x v="1"/>
    <x v="1"/>
    <x v="0"/>
    <x v="2"/>
    <x v="1"/>
  </r>
  <r>
    <n v="167"/>
    <d v="2024-06-24T17:07:00"/>
    <d v="2024-06-24T17:16:36"/>
    <s v="rguzman@chinalco.com.pe"/>
    <s v="Ronald Guzman Garcia"/>
    <x v="2"/>
    <x v="2"/>
    <x v="2"/>
    <x v="2"/>
    <x v="3"/>
    <x v="3"/>
    <x v="2"/>
    <x v="1"/>
    <s v="Carhuacoto"/>
    <x v="3"/>
    <x v="1"/>
    <x v="1"/>
    <x v="1"/>
    <x v="1"/>
    <x v="2"/>
    <x v="2"/>
    <x v="1"/>
    <x v="2"/>
    <x v="2"/>
    <x v="3"/>
    <s v="SATISFECHO"/>
    <s v="SATISFECHO"/>
    <s v="MUY INSATISFECHO"/>
    <s v="INSATISFECHO"/>
    <s v="MUY INSATISFECHO"/>
    <s v="INSATISFECHO"/>
    <x v="1"/>
    <x v="1"/>
    <x v="1"/>
    <x v="1"/>
    <x v="0"/>
    <x v="2"/>
    <x v="1"/>
  </r>
  <r>
    <n v="168"/>
    <d v="2024-06-25T12:00:59"/>
    <d v="2024-06-25T12:01:46"/>
    <s v="jarana@chinalco.com.pe"/>
    <s v="Javier Arana Castañeda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69"/>
    <d v="2024-06-25T12:02:20"/>
    <d v="2024-06-25T12:04:20"/>
    <s v="jprieto@chinalco.com.pe"/>
    <s v="Juan Prieto Ascuña"/>
    <x v="1"/>
    <x v="2"/>
    <x v="2"/>
    <x v="2"/>
    <x v="2"/>
    <x v="1"/>
    <x v="1"/>
    <x v="1"/>
    <s v="Tuctu"/>
    <x v="1"/>
    <x v="1"/>
    <x v="1"/>
    <x v="1"/>
    <x v="1"/>
    <x v="2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70"/>
    <d v="2024-06-25T12:06:24"/>
    <d v="2024-06-25T12:08:12"/>
    <s v="grobles@chinalco.com.pe"/>
    <s v="Gil Robles Torres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71"/>
    <d v="2024-06-25T12:14:46"/>
    <d v="2024-06-25T12:16:00"/>
    <s v="rlinares@chinalco.com.pe"/>
    <s v="Ricardo Linares Sanz"/>
    <x v="0"/>
    <x v="0"/>
    <x v="0"/>
    <x v="0"/>
    <x v="0"/>
    <x v="0"/>
    <x v="0"/>
    <x v="0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72"/>
    <d v="2024-06-25T12:18:00"/>
    <d v="2024-06-25T12:20:34"/>
    <s v="jcarranza@chinalco.com.pe"/>
    <s v="D Carranza Escalante"/>
    <x v="0"/>
    <x v="0"/>
    <x v="0"/>
    <x v="0"/>
    <x v="0"/>
    <x v="0"/>
    <x v="0"/>
    <x v="1"/>
    <s v="Tunshuruco"/>
    <x v="0"/>
    <x v="0"/>
    <x v="0"/>
    <x v="0"/>
    <x v="0"/>
    <x v="0"/>
    <x v="0"/>
    <x v="0"/>
    <x v="1"/>
    <x v="1"/>
    <x v="0"/>
    <s v="MUY SATISFECHO"/>
    <s v="MUY SATISFECHO"/>
    <s v="MUY SATISFECHO"/>
    <s v="MUY SATISFECHO"/>
    <s v="SATISFECHO"/>
    <s v="MUY SATISFECHO"/>
    <x v="0"/>
    <x v="0"/>
    <x v="0"/>
    <x v="0"/>
    <x v="0"/>
    <x v="0"/>
    <x v="0"/>
  </r>
  <r>
    <n v="173"/>
    <d v="2024-06-25T12:25:01"/>
    <d v="2024-06-25T12:27:31"/>
    <s v="rseminario@chinalco.com.pe"/>
    <s v="Roberto Seminario Pacheco"/>
    <x v="0"/>
    <x v="1"/>
    <x v="0"/>
    <x v="0"/>
    <x v="0"/>
    <x v="2"/>
    <x v="1"/>
    <x v="0"/>
    <s v="Tunshuruco"/>
    <x v="0"/>
    <x v="0"/>
    <x v="0"/>
    <x v="0"/>
    <x v="0"/>
    <x v="0"/>
    <x v="2"/>
    <x v="0"/>
    <x v="1"/>
    <x v="1"/>
    <x v="1"/>
    <s v="SATISFECHO"/>
    <s v="MUY SATISFECHO"/>
    <s v="SATISFECHO"/>
    <s v="SATISFECHO"/>
    <s v="SATISFECHO"/>
    <s v="SATISFECHO"/>
    <x v="0"/>
    <x v="0"/>
    <x v="0"/>
    <x v="0"/>
    <x v="0"/>
    <x v="0"/>
    <x v="0"/>
  </r>
  <r>
    <n v="174"/>
    <d v="2024-06-25T11:56:04"/>
    <d v="2024-06-25T11:57:18"/>
    <s v="ecarbonel@chinalco.com.pe"/>
    <s v="Edwin Carbonel Cabrera"/>
    <x v="1"/>
    <x v="1"/>
    <x v="1"/>
    <x v="1"/>
    <x v="1"/>
    <x v="1"/>
    <x v="1"/>
    <x v="1"/>
    <s v="Tunshuruco"/>
    <x v="0"/>
    <x v="0"/>
    <x v="0"/>
    <x v="0"/>
    <x v="0"/>
    <x v="0"/>
    <x v="0"/>
    <x v="0"/>
    <x v="1"/>
    <x v="1"/>
    <x v="1"/>
    <s v="MUY SATISFECHO"/>
    <s v="MUY SATISFECHO"/>
    <s v="MUY SATISFECHO"/>
    <s v="MUY SATISFECHO"/>
    <s v="MUY SATISFECHO"/>
    <s v="MUY SATISFECHO"/>
    <x v="1"/>
    <x v="0"/>
    <x v="0"/>
    <x v="0"/>
    <x v="0"/>
    <x v="0"/>
    <x v="0"/>
  </r>
  <r>
    <n v="175"/>
    <d v="2024-06-25T11:57:30"/>
    <d v="2024-06-25T11:59:17"/>
    <s v="wyana@chinalco.com.pe"/>
    <s v="Walter Yana Castro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76"/>
    <d v="2024-06-25T11:55:25"/>
    <d v="2024-06-25T11:59:52"/>
    <s v="jramirez@chinalco.com.pe"/>
    <s v="Jorge Ramirez Blacido"/>
    <x v="1"/>
    <x v="1"/>
    <x v="1"/>
    <x v="0"/>
    <x v="1"/>
    <x v="1"/>
    <x v="1"/>
    <x v="0"/>
    <s v="Tunshuruco"/>
    <x v="0"/>
    <x v="1"/>
    <x v="0"/>
    <x v="0"/>
    <x v="0"/>
    <x v="1"/>
    <x v="1"/>
    <x v="1"/>
    <x v="2"/>
    <x v="1"/>
    <x v="3"/>
    <s v="SATISFECHO"/>
    <s v="SATISFECHO"/>
    <s v="SATISFECHO"/>
    <s v="SATISFECHO"/>
    <s v="SATISFECHO"/>
    <s v="SATISFECHO"/>
    <x v="1"/>
    <x v="1"/>
    <x v="1"/>
    <x v="1"/>
    <x v="0"/>
    <x v="1"/>
    <x v="1"/>
  </r>
  <r>
    <n v="177"/>
    <d v="2024-06-25T13:11:43"/>
    <d v="2024-06-25T13:21:34"/>
    <s v="tfabian@chinalco.com.pe"/>
    <s v="Teodoro Fabian Ramirez"/>
    <x v="2"/>
    <x v="2"/>
    <x v="1"/>
    <x v="1"/>
    <x v="2"/>
    <x v="1"/>
    <x v="2"/>
    <x v="1"/>
    <s v="Tunshuruco"/>
    <x v="1"/>
    <x v="1"/>
    <x v="3"/>
    <x v="3"/>
    <x v="1"/>
    <x v="2"/>
    <x v="2"/>
    <x v="3"/>
    <x v="2"/>
    <x v="1"/>
    <x v="2"/>
    <s v="INSATISFECHO"/>
    <s v="SATISFECHO"/>
    <s v="INSATISFECHO"/>
    <s v="INSATISFECHO"/>
    <s v="INSATISFECHO"/>
    <s v="INSATISFECHO"/>
    <x v="2"/>
    <x v="1"/>
    <x v="1"/>
    <x v="2"/>
    <x v="0"/>
    <x v="1"/>
    <x v="2"/>
  </r>
  <r>
    <n v="178"/>
    <d v="2024-06-25T13:12:10"/>
    <d v="2024-06-25T13:14:06"/>
    <s v="rvenegas@chinalco.com.pe"/>
    <s v="Ronald Venegas Flores"/>
    <x v="2"/>
    <x v="3"/>
    <x v="3"/>
    <x v="2"/>
    <x v="3"/>
    <x v="2"/>
    <x v="3"/>
    <x v="2"/>
    <s v="Tuctu"/>
    <x v="1"/>
    <x v="2"/>
    <x v="1"/>
    <x v="3"/>
    <x v="1"/>
    <x v="2"/>
    <x v="1"/>
    <x v="3"/>
    <x v="2"/>
    <x v="2"/>
    <x v="1"/>
    <s v="INSATISFECHO"/>
    <s v="MUY INSATISFECHO"/>
    <s v="INSATISFECHO"/>
    <s v="MUY INSATISFECHO"/>
    <s v="INSATISFECHO"/>
    <s v="MUY INSATISFECHO"/>
    <x v="1"/>
    <x v="1"/>
    <x v="2"/>
    <x v="1"/>
    <x v="0"/>
    <x v="2"/>
    <x v="1"/>
  </r>
  <r>
    <n v="179"/>
    <d v="2024-06-25T12:59:10"/>
    <d v="2024-06-25T13:00:56"/>
    <s v="czenteno@chinalco.com.pe"/>
    <s v="Carlos Zenteno Bolanos"/>
    <x v="1"/>
    <x v="0"/>
    <x v="0"/>
    <x v="0"/>
    <x v="0"/>
    <x v="0"/>
    <x v="0"/>
    <x v="0"/>
    <s v="Tunshuruco"/>
    <x v="1"/>
    <x v="0"/>
    <x v="0"/>
    <x v="0"/>
    <x v="0"/>
    <x v="0"/>
    <x v="0"/>
    <x v="3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80"/>
    <d v="2024-06-25T13:24:01"/>
    <d v="2024-06-25T13:25:31"/>
    <s v="rrojas@chinalco.com.pe"/>
    <s v="Ramiro Alejandro Rojas Rodriguez"/>
    <x v="3"/>
    <x v="1"/>
    <x v="1"/>
    <x v="1"/>
    <x v="1"/>
    <x v="1"/>
    <x v="1"/>
    <x v="1"/>
    <s v="Tunshuruco"/>
    <x v="1"/>
    <x v="1"/>
    <x v="1"/>
    <x v="1"/>
    <x v="1"/>
    <x v="1"/>
    <x v="1"/>
    <x v="1"/>
    <x v="1"/>
    <x v="3"/>
    <x v="4"/>
    <s v="SATISFECHO"/>
    <s v="SATISFECHO"/>
    <s v="SATISFECHO"/>
    <s v="SATISFECHO"/>
    <s v="SATISFECHO"/>
    <s v="SATISFECHO"/>
    <x v="1"/>
    <x v="1"/>
    <x v="1"/>
    <x v="1"/>
    <x v="0"/>
    <x v="1"/>
    <x v="1"/>
  </r>
  <r>
    <n v="181"/>
    <d v="2024-06-25T14:05:15"/>
    <d v="2024-06-25T14:06:19"/>
    <s v="ejauregui@chinalco.com.pe"/>
    <s v="Edison Jauregui Jauregui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82"/>
    <d v="2024-06-25T14:04:46"/>
    <d v="2024-06-25T14:06:59"/>
    <s v="oalvarez@chinalco.com.pe"/>
    <s v="Oscar Alvarez Salvador"/>
    <x v="1"/>
    <x v="1"/>
    <x v="1"/>
    <x v="1"/>
    <x v="1"/>
    <x v="1"/>
    <x v="1"/>
    <x v="1"/>
    <s v="Truck Shop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83"/>
    <d v="2024-06-25T14:11:11"/>
    <d v="2024-06-25T14:13:14"/>
    <s v="srodriguez@chinalco.com.pe"/>
    <s v="Sammy Rodriguez Vega"/>
    <x v="3"/>
    <x v="3"/>
    <x v="2"/>
    <x v="2"/>
    <x v="1"/>
    <x v="2"/>
    <x v="1"/>
    <x v="2"/>
    <s v="Tunshuruco"/>
    <x v="2"/>
    <x v="1"/>
    <x v="1"/>
    <x v="1"/>
    <x v="2"/>
    <x v="1"/>
    <x v="2"/>
    <x v="3"/>
    <x v="4"/>
    <x v="3"/>
    <x v="4"/>
    <s v="MUY INSATISFECHO"/>
    <s v="MUY INSATISFECHO"/>
    <s v="MUY INSATISFECHO"/>
    <s v="MUY INSATISFECHO"/>
    <s v="MUY INSATISFECHO"/>
    <s v="MUY INSATISFECHO"/>
    <x v="2"/>
    <x v="1"/>
    <x v="1"/>
    <x v="2"/>
    <x v="0"/>
    <x v="0"/>
    <x v="0"/>
  </r>
  <r>
    <n v="184"/>
    <d v="2024-06-25T14:16:31"/>
    <d v="2024-06-25T14:18:11"/>
    <s v="hhuanambal@chinalco.com.pe"/>
    <s v="Hector Huanambal Castillo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85"/>
    <d v="2024-06-25T13:49:20"/>
    <d v="2024-06-25T13:52:13"/>
    <s v="balvarez@chinalco.com.pe"/>
    <s v="Burhans Alvarez Casachahua"/>
    <x v="0"/>
    <x v="1"/>
    <x v="1"/>
    <x v="1"/>
    <x v="0"/>
    <x v="0"/>
    <x v="0"/>
    <x v="0"/>
    <s v="Tunshuruco"/>
    <x v="0"/>
    <x v="0"/>
    <x v="0"/>
    <x v="1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86"/>
    <d v="2024-06-25T13:51:15"/>
    <d v="2024-06-25T13:53:53"/>
    <s v="jgamarrah@chinalco.com.pe"/>
    <s v="Julio Gamarra Huambo"/>
    <x v="1"/>
    <x v="2"/>
    <x v="2"/>
    <x v="2"/>
    <x v="2"/>
    <x v="1"/>
    <x v="2"/>
    <x v="1"/>
    <s v="Tunshuruco"/>
    <x v="1"/>
    <x v="1"/>
    <x v="1"/>
    <x v="1"/>
    <x v="1"/>
    <x v="1"/>
    <x v="2"/>
    <x v="1"/>
    <x v="2"/>
    <x v="2"/>
    <x v="3"/>
    <s v="INSATISFECHO"/>
    <s v="SATISFECHO"/>
    <s v="SATISFECHO"/>
    <s v="SATISFECHO"/>
    <s v="INSATISFECHO"/>
    <s v="SATISFECHO"/>
    <x v="1"/>
    <x v="1"/>
    <x v="1"/>
    <x v="1"/>
    <x v="0"/>
    <x v="2"/>
    <x v="1"/>
  </r>
  <r>
    <n v="187"/>
    <d v="2024-06-25T15:13:43"/>
    <d v="2024-06-25T15:17:36"/>
    <s v="sshuan@chinalco.com.pe"/>
    <s v="Sheyla Gabriela Shuan Huanca"/>
    <x v="1"/>
    <x v="2"/>
    <x v="3"/>
    <x v="1"/>
    <x v="2"/>
    <x v="3"/>
    <x v="1"/>
    <x v="2"/>
    <s v="Carhuacoto"/>
    <x v="0"/>
    <x v="0"/>
    <x v="0"/>
    <x v="0"/>
    <x v="0"/>
    <x v="0"/>
    <x v="0"/>
    <x v="0"/>
    <x v="3"/>
    <x v="1"/>
    <x v="1"/>
    <s v="INSATISFECHO"/>
    <s v="INSATISFECHO"/>
    <s v="INSATISFECHO"/>
    <s v="INSATISFECHO"/>
    <s v="INSATISFECHO"/>
    <s v="SATISFECHO"/>
    <x v="0"/>
    <x v="0"/>
    <x v="0"/>
    <x v="0"/>
    <x v="0"/>
    <x v="0"/>
    <x v="0"/>
  </r>
  <r>
    <n v="188"/>
    <d v="2024-06-25T14:54:16"/>
    <d v="2024-06-25T14:56:52"/>
    <s v="cbarboza@chinalco.com.pe"/>
    <s v="Cesar Barboza Wimpon"/>
    <x v="1"/>
    <x v="2"/>
    <x v="2"/>
    <x v="2"/>
    <x v="2"/>
    <x v="0"/>
    <x v="0"/>
    <x v="2"/>
    <s v="Tuctu"/>
    <x v="1"/>
    <x v="1"/>
    <x v="1"/>
    <x v="1"/>
    <x v="1"/>
    <x v="1"/>
    <x v="1"/>
    <x v="1"/>
    <x v="3"/>
    <x v="1"/>
    <x v="1"/>
    <s v="SATISFECHO"/>
    <s v="SATISFECHO"/>
    <s v="MUY SATISFECHO"/>
    <s v="INSATISFECHO"/>
    <s v="INSATISFECHO"/>
    <s v="SATISFECHO"/>
    <x v="1"/>
    <x v="1"/>
    <x v="1"/>
    <x v="1"/>
    <x v="0"/>
    <x v="1"/>
    <x v="1"/>
  </r>
  <r>
    <n v="189"/>
    <d v="2024-06-25T14:51:02"/>
    <d v="2024-06-25T14:53:17"/>
    <s v="mriveral@chinalco.com.pe"/>
    <s v="Moises Rivera Lopez"/>
    <x v="0"/>
    <x v="0"/>
    <x v="1"/>
    <x v="0"/>
    <x v="1"/>
    <x v="1"/>
    <x v="1"/>
    <x v="0"/>
    <s v="Tunshuruco"/>
    <x v="1"/>
    <x v="1"/>
    <x v="1"/>
    <x v="1"/>
    <x v="0"/>
    <x v="1"/>
    <x v="0"/>
    <x v="1"/>
    <x v="0"/>
    <x v="1"/>
    <x v="1"/>
    <s v="SATISFECHO"/>
    <s v="SATISFECHO"/>
    <s v="MUY SATISFECHO"/>
    <s v="MUY SATISFECHO"/>
    <s v="MUY SATISFECHO"/>
    <s v="MUY SATISFECHO"/>
    <x v="0"/>
    <x v="1"/>
    <x v="0"/>
    <x v="0"/>
    <x v="0"/>
    <x v="0"/>
    <x v="0"/>
  </r>
  <r>
    <n v="190"/>
    <d v="2024-06-25T15:19:23"/>
    <d v="2024-06-25T15:21:23"/>
    <s v="jcruzado@chinalco.com.pe"/>
    <s v="Jose Luis Cruzado Ruiz"/>
    <x v="1"/>
    <x v="3"/>
    <x v="3"/>
    <x v="2"/>
    <x v="2"/>
    <x v="1"/>
    <x v="2"/>
    <x v="1"/>
    <s v="Truck Shop"/>
    <x v="0"/>
    <x v="0"/>
    <x v="0"/>
    <x v="0"/>
    <x v="0"/>
    <x v="0"/>
    <x v="0"/>
    <x v="0"/>
    <x v="1"/>
    <x v="1"/>
    <x v="1"/>
    <s v="SATISFECHO"/>
    <s v="SATISFECHO"/>
    <s v="SATISFECHO"/>
    <s v="SATISFECHO"/>
    <s v="SATISFECHO"/>
    <s v="SATISFECHO"/>
    <x v="3"/>
    <x v="1"/>
    <x v="1"/>
    <x v="1"/>
    <x v="0"/>
    <x v="3"/>
    <x v="1"/>
  </r>
  <r>
    <n v="191"/>
    <d v="2024-06-25T15:55:24"/>
    <d v="2024-06-25T16:03:08"/>
    <s v="alaureano@chinalco.com.pe"/>
    <s v="Amilcar Laureano Agüero"/>
    <x v="1"/>
    <x v="1"/>
    <x v="1"/>
    <x v="1"/>
    <x v="2"/>
    <x v="0"/>
    <x v="0"/>
    <x v="1"/>
    <s v="Tunshuruco"/>
    <x v="1"/>
    <x v="1"/>
    <x v="3"/>
    <x v="1"/>
    <x v="1"/>
    <x v="1"/>
    <x v="1"/>
    <x v="0"/>
    <x v="1"/>
    <x v="2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92"/>
    <d v="2024-06-25T16:11:48"/>
    <d v="2024-06-25T16:23:29"/>
    <s v="jquintana@chinalco.com.pe"/>
    <s v="Javier Quintana Andamayo"/>
    <x v="2"/>
    <x v="2"/>
    <x v="2"/>
    <x v="2"/>
    <x v="2"/>
    <x v="1"/>
    <x v="1"/>
    <x v="1"/>
    <s v="Tunshuruco"/>
    <x v="1"/>
    <x v="1"/>
    <x v="1"/>
    <x v="1"/>
    <x v="1"/>
    <x v="1"/>
    <x v="2"/>
    <x v="2"/>
    <x v="3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193"/>
    <d v="2024-06-25T16:51:39"/>
    <d v="2024-06-25T16:54:06"/>
    <s v="jsaezl@chinalco.com.pe"/>
    <s v="Jacob Saez Llacza"/>
    <x v="0"/>
    <x v="0"/>
    <x v="1"/>
    <x v="1"/>
    <x v="1"/>
    <x v="0"/>
    <x v="0"/>
    <x v="0"/>
    <s v="Tunshuruco"/>
    <x v="0"/>
    <x v="1"/>
    <x v="1"/>
    <x v="0"/>
    <x v="0"/>
    <x v="0"/>
    <x v="0"/>
    <x v="0"/>
    <x v="0"/>
    <x v="1"/>
    <x v="0"/>
    <s v="SATISFECHO"/>
    <s v="SATISFECHO"/>
    <s v="MUY SATISFECHO"/>
    <s v="MUY SATISFECHO"/>
    <s v="SATISFECHO"/>
    <s v="MUY SATISFECHO"/>
    <x v="0"/>
    <x v="1"/>
    <x v="0"/>
    <x v="1"/>
    <x v="0"/>
    <x v="0"/>
    <x v="1"/>
  </r>
  <r>
    <n v="194"/>
    <d v="2024-06-25T16:51:21"/>
    <d v="2024-06-25T17:12:56"/>
    <s v="mbendezu@chinalco.com.pe"/>
    <s v="Martin Bendezu Palomino"/>
    <x v="1"/>
    <x v="2"/>
    <x v="2"/>
    <x v="1"/>
    <x v="1"/>
    <x v="1"/>
    <x v="1"/>
    <x v="1"/>
    <s v="Tunshuruco"/>
    <x v="0"/>
    <x v="0"/>
    <x v="0"/>
    <x v="3"/>
    <x v="1"/>
    <x v="1"/>
    <x v="0"/>
    <x v="1"/>
    <x v="2"/>
    <x v="1"/>
    <x v="1"/>
    <s v="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95"/>
    <d v="2024-06-26T15:15:48"/>
    <d v="2024-06-26T15:19:15"/>
    <s v="pgomez@chinalco.com.pe"/>
    <s v="Pedro Pascual Gomez Salcedo"/>
    <x v="0"/>
    <x v="1"/>
    <x v="1"/>
    <x v="1"/>
    <x v="1"/>
    <x v="1"/>
    <x v="1"/>
    <x v="1"/>
    <s v="Tunshuruco"/>
    <x v="0"/>
    <x v="0"/>
    <x v="0"/>
    <x v="0"/>
    <x v="0"/>
    <x v="0"/>
    <x v="0"/>
    <x v="3"/>
    <x v="0"/>
    <x v="1"/>
    <x v="1"/>
    <s v="SATISFECHO"/>
    <s v="SATISFECHO"/>
    <s v="SATISFECHO"/>
    <s v="SATISFECHO"/>
    <s v="SATISFECHO"/>
    <s v="SATISFECHO"/>
    <x v="0"/>
    <x v="0"/>
    <x v="0"/>
    <x v="0"/>
    <x v="0"/>
    <x v="0"/>
    <x v="1"/>
  </r>
  <r>
    <n v="196"/>
    <d v="2024-06-26T17:55:57"/>
    <d v="2024-06-26T17:57:48"/>
    <s v="jluque@chinalco.com.pe"/>
    <s v="Jose Luque Medin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197"/>
    <d v="2024-06-26T23:16:39"/>
    <d v="2024-06-26T23:19:05"/>
    <s v="vcrisanto@chinalco.com.pe"/>
    <s v="Victor Crisanto Casas"/>
    <x v="1"/>
    <x v="1"/>
    <x v="1"/>
    <x v="1"/>
    <x v="1"/>
    <x v="1"/>
    <x v="1"/>
    <x v="1"/>
    <s v="Tunshuruco"/>
    <x v="1"/>
    <x v="1"/>
    <x v="3"/>
    <x v="3"/>
    <x v="1"/>
    <x v="1"/>
    <x v="1"/>
    <x v="3"/>
    <x v="1"/>
    <x v="1"/>
    <x v="1"/>
    <s v="SATISFECHO"/>
    <s v="SATISFECHO"/>
    <s v="SATISFECHO"/>
    <s v="SATISFECHO"/>
    <s v="SATISFECHO"/>
    <s v="SATISFECHO"/>
    <x v="1"/>
    <x v="1"/>
    <x v="1"/>
    <x v="1"/>
    <x v="0"/>
    <x v="2"/>
    <x v="1"/>
  </r>
  <r>
    <n v="198"/>
    <d v="2024-06-27T08:22:18"/>
    <d v="2024-06-27T08:42:00"/>
    <s v="jalderete@chinalco.com.pe"/>
    <s v="Jhojan Alderete Allpoc"/>
    <x v="1"/>
    <x v="1"/>
    <x v="1"/>
    <x v="1"/>
    <x v="2"/>
    <x v="2"/>
    <x v="2"/>
    <x v="2"/>
    <s v="Tunshuruco"/>
    <x v="3"/>
    <x v="2"/>
    <x v="3"/>
    <x v="3"/>
    <x v="1"/>
    <x v="2"/>
    <x v="2"/>
    <x v="3"/>
    <x v="1"/>
    <x v="1"/>
    <x v="1"/>
    <s v="SATISFECHO"/>
    <s v="SATISFECHO"/>
    <s v="INSATISFECHO"/>
    <s v="INSATISFECHO"/>
    <s v="INSATISFECHO"/>
    <s v="INSATISFECHO"/>
    <x v="1"/>
    <x v="1"/>
    <x v="1"/>
    <x v="1"/>
    <x v="0"/>
    <x v="2"/>
    <x v="1"/>
  </r>
  <r>
    <n v="199"/>
    <d v="2024-06-27T09:06:03"/>
    <d v="2024-06-27T09:26:37"/>
    <s v="vmayta@chinalco.com.pe"/>
    <s v="Vladimir Mayta Caceres"/>
    <x v="1"/>
    <x v="1"/>
    <x v="1"/>
    <x v="1"/>
    <x v="1"/>
    <x v="1"/>
    <x v="1"/>
    <x v="1"/>
    <s v="Tunshuruco"/>
    <x v="0"/>
    <x v="0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2"/>
    <x v="1"/>
    <x v="1"/>
    <x v="1"/>
    <x v="0"/>
    <x v="2"/>
    <x v="1"/>
  </r>
  <r>
    <n v="200"/>
    <d v="2024-06-27T11:31:45"/>
    <d v="2024-06-27T11:34:02"/>
    <s v="arequejo@chinalco.com.pe"/>
    <s v="Augusto Requejo Amaya"/>
    <x v="1"/>
    <x v="1"/>
    <x v="2"/>
    <x v="1"/>
    <x v="2"/>
    <x v="1"/>
    <x v="1"/>
    <x v="0"/>
    <s v="Tunshuruco"/>
    <x v="0"/>
    <x v="0"/>
    <x v="0"/>
    <x v="1"/>
    <x v="0"/>
    <x v="0"/>
    <x v="0"/>
    <x v="0"/>
    <x v="1"/>
    <x v="1"/>
    <x v="1"/>
    <s v="SATISFECHO"/>
    <s v="MUY SATISFECHO"/>
    <s v="MUY SATISFECHO"/>
    <s v="MUY SATISFECHO"/>
    <s v="SATISFECHO"/>
    <s v="SATISFECHO"/>
    <x v="1"/>
    <x v="0"/>
    <x v="0"/>
    <x v="0"/>
    <x v="0"/>
    <x v="0"/>
    <x v="2"/>
  </r>
  <r>
    <n v="201"/>
    <d v="2024-06-27T11:33:25"/>
    <d v="2024-06-27T11:38:00"/>
    <s v="ryupanqui@chinalco.com.pe"/>
    <s v="Ronald Yupanqui Sifuentes"/>
    <x v="1"/>
    <x v="1"/>
    <x v="2"/>
    <x v="2"/>
    <x v="1"/>
    <x v="1"/>
    <x v="1"/>
    <x v="2"/>
    <s v="Tunshuruco"/>
    <x v="1"/>
    <x v="1"/>
    <x v="1"/>
    <x v="0"/>
    <x v="0"/>
    <x v="1"/>
    <x v="0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202"/>
    <d v="2024-06-27T17:32:58"/>
    <d v="2024-06-27T17:34:56"/>
    <s v="ccolachagua@chinalco.com.pe"/>
    <s v="Cinthia Colachagua Canales"/>
    <x v="2"/>
    <x v="3"/>
    <x v="3"/>
    <x v="3"/>
    <x v="3"/>
    <x v="1"/>
    <x v="2"/>
    <x v="3"/>
    <s v="Carhuacoto"/>
    <x v="2"/>
    <x v="1"/>
    <x v="1"/>
    <x v="1"/>
    <x v="1"/>
    <x v="1"/>
    <x v="1"/>
    <x v="1"/>
    <x v="0"/>
    <x v="0"/>
    <x v="0"/>
    <s v="INSATISFECHO"/>
    <s v="SATISFECHO"/>
    <s v="SATISFECHO"/>
    <s v="SATISFECHO"/>
    <s v="INSATISFECHO"/>
    <s v="SATISFECHO"/>
    <x v="1"/>
    <x v="2"/>
    <x v="1"/>
    <x v="1"/>
    <x v="0"/>
    <x v="1"/>
    <x v="1"/>
  </r>
  <r>
    <n v="203"/>
    <d v="2024-06-27T17:48:24"/>
    <d v="2024-06-27T17:54:37"/>
    <s v="vdiaz@chinalco.com.pe"/>
    <s v="Victor Diaz Quiroz"/>
    <x v="1"/>
    <x v="1"/>
    <x v="1"/>
    <x v="0"/>
    <x v="1"/>
    <x v="0"/>
    <x v="0"/>
    <x v="0"/>
    <s v="Carhuacoto"/>
    <x v="0"/>
    <x v="0"/>
    <x v="0"/>
    <x v="1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2"/>
    <x v="1"/>
    <x v="1"/>
    <x v="1"/>
    <x v="0"/>
    <x v="1"/>
    <x v="1"/>
  </r>
  <r>
    <n v="204"/>
    <d v="2024-06-29T15:15:27"/>
    <d v="2024-06-29T15:15:59"/>
    <s v="jgarciar@chinalco.com.pe"/>
    <s v="Jorge Garcia Ramon"/>
    <x v="1"/>
    <x v="0"/>
    <x v="1"/>
    <x v="1"/>
    <x v="1"/>
    <x v="1"/>
    <x v="1"/>
    <x v="1"/>
    <s v="Tunshuruco"/>
    <x v="1"/>
    <x v="1"/>
    <x v="1"/>
    <x v="0"/>
    <x v="0"/>
    <x v="0"/>
    <x v="0"/>
    <x v="0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205"/>
    <d v="2024-06-29T15:14:35"/>
    <d v="2024-06-29T15:17:49"/>
    <s v="jparedesa@chinalco.com.pe"/>
    <s v="Juan Paredes Acuna"/>
    <x v="0"/>
    <x v="0"/>
    <x v="0"/>
    <x v="0"/>
    <x v="0"/>
    <x v="0"/>
    <x v="0"/>
    <x v="0"/>
    <s v="Tunshuruco"/>
    <x v="0"/>
    <x v="0"/>
    <x v="0"/>
    <x v="0"/>
    <x v="0"/>
    <x v="0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06"/>
    <d v="2024-06-29T15:19:33"/>
    <d v="2024-06-29T15:23:08"/>
    <s v="jcondorh@chinalco.com.pe"/>
    <s v="Jose Condor Huaynate"/>
    <x v="1"/>
    <x v="2"/>
    <x v="2"/>
    <x v="1"/>
    <x v="2"/>
    <x v="0"/>
    <x v="0"/>
    <x v="0"/>
    <s v="Tunshuruco"/>
    <x v="0"/>
    <x v="1"/>
    <x v="1"/>
    <x v="1"/>
    <x v="1"/>
    <x v="1"/>
    <x v="1"/>
    <x v="3"/>
    <x v="0"/>
    <x v="1"/>
    <x v="1"/>
    <s v="SATISFECHO"/>
    <s v="MUY SATISFECHO"/>
    <s v="MUY SATISFECHO"/>
    <s v="MUY SATISFECHO"/>
    <s v="SATISFECHO"/>
    <s v="SATISFECHO"/>
    <x v="1"/>
    <x v="0"/>
    <x v="0"/>
    <x v="1"/>
    <x v="0"/>
    <x v="1"/>
    <x v="1"/>
  </r>
  <r>
    <n v="207"/>
    <d v="2024-06-29T15:35:38"/>
    <d v="2024-06-29T15:37:07"/>
    <s v="mbarretog@chinalco.com.pe"/>
    <s v="Miguel Barreto Guzman"/>
    <x v="1"/>
    <x v="1"/>
    <x v="2"/>
    <x v="1"/>
    <x v="2"/>
    <x v="1"/>
    <x v="0"/>
    <x v="1"/>
    <s v="Tunshuruco"/>
    <x v="0"/>
    <x v="0"/>
    <x v="0"/>
    <x v="0"/>
    <x v="0"/>
    <x v="1"/>
    <x v="0"/>
    <x v="0"/>
    <x v="0"/>
    <x v="0"/>
    <x v="1"/>
    <s v="MUY SATISFECHO"/>
    <s v="MUY SATISFECHO"/>
    <s v="MUY SATISFECHO"/>
    <s v="MUY SATISFECHO"/>
    <s v="MUY SATISFECHO"/>
    <s v="MUY SATISFECHO"/>
    <x v="0"/>
    <x v="0"/>
    <x v="0"/>
    <x v="2"/>
    <x v="0"/>
    <x v="0"/>
    <x v="1"/>
  </r>
  <r>
    <n v="208"/>
    <d v="2024-06-29T15:42:28"/>
    <d v="2024-06-29T15:46:00"/>
    <s v="wcoronel@chinalco.com.pe"/>
    <s v="Wilson Coronel Gonzales"/>
    <x v="3"/>
    <x v="3"/>
    <x v="3"/>
    <x v="3"/>
    <x v="3"/>
    <x v="3"/>
    <x v="3"/>
    <x v="3"/>
    <s v="Carhuacoto"/>
    <x v="3"/>
    <x v="2"/>
    <x v="3"/>
    <x v="3"/>
    <x v="2"/>
    <x v="2"/>
    <x v="2"/>
    <x v="3"/>
    <x v="2"/>
    <x v="2"/>
    <x v="3"/>
    <s v="INSATISFECHO"/>
    <s v="INSATISFECHO"/>
    <s v="INSATISFECHO"/>
    <s v="INSATISFECHO"/>
    <s v="INSATISFECHO"/>
    <s v="INSATISFECHO"/>
    <x v="1"/>
    <x v="1"/>
    <x v="1"/>
    <x v="1"/>
    <x v="0"/>
    <x v="1"/>
    <x v="1"/>
  </r>
  <r>
    <n v="209"/>
    <d v="2024-06-29T15:46:42"/>
    <d v="2024-06-29T15:49:10"/>
    <s v="hmoncada@chinalco.com.pe"/>
    <s v="Hypatia Moncada Zenteno"/>
    <x v="0"/>
    <x v="1"/>
    <x v="1"/>
    <x v="1"/>
    <x v="1"/>
    <x v="1"/>
    <x v="1"/>
    <x v="1"/>
    <s v="Tunshuruco"/>
    <x v="0"/>
    <x v="0"/>
    <x v="0"/>
    <x v="3"/>
    <x v="0"/>
    <x v="0"/>
    <x v="1"/>
    <x v="1"/>
    <x v="0"/>
    <x v="1"/>
    <x v="1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10"/>
    <d v="2024-06-29T15:48:07"/>
    <d v="2024-06-29T15:51:23"/>
    <s v="jzapata@chinalco.com.pe"/>
    <s v="Juan Carlos Zapata Matienzo"/>
    <x v="0"/>
    <x v="1"/>
    <x v="1"/>
    <x v="1"/>
    <x v="1"/>
    <x v="1"/>
    <x v="1"/>
    <x v="1"/>
    <s v="Tunshuruco"/>
    <x v="0"/>
    <x v="0"/>
    <x v="1"/>
    <x v="1"/>
    <x v="1"/>
    <x v="1"/>
    <x v="0"/>
    <x v="0"/>
    <x v="1"/>
    <x v="1"/>
    <x v="1"/>
    <s v="SATISFECHO"/>
    <s v="SATISFECHO"/>
    <s v="SATISFECHO"/>
    <s v="SATISFECHO"/>
    <s v="SATISFECHO"/>
    <s v="SATISFECHO"/>
    <x v="0"/>
    <x v="1"/>
    <x v="1"/>
    <x v="0"/>
    <x v="0"/>
    <x v="0"/>
    <x v="0"/>
  </r>
  <r>
    <n v="211"/>
    <d v="2024-06-29T16:04:21"/>
    <d v="2024-06-29T16:07:47"/>
    <s v="eperalta@chinalco.com.pe"/>
    <s v="Errol Peralta Castelo"/>
    <x v="2"/>
    <x v="3"/>
    <x v="3"/>
    <x v="3"/>
    <x v="3"/>
    <x v="1"/>
    <x v="3"/>
    <x v="1"/>
    <s v="Truck Shop"/>
    <x v="1"/>
    <x v="2"/>
    <x v="3"/>
    <x v="0"/>
    <x v="0"/>
    <x v="2"/>
    <x v="2"/>
    <x v="0"/>
    <x v="2"/>
    <x v="2"/>
    <x v="3"/>
    <s v="SATISFECHO"/>
    <s v="SATISFECHO"/>
    <s v="INSATISFECHO"/>
    <s v="INSATISFECHO"/>
    <s v="INSATISFECHO"/>
    <s v="INSATISFECHO"/>
    <x v="0"/>
    <x v="0"/>
    <x v="0"/>
    <x v="0"/>
    <x v="0"/>
    <x v="0"/>
    <x v="0"/>
  </r>
  <r>
    <n v="212"/>
    <d v="2024-06-29T16:05:16"/>
    <d v="2024-06-29T16:09:34"/>
    <s v="lticseq@chinalco.com.pe"/>
    <s v="Luis Ticse Quintana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213"/>
    <d v="2024-06-29T16:13:32"/>
    <d v="2024-06-29T16:15:49"/>
    <s v="jardito@chinalco.com.pe"/>
    <s v="Jose Antonio Ardito Vega"/>
    <x v="2"/>
    <x v="2"/>
    <x v="2"/>
    <x v="2"/>
    <x v="2"/>
    <x v="1"/>
    <x v="1"/>
    <x v="1"/>
    <s v="Truck Shop"/>
    <x v="2"/>
    <x v="2"/>
    <x v="3"/>
    <x v="2"/>
    <x v="2"/>
    <x v="2"/>
    <x v="1"/>
    <x v="3"/>
    <x v="2"/>
    <x v="2"/>
    <x v="3"/>
    <s v="SATISFECHO"/>
    <s v="SATISFECHO"/>
    <s v="SATISFECHO"/>
    <s v="SATISFECHO"/>
    <s v="SATISFECHO"/>
    <s v="SATISFECHO"/>
    <x v="2"/>
    <x v="1"/>
    <x v="1"/>
    <x v="1"/>
    <x v="0"/>
    <x v="2"/>
    <x v="2"/>
  </r>
  <r>
    <n v="214"/>
    <d v="2024-06-29T16:26:39"/>
    <d v="2024-06-29T16:30:29"/>
    <s v="mchata@chinalco.com.pe"/>
    <s v="Marlene Chata Pisco"/>
    <x v="1"/>
    <x v="1"/>
    <x v="1"/>
    <x v="1"/>
    <x v="1"/>
    <x v="1"/>
    <x v="1"/>
    <x v="1"/>
    <s v="Carhuacot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215"/>
    <d v="2024-06-29T16:55:07"/>
    <d v="2024-06-29T17:04:50"/>
    <s v="jvasqueza@chinalco.com.pe"/>
    <s v="Jeiser Vasquez Astonitas"/>
    <x v="1"/>
    <x v="1"/>
    <x v="2"/>
    <x v="2"/>
    <x v="2"/>
    <x v="1"/>
    <x v="1"/>
    <x v="3"/>
    <s v="Tunshuruco"/>
    <x v="0"/>
    <x v="1"/>
    <x v="3"/>
    <x v="1"/>
    <x v="1"/>
    <x v="2"/>
    <x v="2"/>
    <x v="3"/>
    <x v="1"/>
    <x v="1"/>
    <x v="1"/>
    <s v="INSATISFECHO"/>
    <s v="SATISFECHO"/>
    <s v="SATISFECHO"/>
    <s v="SATISFECHO"/>
    <s v="SATISFECHO"/>
    <s v="SATISFECHO"/>
    <x v="2"/>
    <x v="1"/>
    <x v="1"/>
    <x v="1"/>
    <x v="0"/>
    <x v="3"/>
    <x v="2"/>
  </r>
  <r>
    <n v="216"/>
    <d v="2024-06-29T17:12:25"/>
    <d v="2024-06-29T18:02:14"/>
    <s v="jsuarez@chinalco.com.pe"/>
    <s v="Juan Suarez Montesinos"/>
    <x v="1"/>
    <x v="1"/>
    <x v="1"/>
    <x v="1"/>
    <x v="1"/>
    <x v="1"/>
    <x v="2"/>
    <x v="1"/>
    <s v="Carhuacot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217"/>
    <d v="2024-06-29T18:01:28"/>
    <d v="2024-06-29T18:05:36"/>
    <s v="wsanchez@chinalco.com.pe"/>
    <s v="Wilson Sanchez Villanueva"/>
    <x v="0"/>
    <x v="0"/>
    <x v="1"/>
    <x v="1"/>
    <x v="1"/>
    <x v="0"/>
    <x v="1"/>
    <x v="1"/>
    <s v="Tunshuruco"/>
    <x v="1"/>
    <x v="1"/>
    <x v="0"/>
    <x v="0"/>
    <x v="0"/>
    <x v="1"/>
    <x v="0"/>
    <x v="0"/>
    <x v="0"/>
    <x v="0"/>
    <x v="0"/>
    <s v="MUY SATISFECHO"/>
    <s v="MUY SATISFECHO"/>
    <s v="MUY SATISFECHO"/>
    <s v="MUY SATISFECHO"/>
    <s v="MUY SATISFECHO"/>
    <s v="MUY SATISFECHO"/>
    <x v="0"/>
    <x v="0"/>
    <x v="0"/>
    <x v="0"/>
    <x v="0"/>
    <x v="0"/>
    <x v="0"/>
  </r>
  <r>
    <n v="218"/>
    <d v="2024-06-29T18:28:04"/>
    <d v="2024-06-29T18:34:22"/>
    <s v="mprudencio@chinalco.com.pe"/>
    <s v="Miguel Prudencio Antunez"/>
    <x v="1"/>
    <x v="1"/>
    <x v="1"/>
    <x v="1"/>
    <x v="1"/>
    <x v="1"/>
    <x v="1"/>
    <x v="1"/>
    <s v="Tunshuruco"/>
    <x v="1"/>
    <x v="1"/>
    <x v="1"/>
    <x v="1"/>
    <x v="1"/>
    <x v="1"/>
    <x v="1"/>
    <x v="1"/>
    <x v="1"/>
    <x v="1"/>
    <x v="1"/>
    <s v="SATISFECHO"/>
    <s v="SATISFECHO"/>
    <s v="SATISFECHO"/>
    <s v="SATISFECHO"/>
    <s v="SATISFECHO"/>
    <s v="SATISFECHO"/>
    <x v="1"/>
    <x v="1"/>
    <x v="1"/>
    <x v="1"/>
    <x v="0"/>
    <x v="1"/>
    <x v="1"/>
  </r>
  <r>
    <n v="219"/>
    <d v="2024-06-29T23:13:04"/>
    <d v="2024-06-29T23:17:05"/>
    <s v="cgomez@chinalco.com.pe"/>
    <s v="Celia Gomez Chancasanampa"/>
    <x v="1"/>
    <x v="1"/>
    <x v="1"/>
    <x v="1"/>
    <x v="1"/>
    <x v="1"/>
    <x v="1"/>
    <x v="1"/>
    <s v="Tunshuruco"/>
    <x v="1"/>
    <x v="1"/>
    <x v="1"/>
    <x v="1"/>
    <x v="1"/>
    <x v="1"/>
    <x v="1"/>
    <x v="3"/>
    <x v="1"/>
    <x v="2"/>
    <x v="1"/>
    <s v="SATISFECHO"/>
    <s v="SATISFECHO"/>
    <s v="SATISFECHO"/>
    <s v="SATISFECHO"/>
    <s v="SATISFECHO"/>
    <s v="SATISFECHO"/>
    <x v="1"/>
    <x v="1"/>
    <x v="1"/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43C47-3F74-4DB6-AB45-8FE2A2E96A5C}" name="PivotTable26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3:B208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Row" dataField="1" showAll="0">
      <items count="5">
        <item x="2"/>
        <item x="3"/>
        <item x="0"/>
        <item x="1"/>
        <item t="default"/>
      </items>
    </pivotField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Transbordos por desperfectos  mecánicos en ruta." fld="37" subtotal="count" showDataAs="percentOfCol" baseField="37" baseItem="2" numFmtId="10"/>
  </dataFields>
  <formats count="3">
    <format dxfId="24">
      <pivotArea outline="0" collapsedLevelsAreSubtotals="1" fieldPosition="0"/>
    </format>
    <format dxfId="25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3B5DD-C26D-4AC2-9F5D-FF45093C1707}" name="PivotTable17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1:B137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n general, ¿cuál es su nivel de satisfacción con el SERVICIO DE MANTENIMIENTO?:" fld="22" subtotal="count" showDataAs="percentOfCol" baseField="22" baseItem="1" numFmtId="10"/>
  </dataFields>
  <formats count="2">
    <format dxfId="108">
      <pivotArea outline="0" collapsedLevelsAreSubtotals="1" fieldPosition="0"/>
    </format>
    <format dxfId="10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62DEE-96C1-400B-986D-52EFF7B2633F}" name="PivotTable16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3:B128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7. La devolución de su ropa de la lavandería se realiza dentro de las 72 horas.  " fld="21" subtotal="count" showDataAs="percentOfCol" baseField="21" baseItem="2" numFmtId="10"/>
  </dataFields>
  <formats count="2">
    <format dxfId="106">
      <pivotArea outline="0" collapsedLevelsAreSubtotals="1" fieldPosition="0"/>
    </format>
    <format dxfId="10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BC430-D5F1-4F5C-AE30-4333CE978D85}" name="PivotTable15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B120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Limpieza y desinfección en las oficinas y/o modulares" fld="20" subtotal="count" showDataAs="percentOfCol" baseField="20" baseItem="2" numFmtId="10"/>
  </dataFields>
  <formats count="2">
    <format dxfId="104">
      <pivotArea outline="0" collapsedLevelsAreSubtotals="1" fieldPosition="0"/>
    </format>
    <format dxfId="10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2B530-E467-4575-90E0-2E825CC3A268}" name="PivotTable14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7:B112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Limpieza y desinfección en los SSHH de los comedores." fld="19" subtotal="count" showDataAs="percentOfCol" baseField="19" baseItem="1" numFmtId="10"/>
  </dataFields>
  <formats count="2">
    <format dxfId="102">
      <pivotArea outline="0" collapsedLevelsAreSubtotals="1" fieldPosition="0"/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B7CDE-8416-4949-A2EE-F94A1C6D8A50}" name="PivotTable13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B104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Cambio de ropa de cama semanal" fld="18" subtotal="count" showDataAs="percentOfCol" baseField="18" baseItem="2" numFmtId="10"/>
  </dataFields>
  <formats count="2">
    <format dxfId="100">
      <pivotArea outline="0" collapsedLevelsAreSubtotals="1" fieldPosition="0"/>
    </format>
    <format dxfId="9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21FBC-3B91-4C7B-9B60-EA32BC2E0B28}" name="PivotTable12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1:B96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Entrega semanal de los suministros: Papel higiénico y jabón de tocador" fld="17" subtotal="count" showDataAs="percentOfCol" baseField="17" baseItem="2" numFmtId="10"/>
  </dataFields>
  <formats count="2">
    <format dxfId="98">
      <pivotArea outline="0" collapsedLevelsAreSubtotals="1" fieldPosition="0"/>
    </format>
    <format dxfId="9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B80E6-235A-4518-AAAC-1BE401C4FB4B}" name="PivotTable11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B88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La limpieza y desinfección en los SSHH de la habitación" fld="16" subtotal="count" showDataAs="percentOfCol" baseField="16" baseItem="1" numFmtId="10"/>
  </dataFields>
  <formats count="2">
    <format dxfId="96">
      <pivotArea outline="0" collapsedLevelsAreSubtotals="1" fieldPosition="0"/>
    </format>
    <format dxfId="9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1096F-CB10-41FF-A72F-2245D3FCE34A}" name="PivotTable10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B80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La limpieza y desinfección de la habitación" fld="15" subtotal="count" showDataAs="percentOfCol" baseField="15" baseItem="2" numFmtId="10"/>
  </dataFields>
  <formats count="2">
    <format dxfId="94">
      <pivotArea outline="0" collapsedLevelsAreSubtotals="1" fieldPosition="0"/>
    </format>
    <format dxfId="9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159EE-C064-4173-9BCA-A877404844B7}" name="PivotTable9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B72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OJAMIENTO que le ofrecemos?" fld="14" subtotal="count" showDataAs="percentOfCol" baseField="14" baseItem="1" numFmtId="10"/>
  </dataFields>
  <formats count="2">
    <format dxfId="92">
      <pivotArea outline="0" collapsedLevelsAreSubtotals="1" fieldPosition="0"/>
    </format>
    <format dxfId="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E3A72-CC16-4964-A035-C4E06DDC7298}" name="PivotTable8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B64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Servicios de recreación (salón de juegos, spa, coffee, PS5, cine, gimnasio, entre otros)" fld="12" subtotal="count" showDataAs="percentOfCol" baseField="12" baseItem="1" numFmtId="10"/>
  </dataFields>
  <formats count="2">
    <format dxfId="90">
      <pivotArea outline="0" collapsedLevelsAreSubtotals="1" fieldPosition="0"/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C35E1-6336-4546-A277-04DA0D77D899}" name="PivotTable25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5:B200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showAll="0">
      <items count="2">
        <item x="0"/>
        <item t="default"/>
      </items>
    </pivotField>
    <pivotField axis="axisRow" dataField="1" showAll="0">
      <items count="5">
        <item x="2"/>
        <item x="3"/>
        <item x="0"/>
        <item x="1"/>
        <item t="default"/>
      </items>
    </pivotField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Orden y limpieza de los buses." fld="36" subtotal="count" showDataAs="percentOfCol" baseField="36" baseItem="1" numFmtId="10"/>
  </dataFields>
  <formats count="3">
    <format dxfId="32">
      <pivotArea outline="0" collapsedLevelsAreSubtotals="1" fieldPosition="0"/>
    </format>
    <format dxfId="33">
      <pivotArea dataOnly="0" labelOnly="1" outline="0" axis="axisValues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F50F8-4521-4A7B-ACB2-EBFEC33A2B2D}" name="PivotTable7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B56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Disponibilidad de vajilla y cubertería" fld="11" subtotal="count" showDataAs="percentOfCol" baseField="11" baseItem="0" numFmtId="10"/>
  </dataFields>
  <formats count="2">
    <format dxfId="88">
      <pivotArea outline="0" collapsedLevelsAreSubtotals="1" fieldPosition="0"/>
    </format>
    <format dxfId="8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CB2E4-81AE-49C9-9B6E-BF9566710EB9}" name="PivotTable6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48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Trato cordial y oportuno en el comedor" fld="10" subtotal="count" showDataAs="percentOfCol" baseField="10" baseItem="2" numFmtId="10"/>
  </dataFields>
  <formats count="2">
    <format dxfId="86">
      <pivotArea outline="0" collapsedLevelsAreSubtotals="1" fieldPosition="0"/>
    </format>
    <format dxfId="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09931-D085-4532-A78C-4239BB1D87B0}" name="PivotTable5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B40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Disponibilidad de preparaciones u opciones de comedor" fld="9" subtotal="count" showDataAs="percentOfCol" baseField="9" baseItem="1" numFmtId="10"/>
  </dataFields>
  <formats count="2">
    <format dxfId="84">
      <pivotArea outline="0" collapsedLevelsAreSubtotals="1" fieldPosition="0"/>
    </format>
    <format dxfId="8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1F65F-72C5-4EAC-821F-EDE96D0D053F}" name="PivotTable4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B32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Festivales gastronómicos (pollo a la brasa, caja china, postres, panes, parrillada, temático)." fld="8" subtotal="count" showDataAs="percentOfCol" baseField="8" baseItem="2" numFmtId="10"/>
  </dataFields>
  <formats count="2">
    <format dxfId="82">
      <pivotArea outline="0" collapsedLevelsAreSubtotals="1" fieldPosition="0"/>
    </format>
    <format dxfId="8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DDE86-C5F9-4149-8334-465E048A01B4}" name="PivotTable3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4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Sazón y Variedad de los alimentos servidos" fld="7" subtotal="count" showDataAs="percentOfCol" baseField="7" baseItem="2" numFmtId="10"/>
  </dataFields>
  <formats count="2">
    <format dxfId="80">
      <pivotArea outline="0" collapsedLevelsAreSubtotals="1" fieldPosition="0"/>
    </format>
    <format dxfId="7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6CF8E-93EB-4F91-873D-7C6ECA827B25}" name="PivotTable2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IMENTACIÓN que le ofrecemos?:" fld="6" subtotal="count" showDataAs="percentOfCol" baseField="6" baseItem="3" numFmtId="10"/>
  </dataFields>
  <formats count="2">
    <format dxfId="78">
      <pivotArea outline="0" collapsedLevelsAreSubtotals="1" fieldPosition="0"/>
    </format>
    <format dxfId="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6AF7E-8E64-438C-AA72-319863EEEAC1}" name="PivotTable1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TODOS LOS SERVICIOS que le ofrecemos (alimentación, hotelería, lavandería, mantenimiento y oficinas)?" fld="5" subtotal="count" showDataAs="percentOfCol" baseField="5" baseItem="2" numFmtId="10"/>
  </dataFields>
  <formats count="2">
    <format dxfId="76">
      <pivotArea outline="0" collapsedLevelsAreSubtotals="1" fieldPosition="0"/>
    </format>
    <format dxfId="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8DABF-1417-4610-B24A-0DFF0E58EF8A}" name="PivotTable24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0:B192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2"/>
        <item x="3"/>
        <item x="0"/>
        <item x="1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</pivotFields>
  <rowFields count="1">
    <field x="35"/>
  </rowFields>
  <rowItems count="2">
    <i>
      <x/>
    </i>
    <i t="grand">
      <x/>
    </i>
  </rowItems>
  <colItems count="1">
    <i/>
  </colItems>
  <dataFields count="1">
    <dataField name="Count of 4. Disposición de alcohol en gel en las escaleras de ingreso/salida del bus." fld="35" subtotal="count" baseField="0" baseItem="0"/>
  </dataFields>
  <formats count="2">
    <format dxfId="40">
      <pivotArea outline="0" collapsedLevelsAreSubtotals="1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FD1E5-8D2E-4819-9BC7-71501E27771F}" name="PivotTable23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2:B187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</pivotFields>
  <rowFields count="1">
    <field x="3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Procedimiento para el control de equipaje." fld="34" subtotal="count" showDataAs="percentOfCol" baseField="34" baseItem="2" numFmtId="10"/>
  </dataFields>
  <formats count="3">
    <format dxfId="54">
      <pivotArea outline="0" collapsedLevelsAreSubtotals="1" fieldPosition="0"/>
    </format>
    <format dxfId="55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FEB1F-4506-42C0-B6D5-A17589599896}" name="PivotTable22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4:B179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Pericia en el manejo de los conductores" fld="33" subtotal="count" showDataAs="percentOfCol" baseField="33" baseItem="1" numFmtId="10"/>
  </dataFields>
  <formats count="3">
    <format dxfId="56">
      <pivotArea outline="0" collapsedLevelsAreSubtotals="1" fieldPosition="0"/>
    </format>
    <format dxfId="57">
      <pivotArea dataOnly="0" labelOnly="1" outline="0" axis="axisValues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DD1DB-8B9F-4C3D-81FB-2F358137A5B4}" name="PivotTable21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6:B171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Comportamiento o trato cordial de los conductores." fld="32" subtotal="count" showDataAs="percentOfCol" baseField="32" baseItem="2" numFmtId="10"/>
  </dataFields>
  <formats count="3">
    <format dxfId="64">
      <pivotArea outline="0" collapsedLevelsAreSubtotals="1" fieldPosition="0"/>
    </format>
    <format dxfId="65">
      <pivotArea dataOnly="0" labelOnly="1" outline="0" axis="axisValues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D1C8E-147B-4C70-9B58-F8AE75CBF4FE}" name="PivotTable20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8:B163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transporte de personal brindado por CIVA?" fld="31" subtotal="count" showDataAs="percentOfCol" baseField="31" baseItem="2" numFmtId="10"/>
  </dataFields>
  <formats count="3">
    <format dxfId="72">
      <pivotArea outline="0" collapsedLevelsAreSubtotals="1" fieldPosition="0"/>
    </format>
    <format dxfId="73">
      <pivotArea dataOnly="0" labelOnly="1" outline="0" axis="axisValues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F3D9A-359F-4733-89D4-52EA9C1DC07A}" name="PivotTable19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9:B155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2. Mantenimiento y reparación de mobiliario en oficinas cuando lo solicita" fld="24" subtotal="count" showDataAs="percentOfCol" baseField="24" baseItem="2" numFmtId="10"/>
  </dataFields>
  <formats count="2">
    <format dxfId="112">
      <pivotArea outline="0" collapsedLevelsAreSubtotals="1" fieldPosition="0"/>
    </format>
    <format dxfId="1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B8B48-2FC5-471E-B3E6-766D3F122251}" name="PivotTable18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0:B146" firstHeaderRow="1" firstDataRow="1" firstDataCol="1"/>
  <pivotFields count="38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1. Mantenimiento y reparación de mobiliarios y equipos en habitaciones cuando lo solicita" fld="23" subtotal="count" showDataAs="percentOfCol" baseField="23" baseItem="2" numFmtId="10"/>
  </dataFields>
  <formats count="2">
    <format dxfId="110">
      <pivotArea outline="0" collapsedLevelsAreSubtotals="1" fieldPosition="0"/>
    </format>
    <format dxfId="1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20" totalsRowShown="0">
  <tableColumns count="38">
    <tableColumn id="1" xr3:uid="{00000000-0010-0000-0000-000001000000}" name="ID" dataDxfId="150"/>
    <tableColumn id="2" xr3:uid="{00000000-0010-0000-0000-000002000000}" name="Start time" dataDxfId="149"/>
    <tableColumn id="3" xr3:uid="{00000000-0010-0000-0000-000003000000}" name="Completion time" dataDxfId="148"/>
    <tableColumn id="4" xr3:uid="{00000000-0010-0000-0000-000004000000}" name="Email" dataDxfId="147"/>
    <tableColumn id="5" xr3:uid="{00000000-0010-0000-0000-000005000000}" name="Name" dataDxfId="146"/>
    <tableColumn id="6" xr3:uid="{00000000-0010-0000-0000-000006000000}" name="En general, ¿cuál es su nivel de satisfacción con TODOS LOS SERVICIOS que le ofrecemos (alimentación, hotelería, lavandería, mantenimiento y oficinas)?" dataDxfId="145"/>
    <tableColumn id="7" xr3:uid="{00000000-0010-0000-0000-000007000000}" name="En general, ¿cuál es su nivel de satisfacción con el SERVICIO DE ALIMENTACIÓN que le ofrecemos?:" dataDxfId="144"/>
    <tableColumn id="8" xr3:uid="{00000000-0010-0000-0000-000008000000}" name="1. Sazón y Variedad de los alimentos servidos" dataDxfId="143"/>
    <tableColumn id="9" xr3:uid="{00000000-0010-0000-0000-000009000000}" name="2. Festivales gastronómicos (pollo a la brasa, caja china, postres, panes, parrillada, temático)." dataDxfId="142"/>
    <tableColumn id="10" xr3:uid="{00000000-0010-0000-0000-00000A000000}" name="3. Disponibilidad de preparaciones u opciones de comedor" dataDxfId="141"/>
    <tableColumn id="11" xr3:uid="{00000000-0010-0000-0000-00000B000000}" name="4. Trato cordial y oportuno en el comedor" dataDxfId="140"/>
    <tableColumn id="12" xr3:uid="{00000000-0010-0000-0000-00000C000000}" name="5. Disponibilidad de vajilla y cubertería" dataDxfId="139"/>
    <tableColumn id="13" xr3:uid="{00000000-0010-0000-0000-00000D000000}" name="6. Servicios de recreación (salón de juegos, spa, coffee, PS5, cine, gimnasio, entre otros)" dataDxfId="138"/>
    <tableColumn id="14" xr3:uid="{00000000-0010-0000-0000-00000E000000}" name="Por favor indicar el comedor que utiliza para el almuerzo:" dataDxfId="137"/>
    <tableColumn id="15" xr3:uid="{00000000-0010-0000-0000-00000F000000}" name="En general, ¿cuál es su nivel de satisfacción con el SERVICIO DE ALOJAMIENTO que le ofrecemos?" dataDxfId="136"/>
    <tableColumn id="16" xr3:uid="{00000000-0010-0000-0000-000010000000}" name="1. La limpieza y desinfección de la habitación" dataDxfId="135"/>
    <tableColumn id="17" xr3:uid="{00000000-0010-0000-0000-000011000000}" name="2. La limpieza y desinfección en los SSHH de la habitación" dataDxfId="134"/>
    <tableColumn id="18" xr3:uid="{00000000-0010-0000-0000-000012000000}" name="3. Entrega semanal de los suministros: Papel higiénico y jabón de tocador" dataDxfId="133"/>
    <tableColumn id="19" xr3:uid="{00000000-0010-0000-0000-000013000000}" name="4. Cambio de ropa de cama semanal" dataDxfId="132"/>
    <tableColumn id="20" xr3:uid="{00000000-0010-0000-0000-000014000000}" name="5. Limpieza y desinfección en los SSHH de los comedores." dataDxfId="131"/>
    <tableColumn id="21" xr3:uid="{00000000-0010-0000-0000-000015000000}" name="6. Limpieza y desinfección en las oficinas y/o modulares" dataDxfId="130"/>
    <tableColumn id="22" xr3:uid="{00000000-0010-0000-0000-000016000000}" name="7. La devolución de su ropa de la lavandería se realiza dentro de las 72 horas.  " dataDxfId="129"/>
    <tableColumn id="23" xr3:uid="{00000000-0010-0000-0000-000017000000}" name="En general, ¿cuál es su nivel de satisfacción con el SERVICIO DE MANTENIMIENTO?:" dataDxfId="128"/>
    <tableColumn id="24" xr3:uid="{00000000-0010-0000-0000-000018000000}" name="1. Mantenimiento y reparación de mobiliarios y equipos en habitaciones cuando lo solicita" dataDxfId="127"/>
    <tableColumn id="25" xr3:uid="{00000000-0010-0000-0000-000019000000}" name="2. Mantenimiento y reparación de mobiliario en oficinas cuando lo solicita" dataDxfId="126"/>
    <tableColumn id="26" xr3:uid="{00000000-0010-0000-0000-00001A000000}" name="1. Disponibilidad de Supervisores/ Jefes de servicio" dataDxfId="125"/>
    <tableColumn id="27" xr3:uid="{00000000-0010-0000-0000-00001B000000}" name="2. Presentación del personal (uniforme, limpieza, aseo)" dataDxfId="124"/>
    <tableColumn id="28" xr3:uid="{00000000-0010-0000-0000-00001C000000}" name="3. Amabilidad del personal " dataDxfId="123"/>
    <tableColumn id="29" xr3:uid="{00000000-0010-0000-0000-00001D000000}" name="4. Disponibilidad y disposición del personal para atender o resolver necesidades del cliente" dataDxfId="122"/>
    <tableColumn id="30" xr3:uid="{00000000-0010-0000-0000-00001E000000}" name="5. El personal ofrece alternativas de solución adecuadas y rápidas" dataDxfId="121"/>
    <tableColumn id="31" xr3:uid="{00000000-0010-0000-0000-00001F000000}" name="6. Concentración y enfoque del personal en su trabajo durante la atención" dataDxfId="120"/>
    <tableColumn id="32" xr3:uid="{00000000-0010-0000-0000-000020000000}" name="En general, ¿cuál es su nivel de satisfacción con el servicio de transporte de personal brindado por CIVA?" dataDxfId="119"/>
    <tableColumn id="33" xr3:uid="{00000000-0010-0000-0000-000021000000}" name="1. Comportamiento o trato cordial de los conductores." dataDxfId="118"/>
    <tableColumn id="34" xr3:uid="{00000000-0010-0000-0000-000022000000}" name="2. Pericia en el manejo de los conductores" dataDxfId="117"/>
    <tableColumn id="35" xr3:uid="{00000000-0010-0000-0000-000023000000}" name="3. Procedimiento para el control de equipaje." dataDxfId="116"/>
    <tableColumn id="36" xr3:uid="{00000000-0010-0000-0000-000024000000}" name="4. Disposición de alcohol en gel en las escaleras de ingreso/salida del bus." dataDxfId="115"/>
    <tableColumn id="37" xr3:uid="{00000000-0010-0000-0000-000025000000}" name="4. Orden y limpieza de los buses." dataDxfId="114"/>
    <tableColumn id="38" xr3:uid="{00000000-0010-0000-0000-000026000000}" name="5. Transbordos por desperfectos  mecánicos en ruta." dataDxfId="1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2D3C-52FB-4104-BAF5-6EC021BF8A17}">
  <dimension ref="A3:F208"/>
  <sheetViews>
    <sheetView tabSelected="1" workbookViewId="0">
      <selection activeCell="E18" sqref="E18"/>
    </sheetView>
  </sheetViews>
  <sheetFormatPr defaultRowHeight="15" x14ac:dyDescent="0.25"/>
  <cols>
    <col min="1" max="1" width="18.42578125" bestFit="1" customWidth="1"/>
    <col min="2" max="2" width="67" style="5" customWidth="1"/>
    <col min="3" max="3" width="56.28515625" style="4" bestFit="1" customWidth="1"/>
    <col min="5" max="5" width="56.28515625" customWidth="1"/>
  </cols>
  <sheetData>
    <row r="3" spans="1:6" ht="30" x14ac:dyDescent="0.25">
      <c r="A3" s="2" t="s">
        <v>487</v>
      </c>
      <c r="B3" s="5" t="s">
        <v>505</v>
      </c>
    </row>
    <row r="4" spans="1:6" ht="15.75" thickBot="1" x14ac:dyDescent="0.3">
      <c r="A4" s="3">
        <v>1</v>
      </c>
      <c r="B4" s="6">
        <v>4.5662100456621002E-2</v>
      </c>
    </row>
    <row r="5" spans="1:6" ht="15.75" thickBot="1" x14ac:dyDescent="0.3">
      <c r="A5" s="3">
        <v>2</v>
      </c>
      <c r="B5" s="6">
        <v>0.15981735159817351</v>
      </c>
      <c r="E5" s="7" t="s">
        <v>522</v>
      </c>
      <c r="F5" s="8"/>
    </row>
    <row r="6" spans="1:6" x14ac:dyDescent="0.25">
      <c r="A6" s="3">
        <v>3</v>
      </c>
      <c r="B6" s="6">
        <v>0.43378995433789952</v>
      </c>
      <c r="E6" s="9" t="s">
        <v>509</v>
      </c>
      <c r="F6" s="10">
        <f>AVERAGE(C20:C64)</f>
        <v>0.78234398782343995</v>
      </c>
    </row>
    <row r="7" spans="1:6" x14ac:dyDescent="0.25">
      <c r="A7" s="3">
        <v>4</v>
      </c>
      <c r="B7" s="6">
        <v>0.36073059360730592</v>
      </c>
      <c r="C7" s="4">
        <f>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oficinas)?",3)+GETPIVOTDATA("En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oficinas)?",4)</f>
        <v>0.79452054794520544</v>
      </c>
      <c r="E7" s="11" t="s">
        <v>510</v>
      </c>
      <c r="F7" s="12">
        <f>AVERAGE(C143:C154)</f>
        <v>0.83966357386022294</v>
      </c>
    </row>
    <row r="8" spans="1:6" x14ac:dyDescent="0.25">
      <c r="A8" s="3" t="s">
        <v>488</v>
      </c>
      <c r="B8" s="6">
        <v>1</v>
      </c>
      <c r="E8" s="13" t="s">
        <v>511</v>
      </c>
      <c r="F8" s="14">
        <f>AVERAGE(C77:C128)</f>
        <v>0.89302022178734508</v>
      </c>
    </row>
    <row r="9" spans="1:6" ht="15.75" thickBot="1" x14ac:dyDescent="0.3">
      <c r="E9" s="15" t="s">
        <v>512</v>
      </c>
      <c r="F9" s="16">
        <f>AVERAGE(F6:F8)</f>
        <v>0.83834259449033599</v>
      </c>
    </row>
    <row r="10" spans="1:6" ht="15.75" thickBot="1" x14ac:dyDescent="0.3"/>
    <row r="11" spans="1:6" ht="30.75" thickBot="1" x14ac:dyDescent="0.3">
      <c r="A11" s="2" t="s">
        <v>487</v>
      </c>
      <c r="B11" s="5" t="s">
        <v>506</v>
      </c>
      <c r="E11" s="7" t="s">
        <v>523</v>
      </c>
      <c r="F11" s="8"/>
    </row>
    <row r="12" spans="1:6" ht="15.75" thickBot="1" x14ac:dyDescent="0.3">
      <c r="A12" s="3">
        <v>1</v>
      </c>
      <c r="B12" s="6">
        <v>0.1004566210045662</v>
      </c>
      <c r="E12" s="18" t="s">
        <v>521</v>
      </c>
      <c r="F12" s="19">
        <f>AVERAGE(C170,C178,C186,C199,C207)</f>
        <v>0.92237442922374413</v>
      </c>
    </row>
    <row r="13" spans="1:6" x14ac:dyDescent="0.25">
      <c r="A13" s="3">
        <v>2</v>
      </c>
      <c r="B13" s="6">
        <v>0.21917808219178081</v>
      </c>
    </row>
    <row r="14" spans="1:6" x14ac:dyDescent="0.25">
      <c r="A14" s="3">
        <v>3</v>
      </c>
      <c r="B14" s="6">
        <v>0.36986301369863012</v>
      </c>
    </row>
    <row r="15" spans="1:6" x14ac:dyDescent="0.25">
      <c r="A15" s="3">
        <v>4</v>
      </c>
      <c r="B15" s="6">
        <v>0.31050228310502281</v>
      </c>
      <c r="C15" s="4">
        <f>+GETPIVOTDATA("En general, ¿cuál es su nivel de satisfacción con el SERVICIO DE ALIMENTACIÓN que le ofrecemos?:",$A$11,"En general, ¿cuál es su nivel de satisfacción con el SERVICIO DE ALIMENTACIÓN que le ofrecemos?:",3)+GETPIVOTDATA("En general, ¿cuál es su nivel de satisfacción con el SERVICIO DE ALIMENTACIÓN que le ofrecemos?:",$A$11,"En general, ¿cuál es su nivel de satisfacción con el SERVICIO DE ALIMENTACIÓN que le ofrecemos?:",4)</f>
        <v>0.68036529680365287</v>
      </c>
    </row>
    <row r="16" spans="1:6" x14ac:dyDescent="0.25">
      <c r="A16" s="3" t="s">
        <v>488</v>
      </c>
      <c r="B16" s="6">
        <v>1</v>
      </c>
    </row>
    <row r="19" spans="1:3" x14ac:dyDescent="0.25">
      <c r="A19" s="2" t="s">
        <v>487</v>
      </c>
      <c r="B19" s="5" t="s">
        <v>489</v>
      </c>
    </row>
    <row r="20" spans="1:3" x14ac:dyDescent="0.25">
      <c r="A20" s="3" t="s">
        <v>39</v>
      </c>
      <c r="B20" s="6">
        <v>0.26027397260273971</v>
      </c>
    </row>
    <row r="21" spans="1:3" x14ac:dyDescent="0.25">
      <c r="A21" s="3" t="s">
        <v>38</v>
      </c>
      <c r="B21" s="6">
        <v>0.1004566210045662</v>
      </c>
    </row>
    <row r="22" spans="1:3" x14ac:dyDescent="0.25">
      <c r="A22" s="3" t="s">
        <v>41</v>
      </c>
      <c r="B22" s="6">
        <v>0.22374429223744291</v>
      </c>
    </row>
    <row r="23" spans="1:3" x14ac:dyDescent="0.25">
      <c r="A23" s="3" t="s">
        <v>40</v>
      </c>
      <c r="B23" s="6">
        <v>0.41552511415525112</v>
      </c>
      <c r="C23" s="4">
        <f>+GETPIVOTDATA("1. Sazón y Variedad de los alimentos servidos",$A$19,"1. Sazón y Variedad de los alimentos servidos","MUY SATISFECHO")+GETPIVOTDATA("1. Sazón y Variedad de los alimentos servidos",$A$19,"1. Sazón y Variedad de los alimentos servidos","SATISFECHO")</f>
        <v>0.63926940639269403</v>
      </c>
    </row>
    <row r="24" spans="1:3" x14ac:dyDescent="0.25">
      <c r="A24" s="3" t="s">
        <v>488</v>
      </c>
      <c r="B24" s="6">
        <v>1</v>
      </c>
    </row>
    <row r="27" spans="1:3" ht="30" x14ac:dyDescent="0.25">
      <c r="A27" s="2" t="s">
        <v>487</v>
      </c>
      <c r="B27" s="5" t="s">
        <v>490</v>
      </c>
    </row>
    <row r="28" spans="1:3" x14ac:dyDescent="0.25">
      <c r="A28" s="3" t="s">
        <v>39</v>
      </c>
      <c r="B28" s="6">
        <v>0.17808219178082191</v>
      </c>
    </row>
    <row r="29" spans="1:3" x14ac:dyDescent="0.25">
      <c r="A29" s="3" t="s">
        <v>38</v>
      </c>
      <c r="B29" s="6">
        <v>5.4794520547945202E-2</v>
      </c>
    </row>
    <row r="30" spans="1:3" x14ac:dyDescent="0.25">
      <c r="A30" s="3" t="s">
        <v>41</v>
      </c>
      <c r="B30" s="6">
        <v>0.29680365296803651</v>
      </c>
    </row>
    <row r="31" spans="1:3" x14ac:dyDescent="0.25">
      <c r="A31" s="3" t="s">
        <v>40</v>
      </c>
      <c r="B31" s="6">
        <v>0.47031963470319632</v>
      </c>
      <c r="C31" s="4">
        <f>+GETPIVOTDATA("2. Festivales gastronómicos (pollo a la brasa, caja china, postres, panes, parrillada, temático).",$A$27,"2. Festivales gastronómicos (pollo a la brasa, caja china, postres, panes, parrillada, temático).","MUY SATISFECHO")+GETPIVOTDATA("2. Festivales gastronómicos (pollo a la brasa, caja china, postres, panes, parrillada, temático).",$A$27,"2. Festivales gastronómicos (pollo a la brasa, caja china, postres, panes, parrillada, temático).","SATISFECHO")</f>
        <v>0.76712328767123283</v>
      </c>
    </row>
    <row r="32" spans="1:3" x14ac:dyDescent="0.25">
      <c r="A32" s="3" t="s">
        <v>488</v>
      </c>
      <c r="B32" s="6">
        <v>1</v>
      </c>
    </row>
    <row r="35" spans="1:3" x14ac:dyDescent="0.25">
      <c r="A35" s="2" t="s">
        <v>487</v>
      </c>
      <c r="B35" s="5" t="s">
        <v>491</v>
      </c>
    </row>
    <row r="36" spans="1:3" x14ac:dyDescent="0.25">
      <c r="A36" s="3" t="s">
        <v>39</v>
      </c>
      <c r="B36" s="6">
        <v>0.24657534246575341</v>
      </c>
    </row>
    <row r="37" spans="1:3" x14ac:dyDescent="0.25">
      <c r="A37" s="3" t="s">
        <v>38</v>
      </c>
      <c r="B37" s="6">
        <v>8.2191780821917804E-2</v>
      </c>
    </row>
    <row r="38" spans="1:3" x14ac:dyDescent="0.25">
      <c r="A38" s="3" t="s">
        <v>41</v>
      </c>
      <c r="B38" s="6">
        <v>0.24657534246575341</v>
      </c>
    </row>
    <row r="39" spans="1:3" x14ac:dyDescent="0.25">
      <c r="A39" s="3" t="s">
        <v>40</v>
      </c>
      <c r="B39" s="6">
        <v>0.42465753424657532</v>
      </c>
      <c r="C39" s="4">
        <f>+GETPIVOTDATA("3. Disponibilidad de preparaciones u opciones de comedor",$A$35,"3. Disponibilidad de preparaciones u opciones de comedor","MUY SATISFECHO")+GETPIVOTDATA("3. Disponibilidad de preparaciones u opciones de comedor",$A$35,"3. Disponibilidad de preparaciones u opciones de comedor","SATISFECHO")</f>
        <v>0.67123287671232879</v>
      </c>
    </row>
    <row r="40" spans="1:3" x14ac:dyDescent="0.25">
      <c r="A40" s="3" t="s">
        <v>488</v>
      </c>
      <c r="B40" s="6">
        <v>1</v>
      </c>
    </row>
    <row r="43" spans="1:3" x14ac:dyDescent="0.25">
      <c r="A43" s="2" t="s">
        <v>487</v>
      </c>
      <c r="B43" s="5" t="s">
        <v>492</v>
      </c>
    </row>
    <row r="44" spans="1:3" x14ac:dyDescent="0.25">
      <c r="A44" s="3" t="s">
        <v>39</v>
      </c>
      <c r="B44" s="6">
        <v>9.1324200913242004E-2</v>
      </c>
    </row>
    <row r="45" spans="1:3" x14ac:dyDescent="0.25">
      <c r="A45" s="3" t="s">
        <v>38</v>
      </c>
      <c r="B45" s="6">
        <v>2.7397260273972601E-2</v>
      </c>
    </row>
    <row r="46" spans="1:3" x14ac:dyDescent="0.25">
      <c r="A46" s="3" t="s">
        <v>41</v>
      </c>
      <c r="B46" s="6">
        <v>0.38812785388127852</v>
      </c>
    </row>
    <row r="47" spans="1:3" x14ac:dyDescent="0.25">
      <c r="A47" s="3" t="s">
        <v>40</v>
      </c>
      <c r="B47" s="6">
        <v>0.49315068493150682</v>
      </c>
      <c r="C47" s="4">
        <f>+GETPIVOTDATA("4. Trato cordial y oportuno en el comedor",$A$43,"4. Trato cordial y oportuno en el comedor","MUY SATISFECHO")+GETPIVOTDATA("4. Trato cordial y oportuno en el comedor",$A$43,"4. Trato cordial y oportuno en el comedor","SATISFECHO")</f>
        <v>0.88127853881278528</v>
      </c>
    </row>
    <row r="48" spans="1:3" x14ac:dyDescent="0.25">
      <c r="A48" s="3" t="s">
        <v>488</v>
      </c>
      <c r="B48" s="6">
        <v>1</v>
      </c>
    </row>
    <row r="51" spans="1:3" x14ac:dyDescent="0.25">
      <c r="A51" s="2" t="s">
        <v>487</v>
      </c>
      <c r="B51" s="5" t="s">
        <v>493</v>
      </c>
    </row>
    <row r="52" spans="1:3" x14ac:dyDescent="0.25">
      <c r="A52" s="3" t="s">
        <v>39</v>
      </c>
      <c r="B52" s="6">
        <v>9.5890410958904104E-2</v>
      </c>
    </row>
    <row r="53" spans="1:3" x14ac:dyDescent="0.25">
      <c r="A53" s="3" t="s">
        <v>38</v>
      </c>
      <c r="B53" s="6">
        <v>2.2831050228310501E-2</v>
      </c>
    </row>
    <row r="54" spans="1:3" x14ac:dyDescent="0.25">
      <c r="A54" s="3" t="s">
        <v>41</v>
      </c>
      <c r="B54" s="6">
        <v>0.37899543378995432</v>
      </c>
    </row>
    <row r="55" spans="1:3" x14ac:dyDescent="0.25">
      <c r="A55" s="3" t="s">
        <v>40</v>
      </c>
      <c r="B55" s="6">
        <v>0.50228310502283102</v>
      </c>
      <c r="C55" s="4">
        <f>+GETPIVOTDATA("5. Disponibilidad de vajilla y cubertería",$A$51,"5. Disponibilidad de vajilla y cubertería","MUY SATISFECHO")+GETPIVOTDATA("5. Disponibilidad de vajilla y cubertería",$A$51,"5. Disponibilidad de vajilla y cubertería","SATISFECHO")</f>
        <v>0.88127853881278528</v>
      </c>
    </row>
    <row r="56" spans="1:3" x14ac:dyDescent="0.25">
      <c r="A56" s="3" t="s">
        <v>488</v>
      </c>
      <c r="B56" s="6">
        <v>1</v>
      </c>
    </row>
    <row r="59" spans="1:3" ht="30" x14ac:dyDescent="0.25">
      <c r="A59" s="2" t="s">
        <v>487</v>
      </c>
      <c r="B59" s="5" t="s">
        <v>494</v>
      </c>
    </row>
    <row r="60" spans="1:3" x14ac:dyDescent="0.25">
      <c r="A60" s="3" t="s">
        <v>39</v>
      </c>
      <c r="B60" s="6">
        <v>0.1050228310502283</v>
      </c>
    </row>
    <row r="61" spans="1:3" x14ac:dyDescent="0.25">
      <c r="A61" s="3" t="s">
        <v>38</v>
      </c>
      <c r="B61" s="6">
        <v>4.1095890410958902E-2</v>
      </c>
    </row>
    <row r="62" spans="1:3" x14ac:dyDescent="0.25">
      <c r="A62" s="3" t="s">
        <v>41</v>
      </c>
      <c r="B62" s="6">
        <v>0.34703196347031962</v>
      </c>
    </row>
    <row r="63" spans="1:3" x14ac:dyDescent="0.25">
      <c r="A63" s="3" t="s">
        <v>40</v>
      </c>
      <c r="B63" s="6">
        <v>0.50684931506849318</v>
      </c>
      <c r="C63" s="4">
        <f>+GETPIVOTDATA("6. Servicios de recreación (salón de juegos, spa, coffee, PS5, cine, gimnasio, entre otros)",$A$59,"6. Servicios de recreación (salón de juegos, spa, coffee, PS5, cine, gimnasio, entre otros)","MUY SATISFECHO")+GETPIVOTDATA("6. Servicios de recreación (salón de juegos, spa, coffee, PS5, cine, gimnasio, entre otros)",$A$59,"6. Servicios de recreación (salón de juegos, spa, coffee, PS5, cine, gimnasio, entre otros)","SATISFECHO")</f>
        <v>0.85388127853881279</v>
      </c>
    </row>
    <row r="64" spans="1:3" x14ac:dyDescent="0.25">
      <c r="A64" s="3" t="s">
        <v>488</v>
      </c>
      <c r="B64" s="6">
        <v>1</v>
      </c>
    </row>
    <row r="67" spans="1:3" ht="30" x14ac:dyDescent="0.25">
      <c r="A67" s="2" t="s">
        <v>487</v>
      </c>
      <c r="B67" s="5" t="s">
        <v>507</v>
      </c>
    </row>
    <row r="68" spans="1:3" x14ac:dyDescent="0.25">
      <c r="A68" s="3">
        <v>1</v>
      </c>
      <c r="B68" s="6">
        <v>2.7397260273972601E-2</v>
      </c>
    </row>
    <row r="69" spans="1:3" x14ac:dyDescent="0.25">
      <c r="A69" s="3">
        <v>2</v>
      </c>
      <c r="B69" s="6">
        <v>9.1324200913242004E-2</v>
      </c>
    </row>
    <row r="70" spans="1:3" x14ac:dyDescent="0.25">
      <c r="A70" s="3">
        <v>3</v>
      </c>
      <c r="B70" s="6">
        <v>0.42009132420091322</v>
      </c>
    </row>
    <row r="71" spans="1:3" x14ac:dyDescent="0.25">
      <c r="A71" s="3">
        <v>4</v>
      </c>
      <c r="B71" s="6">
        <v>0.46118721461187212</v>
      </c>
      <c r="C71" s="4">
        <f>+GETPIVOTDATA("En general, ¿cuál es su nivel de satisfacción con el SERVICIO DE ALOJAMIENTO que le ofrecemos?",$A$67,"En general, ¿cuál es su nivel de satisfacción con el SERVICIO DE ALOJAMIENTO que le ofrecemos?",3)+GETPIVOTDATA("En general, ¿cuál es su nivel de satisfacción con el SERVICIO DE ALOJAMIENTO que le ofrecemos?",$A$67,"En general, ¿cuál es su nivel de satisfacción con el SERVICIO DE ALOJAMIENTO que le ofrecemos?",4)</f>
        <v>0.88127853881278528</v>
      </c>
    </row>
    <row r="72" spans="1:3" x14ac:dyDescent="0.25">
      <c r="A72" s="3" t="s">
        <v>488</v>
      </c>
      <c r="B72" s="6">
        <v>1</v>
      </c>
    </row>
    <row r="75" spans="1:3" x14ac:dyDescent="0.25">
      <c r="A75" s="2" t="s">
        <v>487</v>
      </c>
      <c r="B75" s="5" t="s">
        <v>495</v>
      </c>
    </row>
    <row r="76" spans="1:3" x14ac:dyDescent="0.25">
      <c r="A76" s="3" t="s">
        <v>39</v>
      </c>
      <c r="B76" s="6">
        <v>8.2191780821917804E-2</v>
      </c>
    </row>
    <row r="77" spans="1:3" x14ac:dyDescent="0.25">
      <c r="A77" s="3" t="s">
        <v>38</v>
      </c>
      <c r="B77" s="6">
        <v>1.3698630136986301E-2</v>
      </c>
    </row>
    <row r="78" spans="1:3" x14ac:dyDescent="0.25">
      <c r="A78" s="3" t="s">
        <v>41</v>
      </c>
      <c r="B78" s="6">
        <v>0.42922374429223742</v>
      </c>
    </row>
    <row r="79" spans="1:3" x14ac:dyDescent="0.25">
      <c r="A79" s="3" t="s">
        <v>40</v>
      </c>
      <c r="B79" s="6">
        <v>0.47488584474885842</v>
      </c>
      <c r="C79" s="4">
        <f>+GETPIVOTDATA("1. La limpieza y desinfección de la habitación",$A$75,"1. La limpieza y desinfección de la habitación","MUY SATISFECHO")+GETPIVOTDATA("1. La limpieza y desinfección de la habitación",$A$75,"1. La limpieza y desinfección de la habitación","SATISFECHO")</f>
        <v>0.90410958904109584</v>
      </c>
    </row>
    <row r="80" spans="1:3" x14ac:dyDescent="0.25">
      <c r="A80" s="3" t="s">
        <v>488</v>
      </c>
      <c r="B80" s="6">
        <v>1</v>
      </c>
    </row>
    <row r="83" spans="1:3" x14ac:dyDescent="0.25">
      <c r="A83" s="2" t="s">
        <v>487</v>
      </c>
      <c r="B83" s="5" t="s">
        <v>496</v>
      </c>
    </row>
    <row r="84" spans="1:3" x14ac:dyDescent="0.25">
      <c r="A84" s="3" t="s">
        <v>39</v>
      </c>
      <c r="B84" s="6">
        <v>8.2191780821917804E-2</v>
      </c>
    </row>
    <row r="85" spans="1:3" x14ac:dyDescent="0.25">
      <c r="A85" s="3" t="s">
        <v>38</v>
      </c>
      <c r="B85" s="6">
        <v>1.3698630136986301E-2</v>
      </c>
    </row>
    <row r="86" spans="1:3" x14ac:dyDescent="0.25">
      <c r="A86" s="3" t="s">
        <v>41</v>
      </c>
      <c r="B86" s="6">
        <v>0.43378995433789952</v>
      </c>
    </row>
    <row r="87" spans="1:3" x14ac:dyDescent="0.25">
      <c r="A87" s="3" t="s">
        <v>40</v>
      </c>
      <c r="B87" s="6">
        <v>0.47031963470319632</v>
      </c>
      <c r="C87" s="4">
        <f>+GETPIVOTDATA("2. La limpieza y desinfección en los SSHH de la habitación",$A$83,"2. La limpieza y desinfección en los SSHH de la habitación","MUY SATISFECHO")+GETPIVOTDATA("2. La limpieza y desinfección en los SSHH de la habitación",$A$83,"2. La limpieza y desinfección en los SSHH de la habitación","SATISFECHO")</f>
        <v>0.90410958904109584</v>
      </c>
    </row>
    <row r="88" spans="1:3" x14ac:dyDescent="0.25">
      <c r="A88" s="3" t="s">
        <v>488</v>
      </c>
      <c r="B88" s="6">
        <v>1</v>
      </c>
    </row>
    <row r="91" spans="1:3" x14ac:dyDescent="0.25">
      <c r="A91" s="2" t="s">
        <v>487</v>
      </c>
      <c r="B91" s="5" t="s">
        <v>497</v>
      </c>
    </row>
    <row r="92" spans="1:3" x14ac:dyDescent="0.25">
      <c r="A92" s="3" t="s">
        <v>39</v>
      </c>
      <c r="B92" s="6">
        <v>7.3059360730593603E-2</v>
      </c>
    </row>
    <row r="93" spans="1:3" x14ac:dyDescent="0.25">
      <c r="A93" s="3" t="s">
        <v>38</v>
      </c>
      <c r="B93" s="6">
        <v>2.7397260273972601E-2</v>
      </c>
    </row>
    <row r="94" spans="1:3" x14ac:dyDescent="0.25">
      <c r="A94" s="3" t="s">
        <v>41</v>
      </c>
      <c r="B94" s="6">
        <v>0.45662100456621002</v>
      </c>
    </row>
    <row r="95" spans="1:3" x14ac:dyDescent="0.25">
      <c r="A95" s="3" t="s">
        <v>40</v>
      </c>
      <c r="B95" s="6">
        <v>0.44292237442922372</v>
      </c>
      <c r="C95" s="4">
        <f>+GETPIVOTDATA("3. Entrega semanal de los suministros: Papel higiénico y jabón de tocador",$A$91,"3. Entrega semanal de los suministros: Papel higiénico y jabón de tocador","MUY SATISFECHO")+GETPIVOTDATA("3. Entrega semanal de los suministros: Papel higiénico y jabón de tocador",$A$91,"3. Entrega semanal de los suministros: Papel higiénico y jabón de tocador","SATISFECHO")</f>
        <v>0.89954337899543368</v>
      </c>
    </row>
    <row r="96" spans="1:3" x14ac:dyDescent="0.25">
      <c r="A96" s="3" t="s">
        <v>488</v>
      </c>
      <c r="B96" s="6">
        <v>1</v>
      </c>
    </row>
    <row r="99" spans="1:3" x14ac:dyDescent="0.25">
      <c r="A99" s="2" t="s">
        <v>487</v>
      </c>
      <c r="B99" s="5" t="s">
        <v>498</v>
      </c>
    </row>
    <row r="100" spans="1:3" x14ac:dyDescent="0.25">
      <c r="A100" s="3" t="s">
        <v>39</v>
      </c>
      <c r="B100" s="6">
        <v>3.6529680365296802E-2</v>
      </c>
    </row>
    <row r="101" spans="1:3" x14ac:dyDescent="0.25">
      <c r="A101" s="3" t="s">
        <v>38</v>
      </c>
      <c r="B101" s="6">
        <v>1.3698630136986301E-2</v>
      </c>
    </row>
    <row r="102" spans="1:3" x14ac:dyDescent="0.25">
      <c r="A102" s="3" t="s">
        <v>41</v>
      </c>
      <c r="B102" s="6">
        <v>0.47945205479452052</v>
      </c>
    </row>
    <row r="103" spans="1:3" x14ac:dyDescent="0.25">
      <c r="A103" s="3" t="s">
        <v>40</v>
      </c>
      <c r="B103" s="6">
        <v>0.47031963470319632</v>
      </c>
      <c r="C103" s="4">
        <f>+GETPIVOTDATA("4. Cambio de ropa de cama semanal",$A$99,"4. Cambio de ropa de cama semanal","MUY SATISFECHO")+GETPIVOTDATA("4. Cambio de ropa de cama semanal",$A$99,"4. Cambio de ropa de cama semanal","SATISFECHO")</f>
        <v>0.94977168949771684</v>
      </c>
    </row>
    <row r="104" spans="1:3" x14ac:dyDescent="0.25">
      <c r="A104" s="3" t="s">
        <v>488</v>
      </c>
      <c r="B104" s="6">
        <v>1</v>
      </c>
    </row>
    <row r="107" spans="1:3" x14ac:dyDescent="0.25">
      <c r="A107" s="2" t="s">
        <v>487</v>
      </c>
      <c r="B107" s="5" t="s">
        <v>499</v>
      </c>
    </row>
    <row r="108" spans="1:3" x14ac:dyDescent="0.25">
      <c r="A108" s="3" t="s">
        <v>39</v>
      </c>
      <c r="B108" s="6">
        <v>9.5890410958904104E-2</v>
      </c>
    </row>
    <row r="109" spans="1:3" x14ac:dyDescent="0.25">
      <c r="A109" s="3" t="s">
        <v>38</v>
      </c>
      <c r="B109" s="6">
        <v>2.7397260273972601E-2</v>
      </c>
    </row>
    <row r="110" spans="1:3" x14ac:dyDescent="0.25">
      <c r="A110" s="3" t="s">
        <v>41</v>
      </c>
      <c r="B110" s="6">
        <v>0.38356164383561642</v>
      </c>
    </row>
    <row r="111" spans="1:3" x14ac:dyDescent="0.25">
      <c r="A111" s="3" t="s">
        <v>40</v>
      </c>
      <c r="B111" s="6">
        <v>0.49315068493150682</v>
      </c>
      <c r="C111" s="4">
        <f>+GETPIVOTDATA("5. Limpieza y desinfección en los SSHH de los comedores.",$A$107,"5. Limpieza y desinfección en los SSHH de los comedores.","MUY SATISFECHO")+GETPIVOTDATA("5. Limpieza y desinfección en los SSHH de los comedores.",$A$107,"5. Limpieza y desinfección en los SSHH de los comedores.","SATISFECHO")</f>
        <v>0.87671232876712324</v>
      </c>
    </row>
    <row r="112" spans="1:3" x14ac:dyDescent="0.25">
      <c r="A112" s="3" t="s">
        <v>488</v>
      </c>
      <c r="B112" s="6">
        <v>1</v>
      </c>
    </row>
    <row r="115" spans="1:3" x14ac:dyDescent="0.25">
      <c r="A115" s="2" t="s">
        <v>487</v>
      </c>
      <c r="B115" s="5" t="s">
        <v>500</v>
      </c>
    </row>
    <row r="116" spans="1:3" x14ac:dyDescent="0.25">
      <c r="A116" s="3" t="s">
        <v>39</v>
      </c>
      <c r="B116" s="6">
        <v>9.5890410958904104E-2</v>
      </c>
    </row>
    <row r="117" spans="1:3" x14ac:dyDescent="0.25">
      <c r="A117" s="3" t="s">
        <v>38</v>
      </c>
      <c r="B117" s="6">
        <v>2.2831050228310501E-2</v>
      </c>
    </row>
    <row r="118" spans="1:3" x14ac:dyDescent="0.25">
      <c r="A118" s="3" t="s">
        <v>41</v>
      </c>
      <c r="B118" s="6">
        <v>0.44292237442922372</v>
      </c>
    </row>
    <row r="119" spans="1:3" x14ac:dyDescent="0.25">
      <c r="A119" s="3" t="s">
        <v>40</v>
      </c>
      <c r="B119" s="6">
        <v>0.43835616438356162</v>
      </c>
      <c r="C119" s="4">
        <f>+GETPIVOTDATA("6. Limpieza y desinfección en las oficinas y/o modulares",$A$115,"6. Limpieza y desinfección en las oficinas y/o modulares","MUY SATISFECHO")+GETPIVOTDATA("6. Limpieza y desinfección en las oficinas y/o modulares",$A$115,"6. Limpieza y desinfección en las oficinas y/o modulares","SATISFECHO")</f>
        <v>0.88127853881278528</v>
      </c>
    </row>
    <row r="120" spans="1:3" x14ac:dyDescent="0.25">
      <c r="A120" s="3" t="s">
        <v>488</v>
      </c>
      <c r="B120" s="6">
        <v>1</v>
      </c>
    </row>
    <row r="123" spans="1:3" ht="30" x14ac:dyDescent="0.25">
      <c r="A123" s="2" t="s">
        <v>487</v>
      </c>
      <c r="B123" s="5" t="s">
        <v>501</v>
      </c>
    </row>
    <row r="124" spans="1:3" x14ac:dyDescent="0.25">
      <c r="A124" s="3" t="s">
        <v>39</v>
      </c>
      <c r="B124" s="6">
        <v>0.11872146118721461</v>
      </c>
    </row>
    <row r="125" spans="1:3" x14ac:dyDescent="0.25">
      <c r="A125" s="3" t="s">
        <v>38</v>
      </c>
      <c r="B125" s="6">
        <v>4.5662100456621002E-2</v>
      </c>
    </row>
    <row r="126" spans="1:3" x14ac:dyDescent="0.25">
      <c r="A126" s="3" t="s">
        <v>41</v>
      </c>
      <c r="B126" s="6">
        <v>0.40182648401826482</v>
      </c>
    </row>
    <row r="127" spans="1:3" x14ac:dyDescent="0.25">
      <c r="A127" s="3" t="s">
        <v>40</v>
      </c>
      <c r="B127" s="6">
        <v>0.43378995433789952</v>
      </c>
      <c r="C127" s="4">
        <f>+GETPIVOTDATA("7. La devolución de su ropa de la lavandería se realiza dentro de las 72 horas.  ",$A$123,"7. La devolución de su ropa de la lavandería se realiza dentro de las 72 horas.  ","MUY SATISFECHO")+GETPIVOTDATA("7. La devolución de su ropa de la lavandería se realiza dentro de las 72 horas.  ",$A$123,"7. La devolución de su ropa de la lavandería se realiza dentro de las 72 horas.  ","SATISFECHO")</f>
        <v>0.83561643835616439</v>
      </c>
    </row>
    <row r="128" spans="1:3" x14ac:dyDescent="0.25">
      <c r="A128" s="3" t="s">
        <v>488</v>
      </c>
      <c r="B128" s="6">
        <v>1</v>
      </c>
    </row>
    <row r="131" spans="1:3" ht="30" x14ac:dyDescent="0.25">
      <c r="A131" s="2" t="s">
        <v>487</v>
      </c>
      <c r="B131" s="5" t="s">
        <v>508</v>
      </c>
    </row>
    <row r="132" spans="1:3" x14ac:dyDescent="0.25">
      <c r="A132" s="3">
        <v>1</v>
      </c>
      <c r="B132" s="6">
        <v>2.8985507246376812E-2</v>
      </c>
    </row>
    <row r="133" spans="1:3" x14ac:dyDescent="0.25">
      <c r="A133" s="3">
        <v>2</v>
      </c>
      <c r="B133" s="6">
        <v>0.14009661835748793</v>
      </c>
    </row>
    <row r="134" spans="1:3" x14ac:dyDescent="0.25">
      <c r="A134" s="3">
        <v>3</v>
      </c>
      <c r="B134" s="6">
        <v>0.41545893719806765</v>
      </c>
    </row>
    <row r="135" spans="1:3" x14ac:dyDescent="0.25">
      <c r="A135" s="3">
        <v>4</v>
      </c>
      <c r="B135" s="6">
        <v>0.41545893719806765</v>
      </c>
    </row>
    <row r="136" spans="1:3" x14ac:dyDescent="0.25">
      <c r="A136" s="3" t="s">
        <v>502</v>
      </c>
      <c r="B136" s="6">
        <v>0</v>
      </c>
      <c r="C136" s="4">
        <f>+GETPIVOTDATA("En general, ¿cuál es su nivel de satisfacción con el SERVICIO DE MANTENIMIENTO?:",$A$131,"En general, ¿cuál es su nivel de satisfacción con el SERVICIO DE MANTENIMIENTO?:",3)+GETPIVOTDATA("En general, ¿cuál es su nivel de satisfacción con el SERVICIO DE MANTENIMIENTO?:",$A$131,"En general, ¿cuál es su nivel de satisfacción con el SERVICIO DE MANTENIMIENTO?:",4)</f>
        <v>0.83091787439613529</v>
      </c>
    </row>
    <row r="137" spans="1:3" x14ac:dyDescent="0.25">
      <c r="A137" s="3" t="s">
        <v>488</v>
      </c>
      <c r="B137" s="6">
        <v>1</v>
      </c>
    </row>
    <row r="140" spans="1:3" ht="30" x14ac:dyDescent="0.25">
      <c r="A140" s="2" t="s">
        <v>487</v>
      </c>
      <c r="B140" s="5" t="s">
        <v>503</v>
      </c>
    </row>
    <row r="141" spans="1:3" x14ac:dyDescent="0.25">
      <c r="A141" s="3" t="s">
        <v>39</v>
      </c>
      <c r="B141" s="6">
        <v>0.12206572769953052</v>
      </c>
    </row>
    <row r="142" spans="1:3" x14ac:dyDescent="0.25">
      <c r="A142" s="3" t="s">
        <v>38</v>
      </c>
      <c r="B142" s="6">
        <v>4.6948356807511735E-2</v>
      </c>
    </row>
    <row r="143" spans="1:3" x14ac:dyDescent="0.25">
      <c r="A143" s="3" t="s">
        <v>41</v>
      </c>
      <c r="B143" s="6">
        <v>0.34272300469483569</v>
      </c>
    </row>
    <row r="144" spans="1:3" x14ac:dyDescent="0.25">
      <c r="A144" s="3" t="s">
        <v>40</v>
      </c>
      <c r="B144" s="6">
        <v>0.48826291079812206</v>
      </c>
      <c r="C144" s="4">
        <f>+GETPIVOTDATA("1. Mantenimiento y reparación de mobiliarios y equipos en habitaciones cuando lo solicita",$A$140,"1. Mantenimiento y reparación de mobiliarios y equipos en habitaciones cuando lo solicita","MUY SATISFECHO")+GETPIVOTDATA("1. Mantenimiento y reparación de mobiliarios y equipos en habitaciones cuando lo solicita",$A$140,"1. Mantenimiento y reparación de mobiliarios y equipos en habitaciones cuando lo solicita","SATISFECHO")</f>
        <v>0.83098591549295775</v>
      </c>
    </row>
    <row r="145" spans="1:3" x14ac:dyDescent="0.25">
      <c r="A145" s="3" t="s">
        <v>502</v>
      </c>
      <c r="B145" s="6">
        <v>0</v>
      </c>
    </row>
    <row r="146" spans="1:3" x14ac:dyDescent="0.25">
      <c r="A146" s="3" t="s">
        <v>488</v>
      </c>
      <c r="B146" s="6">
        <v>1</v>
      </c>
    </row>
    <row r="149" spans="1:3" x14ac:dyDescent="0.25">
      <c r="A149" s="2" t="s">
        <v>487</v>
      </c>
      <c r="B149" s="5" t="s">
        <v>504</v>
      </c>
    </row>
    <row r="150" spans="1:3" x14ac:dyDescent="0.25">
      <c r="A150" s="3" t="s">
        <v>39</v>
      </c>
      <c r="B150" s="6">
        <v>9.004739336492891E-2</v>
      </c>
    </row>
    <row r="151" spans="1:3" x14ac:dyDescent="0.25">
      <c r="A151" s="3" t="s">
        <v>38</v>
      </c>
      <c r="B151" s="6">
        <v>6.1611374407582936E-2</v>
      </c>
    </row>
    <row r="152" spans="1:3" x14ac:dyDescent="0.25">
      <c r="A152" s="3" t="s">
        <v>41</v>
      </c>
      <c r="B152" s="6">
        <v>0.35545023696682465</v>
      </c>
    </row>
    <row r="153" spans="1:3" x14ac:dyDescent="0.25">
      <c r="A153" s="3" t="s">
        <v>40</v>
      </c>
      <c r="B153" s="6">
        <v>0.49289099526066349</v>
      </c>
      <c r="C153" s="4">
        <f>+GETPIVOTDATA("2. Mantenimiento y reparación de mobiliario en oficinas cuando lo solicita",$A$149,"2. Mantenimiento y reparación de mobiliario en oficinas cuando lo solicita","MUY SATISFECHO")+GETPIVOTDATA("2. Mantenimiento y reparación de mobiliario en oficinas cuando lo solicita",$A$149,"2. Mantenimiento y reparación de mobiliario en oficinas cuando lo solicita","SATISFECHO")</f>
        <v>0.84834123222748814</v>
      </c>
    </row>
    <row r="154" spans="1:3" x14ac:dyDescent="0.25">
      <c r="A154" s="3" t="s">
        <v>502</v>
      </c>
      <c r="B154" s="6">
        <v>0</v>
      </c>
    </row>
    <row r="155" spans="1:3" x14ac:dyDescent="0.25">
      <c r="A155" s="3" t="s">
        <v>488</v>
      </c>
      <c r="B155" s="6">
        <v>1</v>
      </c>
    </row>
    <row r="158" spans="1:3" ht="45" x14ac:dyDescent="0.25">
      <c r="A158" s="2" t="s">
        <v>487</v>
      </c>
      <c r="B158" s="5" t="s">
        <v>519</v>
      </c>
      <c r="C158"/>
    </row>
    <row r="159" spans="1:3" x14ac:dyDescent="0.25">
      <c r="A159" s="3">
        <v>1</v>
      </c>
      <c r="B159" s="6">
        <v>1.8264840182648401E-2</v>
      </c>
      <c r="C159"/>
    </row>
    <row r="160" spans="1:3" x14ac:dyDescent="0.25">
      <c r="A160" s="3">
        <v>2</v>
      </c>
      <c r="B160" s="6">
        <v>7.3059360730593603E-2</v>
      </c>
      <c r="C160"/>
    </row>
    <row r="161" spans="1:3" x14ac:dyDescent="0.25">
      <c r="A161" s="3">
        <v>3</v>
      </c>
      <c r="B161" s="6">
        <v>0.48401826484018262</v>
      </c>
      <c r="C161"/>
    </row>
    <row r="162" spans="1:3" x14ac:dyDescent="0.25">
      <c r="A162" s="3">
        <v>4</v>
      </c>
      <c r="B162" s="6">
        <v>0.42465753424657532</v>
      </c>
      <c r="C162" s="4">
        <f>+GETPIVOTDATA("En general, ¿cuál es su nivel de satisfacción con el servicio de transporte de personal brindado por CIVA?",$A$158,"En general, ¿cuál es su nivel de satisfacción con el servicio de transporte de personal brindado por CIVA?",3)+GETPIVOTDATA("En general, ¿cuál es su nivel de satisfacción con el servicio de transporte de personal brindado por CIVA?",$A$158,"En general, ¿cuál es su nivel de satisfacción con el servicio de transporte de personal brindado por CIVA?",4)</f>
        <v>0.908675799086758</v>
      </c>
    </row>
    <row r="163" spans="1:3" x14ac:dyDescent="0.25">
      <c r="A163" s="3" t="s">
        <v>488</v>
      </c>
      <c r="B163" s="6">
        <v>1</v>
      </c>
      <c r="C163"/>
    </row>
    <row r="164" spans="1:3" x14ac:dyDescent="0.25">
      <c r="B164"/>
      <c r="C164"/>
    </row>
    <row r="166" spans="1:3" ht="30" x14ac:dyDescent="0.25">
      <c r="A166" s="2" t="s">
        <v>487</v>
      </c>
      <c r="B166" s="5" t="s">
        <v>513</v>
      </c>
    </row>
    <row r="167" spans="1:3" x14ac:dyDescent="0.25">
      <c r="A167" s="3" t="s">
        <v>39</v>
      </c>
      <c r="B167" s="6">
        <v>3.6529680365296802E-2</v>
      </c>
    </row>
    <row r="168" spans="1:3" x14ac:dyDescent="0.25">
      <c r="A168" s="3" t="s">
        <v>38</v>
      </c>
      <c r="B168" s="6">
        <v>1.3698630136986301E-2</v>
      </c>
    </row>
    <row r="169" spans="1:3" x14ac:dyDescent="0.25">
      <c r="A169" s="3" t="s">
        <v>41</v>
      </c>
      <c r="B169" s="6">
        <v>0.42922374429223742</v>
      </c>
    </row>
    <row r="170" spans="1:3" x14ac:dyDescent="0.25">
      <c r="A170" s="3" t="s">
        <v>40</v>
      </c>
      <c r="B170" s="6">
        <v>0.52054794520547942</v>
      </c>
      <c r="C170" s="4">
        <f>+GETPIVOTDATA("1. Comportamiento o trato cordial de los conductores.",$A$166,"1. Comportamiento o trato cordial de los conductores.","MUY SATISFECHO")+GETPIVOTDATA("1. Comportamiento o trato cordial de los conductores.",$A$166,"1. Comportamiento o trato cordial de los conductores.","SATISFECHO")</f>
        <v>0.94977168949771684</v>
      </c>
    </row>
    <row r="171" spans="1:3" x14ac:dyDescent="0.25">
      <c r="A171" s="3" t="s">
        <v>488</v>
      </c>
      <c r="B171" s="6">
        <v>1</v>
      </c>
    </row>
    <row r="174" spans="1:3" ht="30" x14ac:dyDescent="0.25">
      <c r="A174" s="2" t="s">
        <v>487</v>
      </c>
      <c r="B174" s="5" t="s">
        <v>514</v>
      </c>
      <c r="C174"/>
    </row>
    <row r="175" spans="1:3" x14ac:dyDescent="0.25">
      <c r="A175" s="3" t="s">
        <v>39</v>
      </c>
      <c r="B175" s="6">
        <v>5.9360730593607303E-2</v>
      </c>
      <c r="C175"/>
    </row>
    <row r="176" spans="1:3" x14ac:dyDescent="0.25">
      <c r="A176" s="3" t="s">
        <v>38</v>
      </c>
      <c r="B176" s="6">
        <v>9.1324200913242004E-3</v>
      </c>
      <c r="C176"/>
    </row>
    <row r="177" spans="1:3" x14ac:dyDescent="0.25">
      <c r="A177" s="3" t="s">
        <v>41</v>
      </c>
      <c r="B177" s="6">
        <v>0.41095890410958902</v>
      </c>
      <c r="C177"/>
    </row>
    <row r="178" spans="1:3" x14ac:dyDescent="0.25">
      <c r="A178" s="3" t="s">
        <v>40</v>
      </c>
      <c r="B178" s="6">
        <v>0.52054794520547942</v>
      </c>
      <c r="C178" s="4">
        <f>+GETPIVOTDATA("2. Pericia en el manejo de los conductores",$A$174,"2. Pericia en el manejo de los conductores","MUY SATISFECHO")+GETPIVOTDATA("2. Pericia en el manejo de los conductores",$A$174,"2. Pericia en el manejo de los conductores","SATISFECHO")</f>
        <v>0.93150684931506844</v>
      </c>
    </row>
    <row r="179" spans="1:3" x14ac:dyDescent="0.25">
      <c r="A179" s="3" t="s">
        <v>488</v>
      </c>
      <c r="B179" s="6">
        <v>1</v>
      </c>
      <c r="C179"/>
    </row>
    <row r="182" spans="1:3" ht="30" x14ac:dyDescent="0.25">
      <c r="A182" s="2" t="s">
        <v>487</v>
      </c>
      <c r="B182" s="5" t="s">
        <v>515</v>
      </c>
      <c r="C182"/>
    </row>
    <row r="183" spans="1:3" x14ac:dyDescent="0.25">
      <c r="A183" s="3" t="s">
        <v>39</v>
      </c>
      <c r="B183" s="6">
        <v>5.4794520547945202E-2</v>
      </c>
      <c r="C183"/>
    </row>
    <row r="184" spans="1:3" x14ac:dyDescent="0.25">
      <c r="A184" s="3" t="s">
        <v>38</v>
      </c>
      <c r="B184" s="6">
        <v>9.1324200913242004E-3</v>
      </c>
      <c r="C184"/>
    </row>
    <row r="185" spans="1:3" x14ac:dyDescent="0.25">
      <c r="A185" s="3" t="s">
        <v>41</v>
      </c>
      <c r="B185" s="6">
        <v>0.43835616438356162</v>
      </c>
      <c r="C185"/>
    </row>
    <row r="186" spans="1:3" x14ac:dyDescent="0.25">
      <c r="A186" s="3" t="s">
        <v>40</v>
      </c>
      <c r="B186" s="6">
        <v>0.49771689497716892</v>
      </c>
      <c r="C186" s="4">
        <f>+GETPIVOTDATA("3. Procedimiento para el control de equipaje.",$A$182,"3. Procedimiento para el control de equipaje.","MUY SATISFECHO")+GETPIVOTDATA("3. Procedimiento para el control de equipaje.",$A$182,"3. Procedimiento para el control de equipaje.","SATISFECHO")</f>
        <v>0.93607305936073049</v>
      </c>
    </row>
    <row r="187" spans="1:3" x14ac:dyDescent="0.25">
      <c r="A187" s="3" t="s">
        <v>488</v>
      </c>
      <c r="B187" s="6">
        <v>1</v>
      </c>
      <c r="C187"/>
    </row>
    <row r="190" spans="1:3" ht="30" x14ac:dyDescent="0.25">
      <c r="A190" s="2" t="s">
        <v>487</v>
      </c>
      <c r="B190" s="5" t="s">
        <v>516</v>
      </c>
      <c r="C190"/>
    </row>
    <row r="191" spans="1:3" x14ac:dyDescent="0.25">
      <c r="A191" s="3" t="s">
        <v>502</v>
      </c>
      <c r="B191" s="17"/>
      <c r="C191" t="s">
        <v>520</v>
      </c>
    </row>
    <row r="192" spans="1:3" x14ac:dyDescent="0.25">
      <c r="A192" s="3" t="s">
        <v>488</v>
      </c>
      <c r="B192" s="17"/>
      <c r="C192"/>
    </row>
    <row r="193" spans="1:3" x14ac:dyDescent="0.25">
      <c r="B193"/>
      <c r="C193"/>
    </row>
    <row r="194" spans="1:3" x14ac:dyDescent="0.25">
      <c r="B194"/>
      <c r="C194"/>
    </row>
    <row r="195" spans="1:3" ht="30" x14ac:dyDescent="0.25">
      <c r="A195" s="2" t="s">
        <v>487</v>
      </c>
      <c r="B195" s="5" t="s">
        <v>517</v>
      </c>
      <c r="C195"/>
    </row>
    <row r="196" spans="1:3" x14ac:dyDescent="0.25">
      <c r="A196" s="3" t="s">
        <v>39</v>
      </c>
      <c r="B196" s="6">
        <v>0.1050228310502283</v>
      </c>
      <c r="C196"/>
    </row>
    <row r="197" spans="1:3" x14ac:dyDescent="0.25">
      <c r="A197" s="3" t="s">
        <v>38</v>
      </c>
      <c r="B197" s="6">
        <v>2.2831050228310501E-2</v>
      </c>
      <c r="C197"/>
    </row>
    <row r="198" spans="1:3" x14ac:dyDescent="0.25">
      <c r="A198" s="3" t="s">
        <v>41</v>
      </c>
      <c r="B198" s="6">
        <v>0.41552511415525112</v>
      </c>
    </row>
    <row r="199" spans="1:3" x14ac:dyDescent="0.25">
      <c r="A199" s="3" t="s">
        <v>40</v>
      </c>
      <c r="B199" s="6">
        <v>0.45662100456621002</v>
      </c>
      <c r="C199" s="4">
        <f>+GETPIVOTDATA("4. Orden y limpieza de los buses.",$A$195,"4. Orden y limpieza de los buses.","MUY SATISFECHO")+GETPIVOTDATA("4. Orden y limpieza de los buses.",$A$195,"4. Orden y limpieza de los buses.","SATISFECHO")</f>
        <v>0.87214611872146119</v>
      </c>
    </row>
    <row r="200" spans="1:3" x14ac:dyDescent="0.25">
      <c r="A200" s="3" t="s">
        <v>488</v>
      </c>
      <c r="B200" s="6">
        <v>1</v>
      </c>
    </row>
    <row r="203" spans="1:3" ht="45" x14ac:dyDescent="0.25">
      <c r="A203" s="2" t="s">
        <v>487</v>
      </c>
      <c r="B203" s="5" t="s">
        <v>518</v>
      </c>
      <c r="C203"/>
    </row>
    <row r="204" spans="1:3" x14ac:dyDescent="0.25">
      <c r="A204" s="3" t="s">
        <v>39</v>
      </c>
      <c r="B204" s="6">
        <v>5.9360730593607303E-2</v>
      </c>
      <c r="C204"/>
    </row>
    <row r="205" spans="1:3" x14ac:dyDescent="0.25">
      <c r="A205" s="3" t="s">
        <v>38</v>
      </c>
      <c r="B205" s="6">
        <v>1.8264840182648401E-2</v>
      </c>
      <c r="C205"/>
    </row>
    <row r="206" spans="1:3" x14ac:dyDescent="0.25">
      <c r="A206" s="3" t="s">
        <v>41</v>
      </c>
      <c r="B206" s="6">
        <v>0.39269406392694062</v>
      </c>
      <c r="C206"/>
    </row>
    <row r="207" spans="1:3" x14ac:dyDescent="0.25">
      <c r="A207" s="3" t="s">
        <v>40</v>
      </c>
      <c r="B207" s="6">
        <v>0.52968036529680362</v>
      </c>
      <c r="C207" s="4">
        <f>+GETPIVOTDATA("5. Transbordos por desperfectos  mecánicos en ruta.",$A$203,"5. Transbordos por desperfectos  mecánicos en ruta.","MUY SATISFECHO")+GETPIVOTDATA("5. Transbordos por desperfectos  mecánicos en ruta.",$A$203,"5. Transbordos por desperfectos  mecánicos en ruta.","SATISFECHO")</f>
        <v>0.92237442922374424</v>
      </c>
    </row>
    <row r="208" spans="1:3" x14ac:dyDescent="0.25">
      <c r="A208" s="3" t="s">
        <v>488</v>
      </c>
      <c r="B208" s="6">
        <v>1</v>
      </c>
      <c r="C208"/>
    </row>
  </sheetData>
  <mergeCells count="2">
    <mergeCell ref="E5:F5"/>
    <mergeCell ref="E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0"/>
  <sheetViews>
    <sheetView topLeftCell="AF1" workbookViewId="0">
      <selection activeCell="AJ1" sqref="AJ1"/>
    </sheetView>
  </sheetViews>
  <sheetFormatPr defaultRowHeight="15" x14ac:dyDescent="0.25"/>
  <cols>
    <col min="1" max="1" width="4" bestFit="1" customWidth="1"/>
    <col min="2" max="2" width="15.42578125" bestFit="1" customWidth="1"/>
    <col min="3" max="3" width="16.140625" bestFit="1" customWidth="1"/>
    <col min="4" max="4" width="32.28515625" bestFit="1" customWidth="1"/>
    <col min="5" max="5" width="37" bestFit="1" customWidth="1"/>
    <col min="6" max="38" width="33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1</v>
      </c>
      <c r="B2" s="1">
        <v>45460.812303240738</v>
      </c>
      <c r="C2" s="1">
        <v>45460.813067129631</v>
      </c>
      <c r="D2" t="s">
        <v>43</v>
      </c>
      <c r="E2" t="s">
        <v>44</v>
      </c>
      <c r="F2">
        <v>4</v>
      </c>
      <c r="G2">
        <v>4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45</v>
      </c>
      <c r="O2">
        <v>4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>
        <v>4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>
        <v>4</v>
      </c>
      <c r="AG2" t="s">
        <v>41</v>
      </c>
      <c r="AH2" t="s">
        <v>41</v>
      </c>
      <c r="AI2" t="s">
        <v>41</v>
      </c>
      <c r="AK2" t="s">
        <v>41</v>
      </c>
      <c r="AL2" t="s">
        <v>41</v>
      </c>
    </row>
    <row r="3" spans="1:38" x14ac:dyDescent="0.25">
      <c r="A3">
        <v>2</v>
      </c>
      <c r="B3" s="1">
        <v>45460.812407407408</v>
      </c>
      <c r="C3" s="1">
        <v>45460.813206018516</v>
      </c>
      <c r="D3" t="s">
        <v>63</v>
      </c>
      <c r="E3" t="s">
        <v>64</v>
      </c>
      <c r="F3">
        <v>4</v>
      </c>
      <c r="G3">
        <v>4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45</v>
      </c>
      <c r="O3">
        <v>4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>
        <v>4</v>
      </c>
      <c r="X3" t="s">
        <v>41</v>
      </c>
      <c r="Y3" t="s">
        <v>41</v>
      </c>
      <c r="Z3" t="s">
        <v>41</v>
      </c>
      <c r="AA3" t="s">
        <v>41</v>
      </c>
      <c r="AB3" t="s">
        <v>41</v>
      </c>
      <c r="AC3" t="s">
        <v>41</v>
      </c>
      <c r="AD3" t="s">
        <v>41</v>
      </c>
      <c r="AE3" t="s">
        <v>41</v>
      </c>
      <c r="AF3">
        <v>4</v>
      </c>
      <c r="AG3" t="s">
        <v>41</v>
      </c>
      <c r="AH3" t="s">
        <v>41</v>
      </c>
      <c r="AI3" t="s">
        <v>41</v>
      </c>
      <c r="AK3" t="s">
        <v>41</v>
      </c>
      <c r="AL3" t="s">
        <v>41</v>
      </c>
    </row>
    <row r="4" spans="1:38" x14ac:dyDescent="0.25">
      <c r="A4">
        <v>3</v>
      </c>
      <c r="B4" s="1">
        <v>45460.81449074074</v>
      </c>
      <c r="C4" s="1">
        <v>45460.815243055556</v>
      </c>
      <c r="D4" t="s">
        <v>260</v>
      </c>
      <c r="E4" t="s">
        <v>261</v>
      </c>
      <c r="F4">
        <v>3</v>
      </c>
      <c r="G4">
        <v>3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45</v>
      </c>
      <c r="O4">
        <v>3</v>
      </c>
      <c r="P4" t="s">
        <v>40</v>
      </c>
      <c r="Q4" t="s">
        <v>40</v>
      </c>
      <c r="R4" t="s">
        <v>40</v>
      </c>
      <c r="S4" t="s">
        <v>40</v>
      </c>
      <c r="T4" t="s">
        <v>40</v>
      </c>
      <c r="U4" t="s">
        <v>40</v>
      </c>
      <c r="V4" t="s">
        <v>40</v>
      </c>
      <c r="W4">
        <v>3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>
        <v>3</v>
      </c>
      <c r="AG4" t="s">
        <v>40</v>
      </c>
      <c r="AH4" t="s">
        <v>40</v>
      </c>
      <c r="AI4" t="s">
        <v>40</v>
      </c>
      <c r="AK4" t="s">
        <v>40</v>
      </c>
      <c r="AL4" t="s">
        <v>40</v>
      </c>
    </row>
    <row r="5" spans="1:38" x14ac:dyDescent="0.25">
      <c r="A5">
        <v>4</v>
      </c>
      <c r="B5" s="1">
        <v>45460.818969907406</v>
      </c>
      <c r="C5" s="1">
        <v>45460.820509259262</v>
      </c>
      <c r="D5" t="s">
        <v>366</v>
      </c>
      <c r="E5" t="s">
        <v>367</v>
      </c>
      <c r="F5">
        <v>4</v>
      </c>
      <c r="G5">
        <v>4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45</v>
      </c>
      <c r="O5">
        <v>4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>
        <v>4</v>
      </c>
      <c r="X5" t="s">
        <v>41</v>
      </c>
      <c r="Y5" t="s">
        <v>41</v>
      </c>
      <c r="Z5" t="s">
        <v>41</v>
      </c>
      <c r="AA5" t="s">
        <v>41</v>
      </c>
      <c r="AB5" t="s">
        <v>41</v>
      </c>
      <c r="AC5" t="s">
        <v>41</v>
      </c>
      <c r="AD5" t="s">
        <v>41</v>
      </c>
      <c r="AE5" t="s">
        <v>41</v>
      </c>
      <c r="AF5">
        <v>4</v>
      </c>
      <c r="AG5" t="s">
        <v>41</v>
      </c>
      <c r="AH5" t="s">
        <v>41</v>
      </c>
      <c r="AI5" t="s">
        <v>41</v>
      </c>
      <c r="AK5" t="s">
        <v>41</v>
      </c>
      <c r="AL5" t="s">
        <v>41</v>
      </c>
    </row>
    <row r="6" spans="1:38" x14ac:dyDescent="0.25">
      <c r="A6">
        <v>5</v>
      </c>
      <c r="B6" s="1">
        <v>45460.820127314815</v>
      </c>
      <c r="C6" s="1">
        <v>45460.821967592594</v>
      </c>
      <c r="D6" t="s">
        <v>65</v>
      </c>
      <c r="E6" t="s">
        <v>66</v>
      </c>
      <c r="F6">
        <v>3</v>
      </c>
      <c r="G6">
        <v>3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45</v>
      </c>
      <c r="O6">
        <v>3</v>
      </c>
      <c r="P6" t="s">
        <v>40</v>
      </c>
      <c r="Q6" t="s">
        <v>40</v>
      </c>
      <c r="R6" t="s">
        <v>40</v>
      </c>
      <c r="S6" t="s">
        <v>40</v>
      </c>
      <c r="T6" t="s">
        <v>40</v>
      </c>
      <c r="U6" t="s">
        <v>40</v>
      </c>
      <c r="V6" t="s">
        <v>40</v>
      </c>
      <c r="W6">
        <v>3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>
        <v>3</v>
      </c>
      <c r="AG6" t="s">
        <v>40</v>
      </c>
      <c r="AH6" t="s">
        <v>40</v>
      </c>
      <c r="AI6" t="s">
        <v>40</v>
      </c>
      <c r="AK6" t="s">
        <v>40</v>
      </c>
      <c r="AL6" t="s">
        <v>40</v>
      </c>
    </row>
    <row r="7" spans="1:38" x14ac:dyDescent="0.25">
      <c r="A7">
        <v>6</v>
      </c>
      <c r="B7" s="1">
        <v>45460.822430555556</v>
      </c>
      <c r="C7" s="1">
        <v>45460.823078703703</v>
      </c>
      <c r="D7" t="s">
        <v>101</v>
      </c>
      <c r="E7" t="s">
        <v>102</v>
      </c>
      <c r="F7">
        <v>4</v>
      </c>
      <c r="G7">
        <v>4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45</v>
      </c>
      <c r="O7">
        <v>4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>
        <v>4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>
        <v>4</v>
      </c>
      <c r="AG7" t="s">
        <v>41</v>
      </c>
      <c r="AH7" t="s">
        <v>41</v>
      </c>
      <c r="AI7" t="s">
        <v>41</v>
      </c>
      <c r="AK7" t="s">
        <v>41</v>
      </c>
      <c r="AL7" t="s">
        <v>41</v>
      </c>
    </row>
    <row r="8" spans="1:38" x14ac:dyDescent="0.25">
      <c r="A8">
        <v>7</v>
      </c>
      <c r="B8" s="1">
        <v>45460.820810185185</v>
      </c>
      <c r="C8" s="1">
        <v>45460.823611111111</v>
      </c>
      <c r="D8" t="s">
        <v>344</v>
      </c>
      <c r="E8" t="s">
        <v>345</v>
      </c>
      <c r="F8">
        <v>3</v>
      </c>
      <c r="G8">
        <v>3</v>
      </c>
      <c r="H8" t="s">
        <v>39</v>
      </c>
      <c r="I8" t="s">
        <v>40</v>
      </c>
      <c r="J8" t="s">
        <v>39</v>
      </c>
      <c r="K8" t="s">
        <v>40</v>
      </c>
      <c r="L8" t="s">
        <v>40</v>
      </c>
      <c r="M8" t="s">
        <v>41</v>
      </c>
      <c r="N8" t="s">
        <v>94</v>
      </c>
      <c r="O8">
        <v>3</v>
      </c>
      <c r="P8" t="s">
        <v>40</v>
      </c>
      <c r="Q8" t="s">
        <v>40</v>
      </c>
      <c r="R8" t="s">
        <v>40</v>
      </c>
      <c r="S8" t="s">
        <v>40</v>
      </c>
      <c r="T8" t="s">
        <v>40</v>
      </c>
      <c r="U8" t="s">
        <v>40</v>
      </c>
      <c r="V8" t="s">
        <v>41</v>
      </c>
      <c r="W8">
        <v>3</v>
      </c>
      <c r="X8" t="s">
        <v>40</v>
      </c>
      <c r="Y8" t="s">
        <v>40</v>
      </c>
      <c r="Z8" t="s">
        <v>40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  <c r="AF8">
        <v>4</v>
      </c>
      <c r="AG8" t="s">
        <v>41</v>
      </c>
      <c r="AH8" t="s">
        <v>41</v>
      </c>
      <c r="AI8" t="s">
        <v>41</v>
      </c>
      <c r="AK8" t="s">
        <v>41</v>
      </c>
      <c r="AL8" t="s">
        <v>41</v>
      </c>
    </row>
    <row r="9" spans="1:38" x14ac:dyDescent="0.25">
      <c r="A9">
        <v>8</v>
      </c>
      <c r="B9" s="1">
        <v>45460.834606481483</v>
      </c>
      <c r="C9" s="1">
        <v>45460.846655092595</v>
      </c>
      <c r="D9" t="s">
        <v>368</v>
      </c>
      <c r="E9" t="s">
        <v>369</v>
      </c>
      <c r="F9">
        <v>3</v>
      </c>
      <c r="G9">
        <v>2</v>
      </c>
      <c r="H9" t="s">
        <v>39</v>
      </c>
      <c r="I9" t="s">
        <v>40</v>
      </c>
      <c r="J9" t="s">
        <v>39</v>
      </c>
      <c r="K9" t="s">
        <v>40</v>
      </c>
      <c r="L9" t="s">
        <v>40</v>
      </c>
      <c r="M9" t="s">
        <v>40</v>
      </c>
      <c r="N9" t="s">
        <v>67</v>
      </c>
      <c r="O9">
        <v>3</v>
      </c>
      <c r="P9" t="s">
        <v>40</v>
      </c>
      <c r="Q9" t="s">
        <v>40</v>
      </c>
      <c r="R9" t="s">
        <v>40</v>
      </c>
      <c r="S9" t="s">
        <v>40</v>
      </c>
      <c r="T9" t="s">
        <v>40</v>
      </c>
      <c r="U9" t="s">
        <v>40</v>
      </c>
      <c r="V9" t="s">
        <v>40</v>
      </c>
      <c r="W9">
        <v>3</v>
      </c>
      <c r="X9" t="s">
        <v>40</v>
      </c>
      <c r="Y9" t="s">
        <v>40</v>
      </c>
      <c r="Z9" t="s">
        <v>39</v>
      </c>
      <c r="AA9" t="s">
        <v>40</v>
      </c>
      <c r="AB9" t="s">
        <v>40</v>
      </c>
      <c r="AC9" t="s">
        <v>40</v>
      </c>
      <c r="AD9" t="s">
        <v>39</v>
      </c>
      <c r="AE9" t="s">
        <v>40</v>
      </c>
      <c r="AF9">
        <v>4</v>
      </c>
      <c r="AG9" t="s">
        <v>40</v>
      </c>
      <c r="AH9" t="s">
        <v>40</v>
      </c>
      <c r="AI9" t="s">
        <v>40</v>
      </c>
      <c r="AK9" t="s">
        <v>40</v>
      </c>
      <c r="AL9" t="s">
        <v>40</v>
      </c>
    </row>
    <row r="10" spans="1:38" x14ac:dyDescent="0.25">
      <c r="A10">
        <v>9</v>
      </c>
      <c r="B10" s="1">
        <v>45460.842523148145</v>
      </c>
      <c r="C10" s="1">
        <v>45460.849212962959</v>
      </c>
      <c r="D10" t="s">
        <v>194</v>
      </c>
      <c r="E10" t="s">
        <v>195</v>
      </c>
      <c r="F10">
        <v>3</v>
      </c>
      <c r="G10">
        <v>2</v>
      </c>
      <c r="H10" t="s">
        <v>39</v>
      </c>
      <c r="I10" t="s">
        <v>40</v>
      </c>
      <c r="J10" t="s">
        <v>40</v>
      </c>
      <c r="K10" t="s">
        <v>39</v>
      </c>
      <c r="L10" t="s">
        <v>40</v>
      </c>
      <c r="M10" t="s">
        <v>40</v>
      </c>
      <c r="N10" t="s">
        <v>45</v>
      </c>
      <c r="O10">
        <v>3</v>
      </c>
      <c r="P10" t="s">
        <v>40</v>
      </c>
      <c r="Q10" t="s">
        <v>40</v>
      </c>
      <c r="R10" t="s">
        <v>40</v>
      </c>
      <c r="S10" t="s">
        <v>40</v>
      </c>
      <c r="T10" t="s">
        <v>40</v>
      </c>
      <c r="U10" t="s">
        <v>39</v>
      </c>
      <c r="V10" t="s">
        <v>40</v>
      </c>
      <c r="W10">
        <v>3</v>
      </c>
      <c r="X10" t="s">
        <v>40</v>
      </c>
      <c r="Z10" t="s">
        <v>40</v>
      </c>
      <c r="AA10" t="s">
        <v>40</v>
      </c>
      <c r="AB10" t="s">
        <v>39</v>
      </c>
      <c r="AC10" t="s">
        <v>40</v>
      </c>
      <c r="AD10" t="s">
        <v>40</v>
      </c>
      <c r="AE10" t="s">
        <v>40</v>
      </c>
      <c r="AF10">
        <v>3</v>
      </c>
      <c r="AG10" t="s">
        <v>40</v>
      </c>
      <c r="AH10" t="s">
        <v>40</v>
      </c>
      <c r="AI10" t="s">
        <v>40</v>
      </c>
      <c r="AK10" t="s">
        <v>39</v>
      </c>
      <c r="AL10" t="s">
        <v>40</v>
      </c>
    </row>
    <row r="11" spans="1:38" x14ac:dyDescent="0.25">
      <c r="A11">
        <v>10</v>
      </c>
      <c r="B11" s="1">
        <v>45460.855115740742</v>
      </c>
      <c r="C11" s="1">
        <v>45460.856504629628</v>
      </c>
      <c r="D11" t="s">
        <v>340</v>
      </c>
      <c r="E11" t="s">
        <v>341</v>
      </c>
      <c r="F11">
        <v>3</v>
      </c>
      <c r="G11">
        <v>3</v>
      </c>
      <c r="H11" t="s">
        <v>39</v>
      </c>
      <c r="I11" t="s">
        <v>40</v>
      </c>
      <c r="J11" t="s">
        <v>39</v>
      </c>
      <c r="K11" t="s">
        <v>40</v>
      </c>
      <c r="L11" t="s">
        <v>40</v>
      </c>
      <c r="M11" t="s">
        <v>40</v>
      </c>
      <c r="N11" t="s">
        <v>45</v>
      </c>
      <c r="O11">
        <v>4</v>
      </c>
      <c r="P11" t="s">
        <v>40</v>
      </c>
      <c r="Q11" t="s">
        <v>40</v>
      </c>
      <c r="R11" t="s">
        <v>40</v>
      </c>
      <c r="S11" t="s">
        <v>40</v>
      </c>
      <c r="T11" t="s">
        <v>40</v>
      </c>
      <c r="U11" t="s">
        <v>40</v>
      </c>
      <c r="V11" t="s">
        <v>40</v>
      </c>
      <c r="W11">
        <v>3</v>
      </c>
      <c r="X11" t="s">
        <v>40</v>
      </c>
      <c r="Y11" t="s">
        <v>40</v>
      </c>
      <c r="Z11" t="s">
        <v>40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>
        <v>3</v>
      </c>
      <c r="AG11" t="s">
        <v>41</v>
      </c>
      <c r="AH11" t="s">
        <v>40</v>
      </c>
      <c r="AI11" t="s">
        <v>41</v>
      </c>
      <c r="AK11" t="s">
        <v>41</v>
      </c>
      <c r="AL11" t="s">
        <v>40</v>
      </c>
    </row>
    <row r="12" spans="1:38" x14ac:dyDescent="0.25">
      <c r="A12">
        <v>11</v>
      </c>
      <c r="B12" s="1">
        <v>45460.8674537037</v>
      </c>
      <c r="C12" s="1">
        <v>45460.870104166665</v>
      </c>
      <c r="D12" t="s">
        <v>370</v>
      </c>
      <c r="E12" t="s">
        <v>371</v>
      </c>
      <c r="F12">
        <v>3</v>
      </c>
      <c r="G12">
        <v>2</v>
      </c>
      <c r="H12" t="s">
        <v>39</v>
      </c>
      <c r="I12" t="s">
        <v>39</v>
      </c>
      <c r="J12" t="s">
        <v>39</v>
      </c>
      <c r="K12" t="s">
        <v>40</v>
      </c>
      <c r="L12" t="s">
        <v>40</v>
      </c>
      <c r="M12" t="s">
        <v>39</v>
      </c>
      <c r="N12" t="s">
        <v>42</v>
      </c>
      <c r="O12">
        <v>1</v>
      </c>
      <c r="P12" t="s">
        <v>39</v>
      </c>
      <c r="Q12" t="s">
        <v>38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>
        <v>2</v>
      </c>
      <c r="X12" t="s">
        <v>39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>
        <v>3</v>
      </c>
      <c r="AG12" t="s">
        <v>40</v>
      </c>
      <c r="AH12" t="s">
        <v>40</v>
      </c>
      <c r="AI12" t="s">
        <v>40</v>
      </c>
      <c r="AK12" t="s">
        <v>40</v>
      </c>
      <c r="AL12" t="s">
        <v>40</v>
      </c>
    </row>
    <row r="13" spans="1:38" x14ac:dyDescent="0.25">
      <c r="A13">
        <v>12</v>
      </c>
      <c r="B13" s="1">
        <v>45460.883275462962</v>
      </c>
      <c r="C13" s="1">
        <v>45460.885150462964</v>
      </c>
      <c r="D13" t="s">
        <v>230</v>
      </c>
      <c r="E13" t="s">
        <v>231</v>
      </c>
      <c r="F13">
        <v>3</v>
      </c>
      <c r="G13">
        <v>2</v>
      </c>
      <c r="H13" t="s">
        <v>39</v>
      </c>
      <c r="I13" t="s">
        <v>39</v>
      </c>
      <c r="J13" t="s">
        <v>40</v>
      </c>
      <c r="K13" t="s">
        <v>40</v>
      </c>
      <c r="L13" t="s">
        <v>41</v>
      </c>
      <c r="M13" t="s">
        <v>40</v>
      </c>
      <c r="N13" t="s">
        <v>45</v>
      </c>
      <c r="O13">
        <v>4</v>
      </c>
      <c r="P13" t="s">
        <v>41</v>
      </c>
      <c r="Q13" t="s">
        <v>41</v>
      </c>
      <c r="R13" t="s">
        <v>41</v>
      </c>
      <c r="S13" t="s">
        <v>41</v>
      </c>
      <c r="T13" t="s">
        <v>41</v>
      </c>
      <c r="U13" t="s">
        <v>41</v>
      </c>
      <c r="V13" t="s">
        <v>41</v>
      </c>
      <c r="W13">
        <v>4</v>
      </c>
      <c r="X13" t="s">
        <v>41</v>
      </c>
      <c r="Y13" t="s">
        <v>41</v>
      </c>
      <c r="Z13" t="s">
        <v>41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>
        <v>3</v>
      </c>
      <c r="AG13" t="s">
        <v>41</v>
      </c>
      <c r="AH13" t="s">
        <v>40</v>
      </c>
      <c r="AI13" t="s">
        <v>41</v>
      </c>
      <c r="AK13" t="s">
        <v>40</v>
      </c>
      <c r="AL13" t="s">
        <v>41</v>
      </c>
    </row>
    <row r="14" spans="1:38" x14ac:dyDescent="0.25">
      <c r="A14">
        <v>13</v>
      </c>
      <c r="B14" s="1">
        <v>45460.888981481483</v>
      </c>
      <c r="C14" s="1">
        <v>45460.892627314817</v>
      </c>
      <c r="D14" t="s">
        <v>171</v>
      </c>
      <c r="E14" t="s">
        <v>172</v>
      </c>
      <c r="F14">
        <v>4</v>
      </c>
      <c r="G14">
        <v>4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45</v>
      </c>
      <c r="O14">
        <v>4</v>
      </c>
      <c r="P14" t="s">
        <v>41</v>
      </c>
      <c r="Q14" t="s">
        <v>41</v>
      </c>
      <c r="R14" t="s">
        <v>41</v>
      </c>
      <c r="S14" t="s">
        <v>41</v>
      </c>
      <c r="T14" t="s">
        <v>41</v>
      </c>
      <c r="U14" t="s">
        <v>41</v>
      </c>
      <c r="V14" t="s">
        <v>41</v>
      </c>
      <c r="W14">
        <v>4</v>
      </c>
      <c r="X14" t="s">
        <v>41</v>
      </c>
      <c r="Y14" t="s">
        <v>41</v>
      </c>
      <c r="Z14" t="s">
        <v>41</v>
      </c>
      <c r="AA14" t="s">
        <v>41</v>
      </c>
      <c r="AB14" t="s">
        <v>41</v>
      </c>
      <c r="AC14" t="s">
        <v>41</v>
      </c>
      <c r="AD14" t="s">
        <v>41</v>
      </c>
      <c r="AE14" t="s">
        <v>41</v>
      </c>
      <c r="AF14">
        <v>4</v>
      </c>
      <c r="AG14" t="s">
        <v>41</v>
      </c>
      <c r="AH14" t="s">
        <v>41</v>
      </c>
      <c r="AI14" t="s">
        <v>41</v>
      </c>
      <c r="AK14" t="s">
        <v>41</v>
      </c>
      <c r="AL14" t="s">
        <v>41</v>
      </c>
    </row>
    <row r="15" spans="1:38" x14ac:dyDescent="0.25">
      <c r="A15">
        <v>14</v>
      </c>
      <c r="B15" s="1">
        <v>45460.897361111114</v>
      </c>
      <c r="C15" s="1">
        <v>45460.898993055554</v>
      </c>
      <c r="D15" t="s">
        <v>50</v>
      </c>
      <c r="E15" t="s">
        <v>51</v>
      </c>
      <c r="F15">
        <v>4</v>
      </c>
      <c r="G15">
        <v>4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45</v>
      </c>
      <c r="O15">
        <v>4</v>
      </c>
      <c r="P15" t="s">
        <v>41</v>
      </c>
      <c r="Q15" t="s">
        <v>41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>
        <v>4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41</v>
      </c>
      <c r="AF15">
        <v>4</v>
      </c>
      <c r="AG15" t="s">
        <v>41</v>
      </c>
      <c r="AH15" t="s">
        <v>41</v>
      </c>
      <c r="AI15" t="s">
        <v>41</v>
      </c>
      <c r="AK15" t="s">
        <v>41</v>
      </c>
      <c r="AL15" t="s">
        <v>41</v>
      </c>
    </row>
    <row r="16" spans="1:38" x14ac:dyDescent="0.25">
      <c r="A16">
        <v>15</v>
      </c>
      <c r="B16" s="1">
        <v>45460.938773148147</v>
      </c>
      <c r="C16" s="1">
        <v>45460.940023148149</v>
      </c>
      <c r="D16" t="s">
        <v>372</v>
      </c>
      <c r="E16" t="s">
        <v>373</v>
      </c>
      <c r="F16">
        <v>3</v>
      </c>
      <c r="G16">
        <v>3</v>
      </c>
      <c r="H16" t="s">
        <v>40</v>
      </c>
      <c r="I16" t="s">
        <v>40</v>
      </c>
      <c r="J16" t="s">
        <v>41</v>
      </c>
      <c r="K16" t="s">
        <v>40</v>
      </c>
      <c r="L16" t="s">
        <v>41</v>
      </c>
      <c r="M16" t="s">
        <v>40</v>
      </c>
      <c r="N16" t="s">
        <v>45</v>
      </c>
      <c r="O16">
        <v>3</v>
      </c>
      <c r="P16" t="s">
        <v>40</v>
      </c>
      <c r="Q16" t="s">
        <v>40</v>
      </c>
      <c r="R16" t="s">
        <v>41</v>
      </c>
      <c r="S16" t="s">
        <v>40</v>
      </c>
      <c r="T16" t="s">
        <v>40</v>
      </c>
      <c r="U16" t="s">
        <v>40</v>
      </c>
      <c r="V16" t="s">
        <v>40</v>
      </c>
      <c r="W16">
        <v>3</v>
      </c>
      <c r="X16" t="s">
        <v>40</v>
      </c>
      <c r="Y16" t="s">
        <v>40</v>
      </c>
      <c r="Z16" t="s">
        <v>40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>
        <v>3</v>
      </c>
      <c r="AG16" t="s">
        <v>40</v>
      </c>
      <c r="AH16" t="s">
        <v>40</v>
      </c>
      <c r="AI16" t="s">
        <v>41</v>
      </c>
      <c r="AK16" t="s">
        <v>40</v>
      </c>
      <c r="AL16" t="s">
        <v>40</v>
      </c>
    </row>
    <row r="17" spans="1:38" x14ac:dyDescent="0.25">
      <c r="A17">
        <v>16</v>
      </c>
      <c r="B17" s="1">
        <v>45460.940995370373</v>
      </c>
      <c r="C17" s="1">
        <v>45460.942199074074</v>
      </c>
      <c r="D17" t="s">
        <v>287</v>
      </c>
      <c r="E17" t="s">
        <v>288</v>
      </c>
      <c r="F17">
        <v>3</v>
      </c>
      <c r="G17">
        <v>1</v>
      </c>
      <c r="H17" t="s">
        <v>39</v>
      </c>
      <c r="I17" t="s">
        <v>39</v>
      </c>
      <c r="J17" t="s">
        <v>39</v>
      </c>
      <c r="K17" t="s">
        <v>40</v>
      </c>
      <c r="L17" t="s">
        <v>40</v>
      </c>
      <c r="M17" t="s">
        <v>40</v>
      </c>
      <c r="N17" t="s">
        <v>94</v>
      </c>
      <c r="O17">
        <v>3</v>
      </c>
      <c r="P17" t="s">
        <v>40</v>
      </c>
      <c r="Q17" t="s">
        <v>40</v>
      </c>
      <c r="R17" t="s">
        <v>40</v>
      </c>
      <c r="S17" t="s">
        <v>40</v>
      </c>
      <c r="T17" t="s">
        <v>40</v>
      </c>
      <c r="U17" t="s">
        <v>40</v>
      </c>
      <c r="V17" t="s">
        <v>40</v>
      </c>
      <c r="W17">
        <v>4</v>
      </c>
      <c r="X17" t="s">
        <v>40</v>
      </c>
      <c r="Y17" t="s">
        <v>40</v>
      </c>
      <c r="Z17" t="s">
        <v>40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>
        <v>3</v>
      </c>
      <c r="AG17" t="s">
        <v>40</v>
      </c>
      <c r="AH17" t="s">
        <v>40</v>
      </c>
      <c r="AI17" t="s">
        <v>40</v>
      </c>
      <c r="AK17" t="s">
        <v>40</v>
      </c>
      <c r="AL17" t="s">
        <v>40</v>
      </c>
    </row>
    <row r="18" spans="1:38" x14ac:dyDescent="0.25">
      <c r="A18">
        <v>17</v>
      </c>
      <c r="B18" s="1">
        <v>45460.944421296299</v>
      </c>
      <c r="C18" s="1">
        <v>45460.945590277777</v>
      </c>
      <c r="D18" t="s">
        <v>54</v>
      </c>
      <c r="E18" t="s">
        <v>55</v>
      </c>
      <c r="F18">
        <v>4</v>
      </c>
      <c r="G18">
        <v>4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45</v>
      </c>
      <c r="O18">
        <v>4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>
        <v>4</v>
      </c>
      <c r="X18" t="s">
        <v>41</v>
      </c>
      <c r="Y18" t="s">
        <v>41</v>
      </c>
      <c r="Z18" t="s">
        <v>41</v>
      </c>
      <c r="AA18" t="s">
        <v>41</v>
      </c>
      <c r="AB18" t="s">
        <v>41</v>
      </c>
      <c r="AC18" t="s">
        <v>41</v>
      </c>
      <c r="AD18" t="s">
        <v>41</v>
      </c>
      <c r="AE18" t="s">
        <v>41</v>
      </c>
      <c r="AF18">
        <v>4</v>
      </c>
      <c r="AG18" t="s">
        <v>41</v>
      </c>
      <c r="AH18" t="s">
        <v>41</v>
      </c>
      <c r="AI18" t="s">
        <v>41</v>
      </c>
      <c r="AK18" t="s">
        <v>41</v>
      </c>
      <c r="AL18" t="s">
        <v>41</v>
      </c>
    </row>
    <row r="19" spans="1:38" x14ac:dyDescent="0.25">
      <c r="A19">
        <v>18</v>
      </c>
      <c r="B19" s="1">
        <v>45461.25277777778</v>
      </c>
      <c r="C19" s="1">
        <v>45461.255532407406</v>
      </c>
      <c r="D19" t="s">
        <v>283</v>
      </c>
      <c r="E19" t="s">
        <v>284</v>
      </c>
      <c r="F19">
        <v>2</v>
      </c>
      <c r="G19">
        <v>2</v>
      </c>
      <c r="H19" t="s">
        <v>39</v>
      </c>
      <c r="I19" t="s">
        <v>39</v>
      </c>
      <c r="J19" t="s">
        <v>39</v>
      </c>
      <c r="K19" t="s">
        <v>39</v>
      </c>
      <c r="L19" t="s">
        <v>39</v>
      </c>
      <c r="M19" t="s">
        <v>40</v>
      </c>
      <c r="N19" t="s">
        <v>45</v>
      </c>
      <c r="O19">
        <v>3</v>
      </c>
      <c r="P19" t="s">
        <v>40</v>
      </c>
      <c r="Q19" t="s">
        <v>40</v>
      </c>
      <c r="R19" t="s">
        <v>40</v>
      </c>
      <c r="S19" t="s">
        <v>40</v>
      </c>
      <c r="T19" t="s">
        <v>40</v>
      </c>
      <c r="U19" t="s">
        <v>40</v>
      </c>
      <c r="V19" t="s">
        <v>40</v>
      </c>
      <c r="W19">
        <v>3</v>
      </c>
      <c r="X19" t="s">
        <v>40</v>
      </c>
      <c r="Y19" t="s">
        <v>40</v>
      </c>
      <c r="Z19" t="s">
        <v>39</v>
      </c>
      <c r="AA19" t="s">
        <v>39</v>
      </c>
      <c r="AB19" t="s">
        <v>39</v>
      </c>
      <c r="AC19" t="s">
        <v>39</v>
      </c>
      <c r="AD19" t="s">
        <v>39</v>
      </c>
      <c r="AE19" t="s">
        <v>39</v>
      </c>
      <c r="AF19">
        <v>3</v>
      </c>
      <c r="AG19" t="s">
        <v>40</v>
      </c>
      <c r="AH19" t="s">
        <v>40</v>
      </c>
      <c r="AI19" t="s">
        <v>40</v>
      </c>
      <c r="AK19" t="s">
        <v>40</v>
      </c>
      <c r="AL19" t="s">
        <v>40</v>
      </c>
    </row>
    <row r="20" spans="1:38" x14ac:dyDescent="0.25">
      <c r="A20">
        <v>19</v>
      </c>
      <c r="B20" s="1">
        <v>45461.285810185182</v>
      </c>
      <c r="C20" s="1">
        <v>45461.287280092591</v>
      </c>
      <c r="D20" t="s">
        <v>86</v>
      </c>
      <c r="E20" t="s">
        <v>87</v>
      </c>
      <c r="F20">
        <v>3</v>
      </c>
      <c r="G20">
        <v>2</v>
      </c>
      <c r="H20" t="s">
        <v>39</v>
      </c>
      <c r="I20" t="s">
        <v>40</v>
      </c>
      <c r="J20" t="s">
        <v>39</v>
      </c>
      <c r="K20" t="s">
        <v>39</v>
      </c>
      <c r="L20" t="s">
        <v>40</v>
      </c>
      <c r="M20" t="s">
        <v>40</v>
      </c>
      <c r="N20" t="s">
        <v>45</v>
      </c>
      <c r="O20">
        <v>3</v>
      </c>
      <c r="P20" t="s">
        <v>39</v>
      </c>
      <c r="Q20" t="s">
        <v>40</v>
      </c>
      <c r="R20" t="s">
        <v>40</v>
      </c>
      <c r="S20" t="s">
        <v>40</v>
      </c>
      <c r="T20" t="s">
        <v>40</v>
      </c>
      <c r="U20" t="s">
        <v>38</v>
      </c>
      <c r="V20" t="s">
        <v>40</v>
      </c>
      <c r="W20">
        <v>2</v>
      </c>
      <c r="X20" t="s">
        <v>39</v>
      </c>
      <c r="Y20" t="s">
        <v>39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>
        <v>3</v>
      </c>
      <c r="AG20" t="s">
        <v>40</v>
      </c>
      <c r="AH20" t="s">
        <v>40</v>
      </c>
      <c r="AI20" t="s">
        <v>40</v>
      </c>
      <c r="AK20" t="s">
        <v>40</v>
      </c>
      <c r="AL20" t="s">
        <v>40</v>
      </c>
    </row>
    <row r="21" spans="1:38" x14ac:dyDescent="0.25">
      <c r="A21">
        <v>20</v>
      </c>
      <c r="B21" s="1">
        <v>45461.298668981479</v>
      </c>
      <c r="C21" s="1">
        <v>45461.301157407404</v>
      </c>
      <c r="D21" t="s">
        <v>374</v>
      </c>
      <c r="E21" t="s">
        <v>375</v>
      </c>
      <c r="F21">
        <v>2</v>
      </c>
      <c r="G21">
        <v>3</v>
      </c>
      <c r="H21" t="s">
        <v>40</v>
      </c>
      <c r="I21" t="s">
        <v>40</v>
      </c>
      <c r="J21" t="s">
        <v>39</v>
      </c>
      <c r="K21" t="s">
        <v>40</v>
      </c>
      <c r="L21" t="s">
        <v>40</v>
      </c>
      <c r="M21" t="s">
        <v>39</v>
      </c>
      <c r="N21" t="s">
        <v>45</v>
      </c>
      <c r="O21">
        <v>3</v>
      </c>
      <c r="P21" t="s">
        <v>39</v>
      </c>
      <c r="Q21" t="s">
        <v>39</v>
      </c>
      <c r="R21" t="s">
        <v>40</v>
      </c>
      <c r="S21" t="s">
        <v>40</v>
      </c>
      <c r="T21" t="s">
        <v>39</v>
      </c>
      <c r="U21" t="s">
        <v>40</v>
      </c>
      <c r="V21" t="s">
        <v>38</v>
      </c>
      <c r="W21">
        <v>2</v>
      </c>
      <c r="X21" t="s">
        <v>38</v>
      </c>
      <c r="Y21" t="s">
        <v>38</v>
      </c>
      <c r="Z21" t="s">
        <v>39</v>
      </c>
      <c r="AA21" t="s">
        <v>40</v>
      </c>
      <c r="AB21" t="s">
        <v>40</v>
      </c>
      <c r="AC21" t="s">
        <v>40</v>
      </c>
      <c r="AD21" t="s">
        <v>39</v>
      </c>
      <c r="AE21" t="s">
        <v>40</v>
      </c>
      <c r="AF21">
        <v>3</v>
      </c>
      <c r="AG21" t="s">
        <v>40</v>
      </c>
      <c r="AH21" t="s">
        <v>40</v>
      </c>
      <c r="AI21" t="s">
        <v>40</v>
      </c>
      <c r="AK21" t="s">
        <v>40</v>
      </c>
      <c r="AL21" t="s">
        <v>39</v>
      </c>
    </row>
    <row r="22" spans="1:38" x14ac:dyDescent="0.25">
      <c r="A22">
        <v>21</v>
      </c>
      <c r="B22" s="1">
        <v>45461.297013888892</v>
      </c>
      <c r="C22" s="1">
        <v>45461.299907407411</v>
      </c>
      <c r="D22" t="s">
        <v>376</v>
      </c>
      <c r="E22" t="s">
        <v>377</v>
      </c>
      <c r="F22">
        <v>4</v>
      </c>
      <c r="G22">
        <v>3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40</v>
      </c>
      <c r="N22" t="s">
        <v>45</v>
      </c>
      <c r="O22">
        <v>4</v>
      </c>
      <c r="P22" t="s">
        <v>40</v>
      </c>
      <c r="Q22" t="s">
        <v>40</v>
      </c>
      <c r="R22" t="s">
        <v>40</v>
      </c>
      <c r="S22" t="s">
        <v>40</v>
      </c>
      <c r="T22" t="s">
        <v>40</v>
      </c>
      <c r="U22" t="s">
        <v>40</v>
      </c>
      <c r="V22" t="s">
        <v>40</v>
      </c>
      <c r="W22">
        <v>4</v>
      </c>
      <c r="X22" t="s">
        <v>40</v>
      </c>
      <c r="Y22" t="s">
        <v>40</v>
      </c>
      <c r="Z22" t="s">
        <v>40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>
        <v>4</v>
      </c>
      <c r="AG22" t="s">
        <v>40</v>
      </c>
      <c r="AH22" t="s">
        <v>40</v>
      </c>
      <c r="AI22" t="s">
        <v>40</v>
      </c>
      <c r="AK22" t="s">
        <v>40</v>
      </c>
      <c r="AL22" t="s">
        <v>40</v>
      </c>
    </row>
    <row r="23" spans="1:38" x14ac:dyDescent="0.25">
      <c r="A23">
        <v>22</v>
      </c>
      <c r="B23" s="1">
        <v>45461.293599537035</v>
      </c>
      <c r="C23" s="1">
        <v>45461.296400462961</v>
      </c>
      <c r="D23" t="s">
        <v>192</v>
      </c>
      <c r="E23" t="s">
        <v>193</v>
      </c>
      <c r="F23">
        <v>4</v>
      </c>
      <c r="G23">
        <v>3</v>
      </c>
      <c r="H23" t="s">
        <v>40</v>
      </c>
      <c r="I23" t="s">
        <v>40</v>
      </c>
      <c r="J23" t="s">
        <v>40</v>
      </c>
      <c r="K23" t="s">
        <v>40</v>
      </c>
      <c r="L23" t="s">
        <v>40</v>
      </c>
      <c r="M23" t="s">
        <v>40</v>
      </c>
      <c r="N23" t="s">
        <v>67</v>
      </c>
      <c r="O23">
        <v>4</v>
      </c>
      <c r="P23" t="s">
        <v>40</v>
      </c>
      <c r="Q23" t="s">
        <v>40</v>
      </c>
      <c r="R23" t="s">
        <v>41</v>
      </c>
      <c r="S23" t="s">
        <v>41</v>
      </c>
      <c r="T23" t="s">
        <v>40</v>
      </c>
      <c r="U23" t="s">
        <v>40</v>
      </c>
      <c r="V23" t="s">
        <v>40</v>
      </c>
      <c r="W23">
        <v>3</v>
      </c>
      <c r="X23" t="s">
        <v>40</v>
      </c>
      <c r="Y23" t="s">
        <v>40</v>
      </c>
      <c r="Z23" t="s">
        <v>40</v>
      </c>
      <c r="AA23" t="s">
        <v>40</v>
      </c>
      <c r="AB23" t="s">
        <v>40</v>
      </c>
      <c r="AC23" t="s">
        <v>40</v>
      </c>
      <c r="AD23" t="s">
        <v>40</v>
      </c>
      <c r="AE23" t="s">
        <v>40</v>
      </c>
      <c r="AF23">
        <v>4</v>
      </c>
      <c r="AG23" t="s">
        <v>41</v>
      </c>
      <c r="AH23" t="s">
        <v>41</v>
      </c>
      <c r="AI23" t="s">
        <v>41</v>
      </c>
      <c r="AK23" t="s">
        <v>41</v>
      </c>
      <c r="AL23" t="s">
        <v>40</v>
      </c>
    </row>
    <row r="24" spans="1:38" x14ac:dyDescent="0.25">
      <c r="A24">
        <v>23</v>
      </c>
      <c r="B24" s="1">
        <v>45461.310879629629</v>
      </c>
      <c r="C24" s="1">
        <v>45461.311620370368</v>
      </c>
      <c r="D24" t="s">
        <v>169</v>
      </c>
      <c r="E24" t="s">
        <v>170</v>
      </c>
      <c r="F24">
        <v>4</v>
      </c>
      <c r="G24">
        <v>4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41</v>
      </c>
      <c r="N24" t="s">
        <v>45</v>
      </c>
      <c r="O24">
        <v>4</v>
      </c>
      <c r="P24" t="s">
        <v>41</v>
      </c>
      <c r="Q24" t="s">
        <v>41</v>
      </c>
      <c r="R24" t="s">
        <v>41</v>
      </c>
      <c r="S24" t="s">
        <v>41</v>
      </c>
      <c r="T24" t="s">
        <v>41</v>
      </c>
      <c r="U24" t="s">
        <v>41</v>
      </c>
      <c r="V24" t="s">
        <v>41</v>
      </c>
      <c r="W24">
        <v>4</v>
      </c>
      <c r="X24" t="s">
        <v>41</v>
      </c>
      <c r="Y24" t="s">
        <v>41</v>
      </c>
      <c r="Z24" t="s">
        <v>41</v>
      </c>
      <c r="AA24" t="s">
        <v>41</v>
      </c>
      <c r="AB24" t="s">
        <v>41</v>
      </c>
      <c r="AC24" t="s">
        <v>41</v>
      </c>
      <c r="AD24" t="s">
        <v>41</v>
      </c>
      <c r="AE24" t="s">
        <v>41</v>
      </c>
      <c r="AF24">
        <v>4</v>
      </c>
      <c r="AG24" t="s">
        <v>41</v>
      </c>
      <c r="AH24" t="s">
        <v>41</v>
      </c>
      <c r="AI24" t="s">
        <v>41</v>
      </c>
      <c r="AK24" t="s">
        <v>41</v>
      </c>
      <c r="AL24" t="s">
        <v>41</v>
      </c>
    </row>
    <row r="25" spans="1:38" x14ac:dyDescent="0.25">
      <c r="A25">
        <v>24</v>
      </c>
      <c r="B25" s="1">
        <v>45461.304884259262</v>
      </c>
      <c r="C25" s="1">
        <v>45461.306342592594</v>
      </c>
      <c r="D25" t="s">
        <v>264</v>
      </c>
      <c r="E25" t="s">
        <v>265</v>
      </c>
      <c r="F25">
        <v>3</v>
      </c>
      <c r="G25">
        <v>3</v>
      </c>
      <c r="H25" t="s">
        <v>40</v>
      </c>
      <c r="I25" t="s">
        <v>41</v>
      </c>
      <c r="J25" t="s">
        <v>40</v>
      </c>
      <c r="K25" t="s">
        <v>41</v>
      </c>
      <c r="L25" t="s">
        <v>41</v>
      </c>
      <c r="M25" t="s">
        <v>41</v>
      </c>
      <c r="N25" t="s">
        <v>45</v>
      </c>
      <c r="O25">
        <v>3</v>
      </c>
      <c r="P25" t="s">
        <v>40</v>
      </c>
      <c r="Q25" t="s">
        <v>40</v>
      </c>
      <c r="R25" t="s">
        <v>40</v>
      </c>
      <c r="S25" t="s">
        <v>40</v>
      </c>
      <c r="T25" t="s">
        <v>40</v>
      </c>
      <c r="U25" t="s">
        <v>40</v>
      </c>
      <c r="V25" t="s">
        <v>40</v>
      </c>
      <c r="W25">
        <v>4</v>
      </c>
      <c r="X25" t="s">
        <v>41</v>
      </c>
      <c r="Y25" t="s">
        <v>41</v>
      </c>
      <c r="Z25" t="s">
        <v>41</v>
      </c>
      <c r="AA25" t="s">
        <v>41</v>
      </c>
      <c r="AB25" t="s">
        <v>41</v>
      </c>
      <c r="AC25" t="s">
        <v>41</v>
      </c>
      <c r="AD25" t="s">
        <v>41</v>
      </c>
      <c r="AE25" t="s">
        <v>41</v>
      </c>
      <c r="AF25">
        <v>3</v>
      </c>
      <c r="AG25" t="s">
        <v>40</v>
      </c>
      <c r="AH25" t="s">
        <v>40</v>
      </c>
      <c r="AI25" t="s">
        <v>41</v>
      </c>
      <c r="AK25" t="s">
        <v>40</v>
      </c>
      <c r="AL25" t="s">
        <v>41</v>
      </c>
    </row>
    <row r="26" spans="1:38" x14ac:dyDescent="0.25">
      <c r="A26">
        <v>25</v>
      </c>
      <c r="B26" s="1">
        <v>45461.304444444446</v>
      </c>
      <c r="C26" s="1">
        <v>45461.305902777778</v>
      </c>
      <c r="D26" t="s">
        <v>99</v>
      </c>
      <c r="E26" t="s">
        <v>100</v>
      </c>
      <c r="F26">
        <v>2</v>
      </c>
      <c r="G26">
        <v>2</v>
      </c>
      <c r="H26" t="s">
        <v>39</v>
      </c>
      <c r="I26" t="s">
        <v>40</v>
      </c>
      <c r="J26" t="s">
        <v>39</v>
      </c>
      <c r="K26" t="s">
        <v>39</v>
      </c>
      <c r="L26" t="s">
        <v>39</v>
      </c>
      <c r="M26" t="s">
        <v>38</v>
      </c>
      <c r="N26" t="s">
        <v>45</v>
      </c>
      <c r="O26">
        <v>3</v>
      </c>
      <c r="P26" t="s">
        <v>40</v>
      </c>
      <c r="Q26" t="s">
        <v>40</v>
      </c>
      <c r="R26" t="s">
        <v>40</v>
      </c>
      <c r="S26" t="s">
        <v>40</v>
      </c>
      <c r="T26" t="s">
        <v>38</v>
      </c>
      <c r="U26" t="s">
        <v>39</v>
      </c>
      <c r="V26" t="s">
        <v>39</v>
      </c>
      <c r="W26">
        <v>2</v>
      </c>
      <c r="X26" t="s">
        <v>39</v>
      </c>
      <c r="Y26" t="s">
        <v>39</v>
      </c>
      <c r="Z26" t="s">
        <v>39</v>
      </c>
      <c r="AA26" t="s">
        <v>40</v>
      </c>
      <c r="AB26" t="s">
        <v>40</v>
      </c>
      <c r="AC26" t="s">
        <v>39</v>
      </c>
      <c r="AD26" t="s">
        <v>39</v>
      </c>
      <c r="AE26" t="s">
        <v>39</v>
      </c>
      <c r="AF26">
        <v>3</v>
      </c>
      <c r="AG26" t="s">
        <v>40</v>
      </c>
      <c r="AH26" t="s">
        <v>40</v>
      </c>
      <c r="AI26" t="s">
        <v>40</v>
      </c>
      <c r="AK26" t="s">
        <v>40</v>
      </c>
      <c r="AL26" t="s">
        <v>39</v>
      </c>
    </row>
    <row r="27" spans="1:38" x14ac:dyDescent="0.25">
      <c r="A27">
        <v>26</v>
      </c>
      <c r="B27" s="1">
        <v>45461.32885416667</v>
      </c>
      <c r="C27" s="1">
        <v>45461.331226851849</v>
      </c>
      <c r="D27" t="s">
        <v>378</v>
      </c>
      <c r="E27" t="s">
        <v>379</v>
      </c>
      <c r="F27">
        <v>1</v>
      </c>
      <c r="G27">
        <v>1</v>
      </c>
      <c r="H27" t="s">
        <v>38</v>
      </c>
      <c r="I27" t="s">
        <v>38</v>
      </c>
      <c r="J27" t="s">
        <v>38</v>
      </c>
      <c r="K27" t="s">
        <v>41</v>
      </c>
      <c r="L27" t="s">
        <v>39</v>
      </c>
      <c r="M27" t="s">
        <v>40</v>
      </c>
      <c r="N27" t="s">
        <v>67</v>
      </c>
      <c r="O27">
        <v>3</v>
      </c>
      <c r="P27" t="s">
        <v>41</v>
      </c>
      <c r="Q27" t="s">
        <v>41</v>
      </c>
      <c r="R27" t="s">
        <v>40</v>
      </c>
      <c r="S27" t="s">
        <v>41</v>
      </c>
      <c r="T27" t="s">
        <v>40</v>
      </c>
      <c r="U27" t="s">
        <v>40</v>
      </c>
      <c r="V27" t="s">
        <v>40</v>
      </c>
      <c r="W27">
        <v>3</v>
      </c>
      <c r="X27" t="s">
        <v>40</v>
      </c>
      <c r="Y27" t="s">
        <v>40</v>
      </c>
      <c r="Z27" t="s">
        <v>40</v>
      </c>
      <c r="AA27" t="s">
        <v>40</v>
      </c>
      <c r="AB27" t="s">
        <v>41</v>
      </c>
      <c r="AC27" t="s">
        <v>41</v>
      </c>
      <c r="AD27" t="s">
        <v>40</v>
      </c>
      <c r="AE27" t="s">
        <v>40</v>
      </c>
      <c r="AF27">
        <v>2</v>
      </c>
      <c r="AG27" t="s">
        <v>40</v>
      </c>
      <c r="AH27" t="s">
        <v>40</v>
      </c>
      <c r="AI27" t="s">
        <v>40</v>
      </c>
      <c r="AK27" t="s">
        <v>40</v>
      </c>
      <c r="AL27" t="s">
        <v>40</v>
      </c>
    </row>
    <row r="28" spans="1:38" x14ac:dyDescent="0.25">
      <c r="A28">
        <v>27</v>
      </c>
      <c r="B28" s="1">
        <v>45461.306574074071</v>
      </c>
      <c r="C28" s="1">
        <v>45461.331064814818</v>
      </c>
      <c r="D28" t="s">
        <v>218</v>
      </c>
      <c r="E28" t="s">
        <v>219</v>
      </c>
      <c r="F28">
        <v>3</v>
      </c>
      <c r="G28">
        <v>3</v>
      </c>
      <c r="H28" t="s">
        <v>40</v>
      </c>
      <c r="I28" t="s">
        <v>40</v>
      </c>
      <c r="J28" t="s">
        <v>40</v>
      </c>
      <c r="K28" t="s">
        <v>40</v>
      </c>
      <c r="L28" t="s">
        <v>40</v>
      </c>
      <c r="M28" t="s">
        <v>40</v>
      </c>
      <c r="N28" t="s">
        <v>45</v>
      </c>
      <c r="O28">
        <v>3</v>
      </c>
      <c r="P28" t="s">
        <v>40</v>
      </c>
      <c r="Q28" t="s">
        <v>40</v>
      </c>
      <c r="R28" t="s">
        <v>40</v>
      </c>
      <c r="S28" t="s">
        <v>40</v>
      </c>
      <c r="T28" t="s">
        <v>40</v>
      </c>
      <c r="U28" t="s">
        <v>40</v>
      </c>
      <c r="V28" t="s">
        <v>40</v>
      </c>
      <c r="W28">
        <v>3</v>
      </c>
      <c r="X28" t="s">
        <v>40</v>
      </c>
      <c r="Y28" t="s">
        <v>40</v>
      </c>
      <c r="Z28" t="s">
        <v>40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>
        <v>3</v>
      </c>
      <c r="AG28" t="s">
        <v>40</v>
      </c>
      <c r="AH28" t="s">
        <v>40</v>
      </c>
      <c r="AI28" t="s">
        <v>40</v>
      </c>
      <c r="AK28" t="s">
        <v>40</v>
      </c>
      <c r="AL28" t="s">
        <v>40</v>
      </c>
    </row>
    <row r="29" spans="1:38" x14ac:dyDescent="0.25">
      <c r="A29">
        <v>28</v>
      </c>
      <c r="B29" s="1">
        <v>45461.32534722222</v>
      </c>
      <c r="C29" s="1">
        <v>45461.327627314815</v>
      </c>
      <c r="D29" t="s">
        <v>380</v>
      </c>
      <c r="E29" t="s">
        <v>381</v>
      </c>
      <c r="F29">
        <v>3</v>
      </c>
      <c r="G29">
        <v>1</v>
      </c>
      <c r="H29" t="s">
        <v>38</v>
      </c>
      <c r="I29" t="s">
        <v>39</v>
      </c>
      <c r="J29" t="s">
        <v>39</v>
      </c>
      <c r="K29" t="s">
        <v>40</v>
      </c>
      <c r="L29" t="s">
        <v>40</v>
      </c>
      <c r="M29" t="s">
        <v>40</v>
      </c>
      <c r="N29" t="s">
        <v>67</v>
      </c>
      <c r="O29">
        <v>4</v>
      </c>
      <c r="P29" t="s">
        <v>41</v>
      </c>
      <c r="Q29" t="s">
        <v>41</v>
      </c>
      <c r="R29" t="s">
        <v>41</v>
      </c>
      <c r="S29" t="s">
        <v>41</v>
      </c>
      <c r="T29" t="s">
        <v>41</v>
      </c>
      <c r="U29" t="s">
        <v>41</v>
      </c>
      <c r="V29" t="s">
        <v>40</v>
      </c>
      <c r="W29">
        <v>3</v>
      </c>
      <c r="X29" t="s">
        <v>40</v>
      </c>
      <c r="Y29" t="s">
        <v>40</v>
      </c>
      <c r="Z29" t="s">
        <v>40</v>
      </c>
      <c r="AA29" t="s">
        <v>40</v>
      </c>
      <c r="AB29" t="s">
        <v>41</v>
      </c>
      <c r="AC29" t="s">
        <v>40</v>
      </c>
      <c r="AD29" t="s">
        <v>40</v>
      </c>
      <c r="AE29" t="s">
        <v>40</v>
      </c>
      <c r="AF29">
        <v>4</v>
      </c>
      <c r="AG29" t="s">
        <v>41</v>
      </c>
      <c r="AH29" t="s">
        <v>40</v>
      </c>
      <c r="AI29" t="s">
        <v>40</v>
      </c>
      <c r="AK29" t="s">
        <v>40</v>
      </c>
      <c r="AL29" t="s">
        <v>40</v>
      </c>
    </row>
    <row r="30" spans="1:38" x14ac:dyDescent="0.25">
      <c r="A30">
        <v>29</v>
      </c>
      <c r="B30" s="1">
        <v>45461.329375000001</v>
      </c>
      <c r="C30" s="1">
        <v>45461.331423611111</v>
      </c>
      <c r="D30" t="s">
        <v>252</v>
      </c>
      <c r="E30" t="s">
        <v>253</v>
      </c>
      <c r="F30">
        <v>2</v>
      </c>
      <c r="G30">
        <v>1</v>
      </c>
      <c r="H30" t="s">
        <v>39</v>
      </c>
      <c r="I30" t="s">
        <v>39</v>
      </c>
      <c r="J30" t="s">
        <v>39</v>
      </c>
      <c r="K30" t="s">
        <v>41</v>
      </c>
      <c r="L30" t="s">
        <v>41</v>
      </c>
      <c r="M30" t="s">
        <v>40</v>
      </c>
      <c r="N30" t="s">
        <v>67</v>
      </c>
      <c r="O30">
        <v>3</v>
      </c>
      <c r="P30" t="s">
        <v>41</v>
      </c>
      <c r="Q30" t="s">
        <v>41</v>
      </c>
      <c r="R30" t="s">
        <v>41</v>
      </c>
      <c r="S30" t="s">
        <v>41</v>
      </c>
      <c r="T30" t="s">
        <v>40</v>
      </c>
      <c r="U30" t="s">
        <v>41</v>
      </c>
      <c r="V30" t="s">
        <v>41</v>
      </c>
      <c r="W30">
        <v>3</v>
      </c>
      <c r="X30" t="s">
        <v>40</v>
      </c>
      <c r="Y30" t="s">
        <v>40</v>
      </c>
      <c r="Z30" t="s">
        <v>40</v>
      </c>
      <c r="AA30" t="s">
        <v>40</v>
      </c>
      <c r="AB30" t="s">
        <v>41</v>
      </c>
      <c r="AC30" t="s">
        <v>41</v>
      </c>
      <c r="AD30" t="s">
        <v>41</v>
      </c>
      <c r="AE30" t="s">
        <v>41</v>
      </c>
      <c r="AF30">
        <v>3</v>
      </c>
      <c r="AG30" t="s">
        <v>40</v>
      </c>
      <c r="AH30" t="s">
        <v>40</v>
      </c>
      <c r="AI30" t="s">
        <v>40</v>
      </c>
      <c r="AK30" t="s">
        <v>40</v>
      </c>
      <c r="AL30" t="s">
        <v>40</v>
      </c>
    </row>
    <row r="31" spans="1:38" x14ac:dyDescent="0.25">
      <c r="A31">
        <v>30</v>
      </c>
      <c r="B31" s="1">
        <v>45461.33222222222</v>
      </c>
      <c r="C31" s="1">
        <v>45461.340416666666</v>
      </c>
      <c r="D31" t="s">
        <v>107</v>
      </c>
      <c r="E31" t="s">
        <v>108</v>
      </c>
      <c r="F31">
        <v>3</v>
      </c>
      <c r="G31">
        <v>2</v>
      </c>
      <c r="H31" t="s">
        <v>39</v>
      </c>
      <c r="I31" t="s">
        <v>40</v>
      </c>
      <c r="J31" t="s">
        <v>39</v>
      </c>
      <c r="K31" t="s">
        <v>40</v>
      </c>
      <c r="L31" t="s">
        <v>40</v>
      </c>
      <c r="M31" t="s">
        <v>40</v>
      </c>
      <c r="N31" t="s">
        <v>45</v>
      </c>
      <c r="O31">
        <v>3</v>
      </c>
      <c r="P31" t="s">
        <v>41</v>
      </c>
      <c r="Q31" t="s">
        <v>41</v>
      </c>
      <c r="R31" t="s">
        <v>41</v>
      </c>
      <c r="S31" t="s">
        <v>41</v>
      </c>
      <c r="T31" t="s">
        <v>41</v>
      </c>
      <c r="U31" t="s">
        <v>41</v>
      </c>
      <c r="V31" t="s">
        <v>39</v>
      </c>
      <c r="W31">
        <v>4</v>
      </c>
      <c r="X31" t="s">
        <v>41</v>
      </c>
      <c r="Y31" t="s">
        <v>41</v>
      </c>
      <c r="Z31" t="s">
        <v>41</v>
      </c>
      <c r="AA31" t="s">
        <v>41</v>
      </c>
      <c r="AB31" t="s">
        <v>41</v>
      </c>
      <c r="AC31" t="s">
        <v>41</v>
      </c>
      <c r="AD31" t="s">
        <v>41</v>
      </c>
      <c r="AE31" t="s">
        <v>41</v>
      </c>
      <c r="AF31">
        <v>3</v>
      </c>
      <c r="AG31" t="s">
        <v>40</v>
      </c>
      <c r="AH31" t="s">
        <v>41</v>
      </c>
      <c r="AI31" t="s">
        <v>40</v>
      </c>
      <c r="AK31" t="s">
        <v>41</v>
      </c>
      <c r="AL31" t="s">
        <v>40</v>
      </c>
    </row>
    <row r="32" spans="1:38" x14ac:dyDescent="0.25">
      <c r="A32">
        <v>31</v>
      </c>
      <c r="B32" s="1">
        <v>45461.3515625</v>
      </c>
      <c r="C32" s="1">
        <v>45461.353356481479</v>
      </c>
      <c r="D32" t="s">
        <v>208</v>
      </c>
      <c r="E32" t="s">
        <v>209</v>
      </c>
      <c r="F32">
        <v>3</v>
      </c>
      <c r="G32">
        <v>2</v>
      </c>
      <c r="H32" t="s">
        <v>39</v>
      </c>
      <c r="I32" t="s">
        <v>39</v>
      </c>
      <c r="J32" t="s">
        <v>39</v>
      </c>
      <c r="K32" t="s">
        <v>40</v>
      </c>
      <c r="L32" t="s">
        <v>40</v>
      </c>
      <c r="M32" t="s">
        <v>40</v>
      </c>
      <c r="N32" t="s">
        <v>67</v>
      </c>
      <c r="O32">
        <v>3</v>
      </c>
      <c r="P32" t="s">
        <v>40</v>
      </c>
      <c r="Q32" t="s">
        <v>40</v>
      </c>
      <c r="R32" t="s">
        <v>40</v>
      </c>
      <c r="S32" t="s">
        <v>40</v>
      </c>
      <c r="T32" t="s">
        <v>40</v>
      </c>
      <c r="U32" t="s">
        <v>40</v>
      </c>
      <c r="V32" t="s">
        <v>40</v>
      </c>
      <c r="W32">
        <v>3</v>
      </c>
      <c r="X32" t="s">
        <v>40</v>
      </c>
      <c r="Y32" t="s">
        <v>40</v>
      </c>
      <c r="Z32" t="s">
        <v>40</v>
      </c>
      <c r="AA32" t="s">
        <v>40</v>
      </c>
      <c r="AB32" t="s">
        <v>40</v>
      </c>
      <c r="AC32" t="s">
        <v>40</v>
      </c>
      <c r="AD32" t="s">
        <v>39</v>
      </c>
      <c r="AE32" t="s">
        <v>40</v>
      </c>
      <c r="AF32">
        <v>3</v>
      </c>
      <c r="AG32" t="s">
        <v>40</v>
      </c>
      <c r="AH32" t="s">
        <v>39</v>
      </c>
      <c r="AI32" t="s">
        <v>40</v>
      </c>
      <c r="AK32" t="s">
        <v>40</v>
      </c>
      <c r="AL32" t="s">
        <v>40</v>
      </c>
    </row>
    <row r="33" spans="1:38" x14ac:dyDescent="0.25">
      <c r="A33">
        <v>32</v>
      </c>
      <c r="B33" s="1">
        <v>45461.365428240744</v>
      </c>
      <c r="C33" s="1">
        <v>45461.366643518515</v>
      </c>
      <c r="D33" t="s">
        <v>111</v>
      </c>
      <c r="E33" t="s">
        <v>112</v>
      </c>
      <c r="F33">
        <v>4</v>
      </c>
      <c r="G33">
        <v>4</v>
      </c>
      <c r="H33" t="s">
        <v>41</v>
      </c>
      <c r="I33" t="s">
        <v>41</v>
      </c>
      <c r="J33" t="s">
        <v>41</v>
      </c>
      <c r="K33" t="s">
        <v>41</v>
      </c>
      <c r="L33" t="s">
        <v>41</v>
      </c>
      <c r="M33" t="s">
        <v>41</v>
      </c>
      <c r="N33" t="s">
        <v>45</v>
      </c>
      <c r="O33">
        <v>4</v>
      </c>
      <c r="P33" t="s">
        <v>41</v>
      </c>
      <c r="Q33" t="s">
        <v>41</v>
      </c>
      <c r="R33" t="s">
        <v>41</v>
      </c>
      <c r="S33" t="s">
        <v>41</v>
      </c>
      <c r="T33" t="s">
        <v>41</v>
      </c>
      <c r="U33" t="s">
        <v>41</v>
      </c>
      <c r="V33" t="s">
        <v>41</v>
      </c>
      <c r="W33">
        <v>4</v>
      </c>
      <c r="X33" t="s">
        <v>41</v>
      </c>
      <c r="Y33" t="s">
        <v>41</v>
      </c>
      <c r="Z33" t="s">
        <v>41</v>
      </c>
      <c r="AA33" t="s">
        <v>41</v>
      </c>
      <c r="AB33" t="s">
        <v>41</v>
      </c>
      <c r="AC33" t="s">
        <v>41</v>
      </c>
      <c r="AD33" t="s">
        <v>41</v>
      </c>
      <c r="AE33" t="s">
        <v>41</v>
      </c>
      <c r="AF33">
        <v>3</v>
      </c>
      <c r="AG33" t="s">
        <v>41</v>
      </c>
      <c r="AH33" t="s">
        <v>40</v>
      </c>
      <c r="AI33" t="s">
        <v>41</v>
      </c>
      <c r="AK33" t="s">
        <v>41</v>
      </c>
      <c r="AL33" t="s">
        <v>41</v>
      </c>
    </row>
    <row r="34" spans="1:38" x14ac:dyDescent="0.25">
      <c r="A34">
        <v>33</v>
      </c>
      <c r="B34" s="1">
        <v>45461.426574074074</v>
      </c>
      <c r="C34" s="1">
        <v>45461.446331018517</v>
      </c>
      <c r="D34" t="s">
        <v>236</v>
      </c>
      <c r="E34" t="s">
        <v>237</v>
      </c>
      <c r="F34">
        <v>2</v>
      </c>
      <c r="G34">
        <v>3</v>
      </c>
      <c r="H34" t="s">
        <v>40</v>
      </c>
      <c r="I34" t="s">
        <v>40</v>
      </c>
      <c r="J34" t="s">
        <v>39</v>
      </c>
      <c r="K34" t="s">
        <v>40</v>
      </c>
      <c r="L34" t="s">
        <v>40</v>
      </c>
      <c r="M34" t="s">
        <v>40</v>
      </c>
      <c r="N34" t="s">
        <v>45</v>
      </c>
      <c r="O34">
        <v>3</v>
      </c>
      <c r="P34" t="s">
        <v>39</v>
      </c>
      <c r="Q34" t="s">
        <v>40</v>
      </c>
      <c r="R34" t="s">
        <v>40</v>
      </c>
      <c r="S34" t="s">
        <v>41</v>
      </c>
      <c r="T34" t="s">
        <v>39</v>
      </c>
      <c r="U34" t="s">
        <v>40</v>
      </c>
      <c r="V34" t="s">
        <v>39</v>
      </c>
      <c r="W34">
        <v>2</v>
      </c>
      <c r="X34" t="s">
        <v>39</v>
      </c>
      <c r="Y34" t="s">
        <v>40</v>
      </c>
      <c r="Z34" t="s">
        <v>40</v>
      </c>
      <c r="AA34" t="s">
        <v>40</v>
      </c>
      <c r="AB34" t="s">
        <v>40</v>
      </c>
      <c r="AC34" t="s">
        <v>40</v>
      </c>
      <c r="AD34" t="s">
        <v>40</v>
      </c>
      <c r="AE34" t="s">
        <v>40</v>
      </c>
      <c r="AF34">
        <v>3</v>
      </c>
      <c r="AG34" t="s">
        <v>40</v>
      </c>
      <c r="AH34" t="s">
        <v>39</v>
      </c>
      <c r="AI34" t="s">
        <v>40</v>
      </c>
      <c r="AK34" t="s">
        <v>40</v>
      </c>
      <c r="AL34" t="s">
        <v>40</v>
      </c>
    </row>
    <row r="35" spans="1:38" x14ac:dyDescent="0.25">
      <c r="A35">
        <v>34</v>
      </c>
      <c r="B35" s="1">
        <v>45461.500428240739</v>
      </c>
      <c r="C35" s="1">
        <v>45461.503668981481</v>
      </c>
      <c r="D35" t="s">
        <v>382</v>
      </c>
      <c r="E35" t="s">
        <v>383</v>
      </c>
      <c r="F35">
        <v>3</v>
      </c>
      <c r="G35">
        <v>3</v>
      </c>
      <c r="H35" t="s">
        <v>39</v>
      </c>
      <c r="I35" t="s">
        <v>39</v>
      </c>
      <c r="J35" t="s">
        <v>39</v>
      </c>
      <c r="K35" t="s">
        <v>40</v>
      </c>
      <c r="L35" t="s">
        <v>40</v>
      </c>
      <c r="M35" t="s">
        <v>40</v>
      </c>
      <c r="N35" t="s">
        <v>45</v>
      </c>
      <c r="O35">
        <v>3</v>
      </c>
      <c r="P35" t="s">
        <v>39</v>
      </c>
      <c r="Q35" t="s">
        <v>40</v>
      </c>
      <c r="R35" t="s">
        <v>40</v>
      </c>
      <c r="S35" t="s">
        <v>40</v>
      </c>
      <c r="T35" t="s">
        <v>39</v>
      </c>
      <c r="U35" t="s">
        <v>39</v>
      </c>
      <c r="V35" t="s">
        <v>39</v>
      </c>
      <c r="W35">
        <v>3</v>
      </c>
      <c r="X35" t="s">
        <v>40</v>
      </c>
      <c r="Y35" t="s">
        <v>40</v>
      </c>
      <c r="Z35" t="s">
        <v>39</v>
      </c>
      <c r="AA35" t="s">
        <v>39</v>
      </c>
      <c r="AB35" t="s">
        <v>39</v>
      </c>
      <c r="AC35" t="s">
        <v>39</v>
      </c>
      <c r="AD35" t="s">
        <v>39</v>
      </c>
      <c r="AE35" t="s">
        <v>39</v>
      </c>
      <c r="AF35">
        <v>3</v>
      </c>
      <c r="AG35" t="s">
        <v>40</v>
      </c>
      <c r="AH35" t="s">
        <v>40</v>
      </c>
      <c r="AI35" t="s">
        <v>40</v>
      </c>
      <c r="AK35" t="s">
        <v>40</v>
      </c>
      <c r="AL35" t="s">
        <v>40</v>
      </c>
    </row>
    <row r="36" spans="1:38" x14ac:dyDescent="0.25">
      <c r="A36">
        <v>35</v>
      </c>
      <c r="B36" s="1">
        <v>45461.502592592595</v>
      </c>
      <c r="C36" s="1">
        <v>45461.503900462965</v>
      </c>
      <c r="D36" t="s">
        <v>306</v>
      </c>
      <c r="E36" t="s">
        <v>307</v>
      </c>
      <c r="F36">
        <v>2</v>
      </c>
      <c r="G36">
        <v>2</v>
      </c>
      <c r="H36" t="s">
        <v>39</v>
      </c>
      <c r="I36" t="s">
        <v>39</v>
      </c>
      <c r="J36" t="s">
        <v>39</v>
      </c>
      <c r="K36" t="s">
        <v>40</v>
      </c>
      <c r="L36" t="s">
        <v>40</v>
      </c>
      <c r="M36" t="s">
        <v>39</v>
      </c>
      <c r="N36" t="s">
        <v>45</v>
      </c>
      <c r="O36">
        <v>3</v>
      </c>
      <c r="P36" t="s">
        <v>40</v>
      </c>
      <c r="Q36" t="s">
        <v>40</v>
      </c>
      <c r="R36" t="s">
        <v>40</v>
      </c>
      <c r="S36" t="s">
        <v>40</v>
      </c>
      <c r="T36" t="s">
        <v>40</v>
      </c>
      <c r="U36" t="s">
        <v>40</v>
      </c>
      <c r="V36" t="s">
        <v>40</v>
      </c>
      <c r="W36">
        <v>2</v>
      </c>
      <c r="X36" t="s">
        <v>39</v>
      </c>
      <c r="Y36" t="s">
        <v>39</v>
      </c>
      <c r="Z36" t="s">
        <v>40</v>
      </c>
      <c r="AA36" t="s">
        <v>40</v>
      </c>
      <c r="AB36" t="s">
        <v>40</v>
      </c>
      <c r="AC36" t="s">
        <v>40</v>
      </c>
      <c r="AD36" t="s">
        <v>40</v>
      </c>
      <c r="AE36" t="s">
        <v>40</v>
      </c>
      <c r="AF36">
        <v>3</v>
      </c>
      <c r="AG36" t="s">
        <v>40</v>
      </c>
      <c r="AH36" t="s">
        <v>40</v>
      </c>
      <c r="AI36" t="s">
        <v>40</v>
      </c>
      <c r="AK36" t="s">
        <v>40</v>
      </c>
      <c r="AL36" t="s">
        <v>40</v>
      </c>
    </row>
    <row r="37" spans="1:38" x14ac:dyDescent="0.25">
      <c r="A37">
        <v>36</v>
      </c>
      <c r="B37" s="1">
        <v>45461.525150462963</v>
      </c>
      <c r="C37" s="1">
        <v>45461.526747685188</v>
      </c>
      <c r="D37" t="s">
        <v>256</v>
      </c>
      <c r="E37" t="s">
        <v>257</v>
      </c>
      <c r="F37">
        <v>3</v>
      </c>
      <c r="G37">
        <v>1</v>
      </c>
      <c r="H37" t="s">
        <v>38</v>
      </c>
      <c r="I37" t="s">
        <v>38</v>
      </c>
      <c r="J37" t="s">
        <v>38</v>
      </c>
      <c r="K37" t="s">
        <v>40</v>
      </c>
      <c r="L37" t="s">
        <v>39</v>
      </c>
      <c r="M37" t="s">
        <v>40</v>
      </c>
      <c r="N37" t="s">
        <v>45</v>
      </c>
      <c r="O37">
        <v>3</v>
      </c>
      <c r="P37" t="s">
        <v>40</v>
      </c>
      <c r="Q37" t="s">
        <v>40</v>
      </c>
      <c r="R37" t="s">
        <v>40</v>
      </c>
      <c r="S37" t="s">
        <v>40</v>
      </c>
      <c r="T37" t="s">
        <v>40</v>
      </c>
      <c r="U37" t="s">
        <v>40</v>
      </c>
      <c r="V37" t="s">
        <v>40</v>
      </c>
      <c r="W37">
        <v>3</v>
      </c>
      <c r="X37" t="s">
        <v>40</v>
      </c>
      <c r="Y37" t="s">
        <v>40</v>
      </c>
      <c r="Z37" t="s">
        <v>40</v>
      </c>
      <c r="AA37" t="s">
        <v>40</v>
      </c>
      <c r="AB37" t="s">
        <v>40</v>
      </c>
      <c r="AC37" t="s">
        <v>40</v>
      </c>
      <c r="AD37" t="s">
        <v>40</v>
      </c>
      <c r="AE37" t="s">
        <v>40</v>
      </c>
      <c r="AF37">
        <v>3</v>
      </c>
      <c r="AG37" t="s">
        <v>40</v>
      </c>
      <c r="AH37" t="s">
        <v>40</v>
      </c>
      <c r="AI37" t="s">
        <v>40</v>
      </c>
      <c r="AK37" t="s">
        <v>40</v>
      </c>
      <c r="AL37" t="s">
        <v>40</v>
      </c>
    </row>
    <row r="38" spans="1:38" x14ac:dyDescent="0.25">
      <c r="A38">
        <v>37</v>
      </c>
      <c r="B38" s="1">
        <v>45461.50199074074</v>
      </c>
      <c r="C38" s="1">
        <v>45461.503344907411</v>
      </c>
      <c r="D38" t="s">
        <v>155</v>
      </c>
      <c r="E38" t="s">
        <v>156</v>
      </c>
      <c r="F38">
        <v>3</v>
      </c>
      <c r="G38">
        <v>3</v>
      </c>
      <c r="H38" t="s">
        <v>39</v>
      </c>
      <c r="I38" t="s">
        <v>40</v>
      </c>
      <c r="J38" t="s">
        <v>39</v>
      </c>
      <c r="K38" t="s">
        <v>41</v>
      </c>
      <c r="L38" t="s">
        <v>41</v>
      </c>
      <c r="M38" t="s">
        <v>40</v>
      </c>
      <c r="N38" t="s">
        <v>67</v>
      </c>
      <c r="O38">
        <v>3</v>
      </c>
      <c r="P38" t="s">
        <v>40</v>
      </c>
      <c r="Q38" t="s">
        <v>40</v>
      </c>
      <c r="R38" t="s">
        <v>40</v>
      </c>
      <c r="S38" t="s">
        <v>40</v>
      </c>
      <c r="T38" t="s">
        <v>40</v>
      </c>
      <c r="U38" t="s">
        <v>40</v>
      </c>
      <c r="V38" t="s">
        <v>40</v>
      </c>
      <c r="W38">
        <v>2</v>
      </c>
      <c r="X38" t="s">
        <v>39</v>
      </c>
      <c r="Y38" t="s">
        <v>39</v>
      </c>
      <c r="Z38" t="s">
        <v>40</v>
      </c>
      <c r="AA38" t="s">
        <v>40</v>
      </c>
      <c r="AB38" t="s">
        <v>40</v>
      </c>
      <c r="AC38" t="s">
        <v>40</v>
      </c>
      <c r="AD38" t="s">
        <v>39</v>
      </c>
      <c r="AE38" t="s">
        <v>39</v>
      </c>
      <c r="AF38">
        <v>3</v>
      </c>
      <c r="AG38" t="s">
        <v>40</v>
      </c>
      <c r="AH38" t="s">
        <v>41</v>
      </c>
      <c r="AI38" t="s">
        <v>40</v>
      </c>
      <c r="AK38" t="s">
        <v>40</v>
      </c>
      <c r="AL38" t="s">
        <v>41</v>
      </c>
    </row>
    <row r="39" spans="1:38" x14ac:dyDescent="0.25">
      <c r="A39">
        <v>38</v>
      </c>
      <c r="B39" s="1">
        <v>45461.502326388887</v>
      </c>
      <c r="C39" s="1">
        <v>45461.503634259258</v>
      </c>
      <c r="D39" t="s">
        <v>320</v>
      </c>
      <c r="E39" t="s">
        <v>321</v>
      </c>
      <c r="F39">
        <v>3</v>
      </c>
      <c r="G39">
        <v>1</v>
      </c>
      <c r="H39" t="s">
        <v>39</v>
      </c>
      <c r="I39" t="s">
        <v>38</v>
      </c>
      <c r="J39" t="s">
        <v>38</v>
      </c>
      <c r="K39" t="s">
        <v>41</v>
      </c>
      <c r="L39" t="s">
        <v>40</v>
      </c>
      <c r="M39" t="s">
        <v>40</v>
      </c>
      <c r="N39" t="s">
        <v>45</v>
      </c>
      <c r="O39">
        <v>4</v>
      </c>
      <c r="P39" t="s">
        <v>40</v>
      </c>
      <c r="Q39" t="s">
        <v>40</v>
      </c>
      <c r="R39" t="s">
        <v>41</v>
      </c>
      <c r="S39" t="s">
        <v>40</v>
      </c>
      <c r="T39" t="s">
        <v>40</v>
      </c>
      <c r="U39" t="s">
        <v>40</v>
      </c>
      <c r="V39" t="s">
        <v>40</v>
      </c>
      <c r="W39">
        <v>3</v>
      </c>
      <c r="X39" t="s">
        <v>39</v>
      </c>
      <c r="Y39" t="s">
        <v>39</v>
      </c>
      <c r="Z39" t="s">
        <v>40</v>
      </c>
      <c r="AA39" t="s">
        <v>40</v>
      </c>
      <c r="AB39" t="s">
        <v>40</v>
      </c>
      <c r="AC39" t="s">
        <v>40</v>
      </c>
      <c r="AD39" t="s">
        <v>40</v>
      </c>
      <c r="AE39" t="s">
        <v>40</v>
      </c>
      <c r="AF39">
        <v>4</v>
      </c>
      <c r="AG39" t="s">
        <v>40</v>
      </c>
      <c r="AH39" t="s">
        <v>40</v>
      </c>
      <c r="AI39" t="s">
        <v>40</v>
      </c>
      <c r="AK39" t="s">
        <v>40</v>
      </c>
      <c r="AL39" t="s">
        <v>40</v>
      </c>
    </row>
    <row r="40" spans="1:38" x14ac:dyDescent="0.25">
      <c r="A40">
        <v>39</v>
      </c>
      <c r="B40" s="1">
        <v>45461.569594907407</v>
      </c>
      <c r="C40" s="1">
        <v>45461.570625</v>
      </c>
      <c r="D40" t="s">
        <v>90</v>
      </c>
      <c r="E40" t="s">
        <v>91</v>
      </c>
      <c r="F40">
        <v>3</v>
      </c>
      <c r="G40">
        <v>3</v>
      </c>
      <c r="H40" t="s">
        <v>40</v>
      </c>
      <c r="I40" t="s">
        <v>40</v>
      </c>
      <c r="J40" t="s">
        <v>40</v>
      </c>
      <c r="K40" t="s">
        <v>40</v>
      </c>
      <c r="L40" t="s">
        <v>40</v>
      </c>
      <c r="M40" t="s">
        <v>41</v>
      </c>
      <c r="N40" t="s">
        <v>45</v>
      </c>
      <c r="O40">
        <v>4</v>
      </c>
      <c r="P40" t="s">
        <v>41</v>
      </c>
      <c r="Q40" t="s">
        <v>41</v>
      </c>
      <c r="R40" t="s">
        <v>41</v>
      </c>
      <c r="S40" t="s">
        <v>41</v>
      </c>
      <c r="T40" t="s">
        <v>41</v>
      </c>
      <c r="U40" t="s">
        <v>41</v>
      </c>
      <c r="V40" t="s">
        <v>41</v>
      </c>
      <c r="W40">
        <v>4</v>
      </c>
      <c r="X40" t="s">
        <v>40</v>
      </c>
      <c r="Y40" t="s">
        <v>40</v>
      </c>
      <c r="Z40" t="s">
        <v>40</v>
      </c>
      <c r="AA40" t="s">
        <v>40</v>
      </c>
      <c r="AB40" t="s">
        <v>40</v>
      </c>
      <c r="AC40" t="s">
        <v>40</v>
      </c>
      <c r="AD40" t="s">
        <v>40</v>
      </c>
      <c r="AE40" t="s">
        <v>40</v>
      </c>
      <c r="AF40">
        <v>3</v>
      </c>
      <c r="AG40" t="s">
        <v>40</v>
      </c>
      <c r="AH40" t="s">
        <v>40</v>
      </c>
      <c r="AI40" t="s">
        <v>41</v>
      </c>
      <c r="AK40" t="s">
        <v>41</v>
      </c>
      <c r="AL40" t="s">
        <v>41</v>
      </c>
    </row>
    <row r="41" spans="1:38" x14ac:dyDescent="0.25">
      <c r="A41">
        <v>40</v>
      </c>
      <c r="B41" s="1">
        <v>45461.56722222222</v>
      </c>
      <c r="C41" s="1">
        <v>45461.575138888889</v>
      </c>
      <c r="D41" t="s">
        <v>352</v>
      </c>
      <c r="E41" t="s">
        <v>353</v>
      </c>
      <c r="F41">
        <v>3</v>
      </c>
      <c r="G41">
        <v>2</v>
      </c>
      <c r="H41" t="s">
        <v>39</v>
      </c>
      <c r="I41" t="s">
        <v>40</v>
      </c>
      <c r="J41" t="s">
        <v>40</v>
      </c>
      <c r="K41" t="s">
        <v>40</v>
      </c>
      <c r="L41" t="s">
        <v>40</v>
      </c>
      <c r="M41" t="s">
        <v>41</v>
      </c>
      <c r="N41" t="s">
        <v>45</v>
      </c>
      <c r="O41">
        <v>3</v>
      </c>
      <c r="P41" t="s">
        <v>40</v>
      </c>
      <c r="Q41" t="s">
        <v>40</v>
      </c>
      <c r="R41" t="s">
        <v>41</v>
      </c>
      <c r="S41" t="s">
        <v>40</v>
      </c>
      <c r="T41" t="s">
        <v>40</v>
      </c>
      <c r="U41" t="s">
        <v>41</v>
      </c>
      <c r="V41" t="s">
        <v>40</v>
      </c>
      <c r="Z41" t="s">
        <v>40</v>
      </c>
      <c r="AA41" t="s">
        <v>40</v>
      </c>
      <c r="AB41" t="s">
        <v>40</v>
      </c>
      <c r="AC41" t="s">
        <v>40</v>
      </c>
      <c r="AD41" t="s">
        <v>40</v>
      </c>
      <c r="AE41" t="s">
        <v>40</v>
      </c>
      <c r="AF41">
        <v>3</v>
      </c>
      <c r="AG41" t="s">
        <v>40</v>
      </c>
      <c r="AH41" t="s">
        <v>40</v>
      </c>
      <c r="AI41" t="s">
        <v>40</v>
      </c>
      <c r="AK41" t="s">
        <v>40</v>
      </c>
      <c r="AL41" t="s">
        <v>40</v>
      </c>
    </row>
    <row r="42" spans="1:38" x14ac:dyDescent="0.25">
      <c r="A42">
        <v>41</v>
      </c>
      <c r="B42" s="1">
        <v>45461.579513888886</v>
      </c>
      <c r="C42" s="1">
        <v>45461.581134259257</v>
      </c>
      <c r="D42" t="s">
        <v>238</v>
      </c>
      <c r="E42" t="s">
        <v>239</v>
      </c>
      <c r="F42">
        <v>2</v>
      </c>
      <c r="G42">
        <v>2</v>
      </c>
      <c r="H42" t="s">
        <v>39</v>
      </c>
      <c r="I42" t="s">
        <v>39</v>
      </c>
      <c r="J42" t="s">
        <v>39</v>
      </c>
      <c r="K42" t="s">
        <v>40</v>
      </c>
      <c r="L42" t="s">
        <v>39</v>
      </c>
      <c r="M42" t="s">
        <v>41</v>
      </c>
      <c r="N42" t="s">
        <v>94</v>
      </c>
      <c r="O42">
        <v>3</v>
      </c>
      <c r="P42" t="s">
        <v>40</v>
      </c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X42" t="s">
        <v>40</v>
      </c>
      <c r="Y42" t="s">
        <v>39</v>
      </c>
      <c r="Z42" t="s">
        <v>39</v>
      </c>
      <c r="AA42" t="s">
        <v>40</v>
      </c>
      <c r="AB42" t="s">
        <v>40</v>
      </c>
      <c r="AC42" t="s">
        <v>39</v>
      </c>
      <c r="AD42" t="s">
        <v>39</v>
      </c>
      <c r="AE42" t="s">
        <v>40</v>
      </c>
      <c r="AF42">
        <v>3</v>
      </c>
      <c r="AG42" t="s">
        <v>40</v>
      </c>
      <c r="AH42" t="s">
        <v>40</v>
      </c>
      <c r="AI42" t="s">
        <v>40</v>
      </c>
      <c r="AK42" t="s">
        <v>40</v>
      </c>
      <c r="AL42" t="s">
        <v>40</v>
      </c>
    </row>
    <row r="43" spans="1:38" x14ac:dyDescent="0.25">
      <c r="A43">
        <v>42</v>
      </c>
      <c r="B43" s="1">
        <v>45461.551018518519</v>
      </c>
      <c r="C43" s="1">
        <v>45461.552418981482</v>
      </c>
      <c r="D43" t="s">
        <v>58</v>
      </c>
      <c r="E43" t="s">
        <v>59</v>
      </c>
      <c r="F43">
        <v>2</v>
      </c>
      <c r="G43">
        <v>1</v>
      </c>
      <c r="H43" t="s">
        <v>38</v>
      </c>
      <c r="I43" t="s">
        <v>38</v>
      </c>
      <c r="J43" t="s">
        <v>38</v>
      </c>
      <c r="K43" t="s">
        <v>40</v>
      </c>
      <c r="L43" t="s">
        <v>39</v>
      </c>
      <c r="M43" t="s">
        <v>40</v>
      </c>
      <c r="N43" t="s">
        <v>94</v>
      </c>
      <c r="O43">
        <v>3</v>
      </c>
      <c r="P43" t="s">
        <v>40</v>
      </c>
      <c r="Q43" t="s">
        <v>40</v>
      </c>
      <c r="R43" t="s">
        <v>40</v>
      </c>
      <c r="S43" t="s">
        <v>40</v>
      </c>
      <c r="T43" t="s">
        <v>40</v>
      </c>
      <c r="U43" t="s">
        <v>40</v>
      </c>
      <c r="V43" t="s">
        <v>40</v>
      </c>
      <c r="W43">
        <v>3</v>
      </c>
      <c r="X43" t="s">
        <v>40</v>
      </c>
      <c r="Y43" t="s">
        <v>40</v>
      </c>
      <c r="Z43" t="s">
        <v>40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>
        <v>3</v>
      </c>
      <c r="AG43" t="s">
        <v>40</v>
      </c>
      <c r="AH43" t="s">
        <v>40</v>
      </c>
      <c r="AI43" t="s">
        <v>40</v>
      </c>
      <c r="AK43" t="s">
        <v>40</v>
      </c>
      <c r="AL43" t="s">
        <v>40</v>
      </c>
    </row>
    <row r="44" spans="1:38" x14ac:dyDescent="0.25">
      <c r="A44">
        <v>43</v>
      </c>
      <c r="B44" s="1">
        <v>45461.500717592593</v>
      </c>
      <c r="C44" s="1">
        <v>45461.562037037038</v>
      </c>
      <c r="D44" t="s">
        <v>348</v>
      </c>
      <c r="E44" t="s">
        <v>349</v>
      </c>
      <c r="F44">
        <v>4</v>
      </c>
      <c r="G44">
        <v>4</v>
      </c>
      <c r="H44" t="s">
        <v>40</v>
      </c>
      <c r="I44" t="s">
        <v>40</v>
      </c>
      <c r="J44" t="s">
        <v>40</v>
      </c>
      <c r="K44" t="s">
        <v>41</v>
      </c>
      <c r="L44" t="s">
        <v>40</v>
      </c>
      <c r="M44" t="s">
        <v>40</v>
      </c>
      <c r="N44" t="s">
        <v>45</v>
      </c>
      <c r="O44">
        <v>4</v>
      </c>
      <c r="P44" t="s">
        <v>41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>
        <v>3</v>
      </c>
      <c r="X44" t="s">
        <v>41</v>
      </c>
      <c r="Y44" t="s">
        <v>41</v>
      </c>
      <c r="Z44" t="s">
        <v>40</v>
      </c>
      <c r="AA44" t="s">
        <v>40</v>
      </c>
      <c r="AB44" t="s">
        <v>40</v>
      </c>
      <c r="AC44" t="s">
        <v>40</v>
      </c>
      <c r="AD44" t="s">
        <v>40</v>
      </c>
      <c r="AE44" t="s">
        <v>40</v>
      </c>
      <c r="AF44">
        <v>4</v>
      </c>
      <c r="AG44" t="s">
        <v>40</v>
      </c>
      <c r="AH44" t="s">
        <v>41</v>
      </c>
      <c r="AI44" t="s">
        <v>41</v>
      </c>
      <c r="AK44" t="s">
        <v>41</v>
      </c>
      <c r="AL44" t="s">
        <v>40</v>
      </c>
    </row>
    <row r="45" spans="1:38" x14ac:dyDescent="0.25">
      <c r="A45">
        <v>44</v>
      </c>
      <c r="B45" s="1">
        <v>45461.586018518516</v>
      </c>
      <c r="C45" s="1">
        <v>45461.587650462963</v>
      </c>
      <c r="D45" t="s">
        <v>161</v>
      </c>
      <c r="E45" t="s">
        <v>162</v>
      </c>
      <c r="F45">
        <v>3</v>
      </c>
      <c r="G45">
        <v>2</v>
      </c>
      <c r="H45" t="s">
        <v>39</v>
      </c>
      <c r="I45" t="s">
        <v>39</v>
      </c>
      <c r="J45" t="s">
        <v>40</v>
      </c>
      <c r="K45" t="s">
        <v>40</v>
      </c>
      <c r="L45" t="s">
        <v>40</v>
      </c>
      <c r="M45" t="s">
        <v>40</v>
      </c>
      <c r="N45" t="s">
        <v>45</v>
      </c>
      <c r="O45">
        <v>4</v>
      </c>
      <c r="P45" t="s">
        <v>41</v>
      </c>
      <c r="Q45" t="s">
        <v>41</v>
      </c>
      <c r="R45" t="s">
        <v>41</v>
      </c>
      <c r="S45" t="s">
        <v>41</v>
      </c>
      <c r="T45" t="s">
        <v>41</v>
      </c>
      <c r="U45" t="s">
        <v>41</v>
      </c>
      <c r="V45" t="s">
        <v>41</v>
      </c>
      <c r="W45">
        <v>4</v>
      </c>
      <c r="X45" t="s">
        <v>41</v>
      </c>
      <c r="Y45" t="s">
        <v>41</v>
      </c>
      <c r="Z45" t="s">
        <v>41</v>
      </c>
      <c r="AA45" t="s">
        <v>41</v>
      </c>
      <c r="AB45" t="s">
        <v>41</v>
      </c>
      <c r="AC45" t="s">
        <v>41</v>
      </c>
      <c r="AD45" t="s">
        <v>41</v>
      </c>
      <c r="AE45" t="s">
        <v>41</v>
      </c>
      <c r="AF45">
        <v>3</v>
      </c>
      <c r="AG45" t="s">
        <v>40</v>
      </c>
      <c r="AH45" t="s">
        <v>40</v>
      </c>
      <c r="AI45" t="s">
        <v>40</v>
      </c>
      <c r="AK45" t="s">
        <v>40</v>
      </c>
      <c r="AL45" t="s">
        <v>41</v>
      </c>
    </row>
    <row r="46" spans="1:38" x14ac:dyDescent="0.25">
      <c r="A46">
        <v>45</v>
      </c>
      <c r="B46" s="1">
        <v>45461.589745370373</v>
      </c>
      <c r="C46" s="1">
        <v>45461.590821759259</v>
      </c>
      <c r="D46" t="s">
        <v>258</v>
      </c>
      <c r="E46" t="s">
        <v>259</v>
      </c>
      <c r="F46">
        <v>4</v>
      </c>
      <c r="G46">
        <v>3</v>
      </c>
      <c r="H46" t="s">
        <v>40</v>
      </c>
      <c r="I46" t="s">
        <v>41</v>
      </c>
      <c r="J46" t="s">
        <v>41</v>
      </c>
      <c r="K46" t="s">
        <v>41</v>
      </c>
      <c r="L46" t="s">
        <v>41</v>
      </c>
      <c r="M46" t="s">
        <v>41</v>
      </c>
      <c r="N46" t="s">
        <v>45</v>
      </c>
      <c r="O46">
        <v>4</v>
      </c>
      <c r="P46" t="s">
        <v>41</v>
      </c>
      <c r="Q46" t="s">
        <v>41</v>
      </c>
      <c r="R46" t="s">
        <v>41</v>
      </c>
      <c r="S46" t="s">
        <v>41</v>
      </c>
      <c r="T46" t="s">
        <v>41</v>
      </c>
      <c r="U46" t="s">
        <v>41</v>
      </c>
      <c r="V46" t="s">
        <v>41</v>
      </c>
      <c r="W46">
        <v>4</v>
      </c>
      <c r="X46" t="s">
        <v>41</v>
      </c>
      <c r="Y46" t="s">
        <v>41</v>
      </c>
      <c r="Z46" t="s">
        <v>40</v>
      </c>
      <c r="AA46" t="s">
        <v>41</v>
      </c>
      <c r="AB46" t="s">
        <v>41</v>
      </c>
      <c r="AC46" t="s">
        <v>41</v>
      </c>
      <c r="AD46" t="s">
        <v>41</v>
      </c>
      <c r="AE46" t="s">
        <v>41</v>
      </c>
      <c r="AF46">
        <v>4</v>
      </c>
      <c r="AG46" t="s">
        <v>41</v>
      </c>
      <c r="AH46" t="s">
        <v>41</v>
      </c>
      <c r="AI46" t="s">
        <v>41</v>
      </c>
      <c r="AK46" t="s">
        <v>41</v>
      </c>
      <c r="AL46" t="s">
        <v>41</v>
      </c>
    </row>
    <row r="47" spans="1:38" x14ac:dyDescent="0.25">
      <c r="A47">
        <v>46</v>
      </c>
      <c r="B47" s="1">
        <v>45461.705636574072</v>
      </c>
      <c r="C47" s="1">
        <v>45461.706805555557</v>
      </c>
      <c r="D47" t="s">
        <v>302</v>
      </c>
      <c r="E47" t="s">
        <v>303</v>
      </c>
      <c r="F47">
        <v>4</v>
      </c>
      <c r="G47">
        <v>4</v>
      </c>
      <c r="H47" t="s">
        <v>40</v>
      </c>
      <c r="I47" t="s">
        <v>40</v>
      </c>
      <c r="J47" t="s">
        <v>40</v>
      </c>
      <c r="K47" t="s">
        <v>40</v>
      </c>
      <c r="L47" t="s">
        <v>40</v>
      </c>
      <c r="M47" t="s">
        <v>40</v>
      </c>
      <c r="N47" t="s">
        <v>45</v>
      </c>
      <c r="O47">
        <v>4</v>
      </c>
      <c r="P47" t="s">
        <v>41</v>
      </c>
      <c r="Q47" t="s">
        <v>41</v>
      </c>
      <c r="R47" t="s">
        <v>41</v>
      </c>
      <c r="S47" t="s">
        <v>41</v>
      </c>
      <c r="T47" t="s">
        <v>41</v>
      </c>
      <c r="U47" t="s">
        <v>41</v>
      </c>
      <c r="V47" t="s">
        <v>41</v>
      </c>
      <c r="W47">
        <v>4</v>
      </c>
      <c r="X47" t="s">
        <v>41</v>
      </c>
      <c r="Y47" t="s">
        <v>41</v>
      </c>
      <c r="Z47" t="s">
        <v>40</v>
      </c>
      <c r="AA47" t="s">
        <v>41</v>
      </c>
      <c r="AB47" t="s">
        <v>41</v>
      </c>
      <c r="AC47" t="s">
        <v>41</v>
      </c>
      <c r="AD47" t="s">
        <v>41</v>
      </c>
      <c r="AE47" t="s">
        <v>41</v>
      </c>
      <c r="AF47">
        <v>4</v>
      </c>
      <c r="AG47" t="s">
        <v>41</v>
      </c>
      <c r="AH47" t="s">
        <v>41</v>
      </c>
      <c r="AI47" t="s">
        <v>41</v>
      </c>
      <c r="AK47" t="s">
        <v>41</v>
      </c>
      <c r="AL47" t="s">
        <v>41</v>
      </c>
    </row>
    <row r="48" spans="1:38" x14ac:dyDescent="0.25">
      <c r="A48">
        <v>47</v>
      </c>
      <c r="B48" s="1">
        <v>45461.707442129627</v>
      </c>
      <c r="C48" s="1">
        <v>45461.707962962966</v>
      </c>
      <c r="D48" t="s">
        <v>384</v>
      </c>
      <c r="E48" t="s">
        <v>385</v>
      </c>
      <c r="F48">
        <v>4</v>
      </c>
      <c r="G48">
        <v>4</v>
      </c>
      <c r="H48" t="s">
        <v>41</v>
      </c>
      <c r="I48" t="s">
        <v>41</v>
      </c>
      <c r="J48" t="s">
        <v>41</v>
      </c>
      <c r="K48" t="s">
        <v>41</v>
      </c>
      <c r="L48" t="s">
        <v>41</v>
      </c>
      <c r="M48" t="s">
        <v>41</v>
      </c>
      <c r="N48" t="s">
        <v>94</v>
      </c>
      <c r="O48">
        <v>4</v>
      </c>
      <c r="P48" t="s">
        <v>41</v>
      </c>
      <c r="Q48" t="s">
        <v>41</v>
      </c>
      <c r="R48" t="s">
        <v>41</v>
      </c>
      <c r="S48" t="s">
        <v>41</v>
      </c>
      <c r="T48" t="s">
        <v>41</v>
      </c>
      <c r="U48" t="s">
        <v>41</v>
      </c>
      <c r="V48" t="s">
        <v>41</v>
      </c>
      <c r="W48">
        <v>4</v>
      </c>
      <c r="X48" t="s">
        <v>41</v>
      </c>
      <c r="Y48" t="s">
        <v>41</v>
      </c>
      <c r="Z48" t="s">
        <v>41</v>
      </c>
      <c r="AA48" t="s">
        <v>41</v>
      </c>
      <c r="AB48" t="s">
        <v>41</v>
      </c>
      <c r="AC48" t="s">
        <v>41</v>
      </c>
      <c r="AD48" t="s">
        <v>41</v>
      </c>
      <c r="AE48" t="s">
        <v>41</v>
      </c>
      <c r="AF48">
        <v>4</v>
      </c>
      <c r="AG48" t="s">
        <v>41</v>
      </c>
      <c r="AH48" t="s">
        <v>41</v>
      </c>
      <c r="AI48" t="s">
        <v>41</v>
      </c>
      <c r="AK48" t="s">
        <v>41</v>
      </c>
      <c r="AL48" t="s">
        <v>41</v>
      </c>
    </row>
    <row r="49" spans="1:38" x14ac:dyDescent="0.25">
      <c r="A49">
        <v>48</v>
      </c>
      <c r="B49" s="1">
        <v>45465.717488425929</v>
      </c>
      <c r="C49" s="1">
        <v>45465.718182870369</v>
      </c>
      <c r="D49" t="s">
        <v>165</v>
      </c>
      <c r="E49" t="s">
        <v>166</v>
      </c>
      <c r="F49">
        <v>4</v>
      </c>
      <c r="G49">
        <v>4</v>
      </c>
      <c r="H49" t="s">
        <v>41</v>
      </c>
      <c r="I49" t="s">
        <v>41</v>
      </c>
      <c r="J49" t="s">
        <v>41</v>
      </c>
      <c r="K49" t="s">
        <v>41</v>
      </c>
      <c r="L49" t="s">
        <v>41</v>
      </c>
      <c r="M49" t="s">
        <v>41</v>
      </c>
      <c r="N49" t="s">
        <v>45</v>
      </c>
      <c r="O49">
        <v>4</v>
      </c>
      <c r="P49" t="s">
        <v>41</v>
      </c>
      <c r="Q49" t="s">
        <v>41</v>
      </c>
      <c r="R49" t="s">
        <v>41</v>
      </c>
      <c r="S49" t="s">
        <v>41</v>
      </c>
      <c r="T49" t="s">
        <v>41</v>
      </c>
      <c r="U49" t="s">
        <v>41</v>
      </c>
      <c r="V49" t="s">
        <v>41</v>
      </c>
      <c r="W49">
        <v>4</v>
      </c>
      <c r="X49" t="s">
        <v>41</v>
      </c>
      <c r="Y49" t="s">
        <v>41</v>
      </c>
      <c r="Z49" t="s">
        <v>41</v>
      </c>
      <c r="AA49" t="s">
        <v>41</v>
      </c>
      <c r="AB49" t="s">
        <v>41</v>
      </c>
      <c r="AC49" t="s">
        <v>41</v>
      </c>
      <c r="AD49" t="s">
        <v>41</v>
      </c>
      <c r="AE49" t="s">
        <v>41</v>
      </c>
      <c r="AF49">
        <v>4</v>
      </c>
      <c r="AG49" t="s">
        <v>41</v>
      </c>
      <c r="AH49" t="s">
        <v>41</v>
      </c>
      <c r="AI49" t="s">
        <v>41</v>
      </c>
      <c r="AK49" t="s">
        <v>41</v>
      </c>
      <c r="AL49" t="s">
        <v>41</v>
      </c>
    </row>
    <row r="50" spans="1:38" x14ac:dyDescent="0.25">
      <c r="A50">
        <v>49</v>
      </c>
      <c r="B50" s="1">
        <v>45465.717523148145</v>
      </c>
      <c r="C50" s="1">
        <v>45465.718969907408</v>
      </c>
      <c r="D50" t="s">
        <v>60</v>
      </c>
      <c r="E50" t="s">
        <v>61</v>
      </c>
      <c r="F50">
        <v>1</v>
      </c>
      <c r="G50">
        <v>2</v>
      </c>
      <c r="H50" t="s">
        <v>39</v>
      </c>
      <c r="I50" t="s">
        <v>40</v>
      </c>
      <c r="J50" t="s">
        <v>38</v>
      </c>
      <c r="K50" t="s">
        <v>39</v>
      </c>
      <c r="L50" t="s">
        <v>39</v>
      </c>
      <c r="M50" t="s">
        <v>38</v>
      </c>
      <c r="N50" t="s">
        <v>45</v>
      </c>
      <c r="O50">
        <v>2</v>
      </c>
      <c r="P50" t="s">
        <v>40</v>
      </c>
      <c r="Q50" t="s">
        <v>40</v>
      </c>
      <c r="R50" t="s">
        <v>38</v>
      </c>
      <c r="S50" t="s">
        <v>39</v>
      </c>
      <c r="T50" t="s">
        <v>38</v>
      </c>
      <c r="U50" t="s">
        <v>39</v>
      </c>
      <c r="V50" t="s">
        <v>38</v>
      </c>
      <c r="W50">
        <v>1</v>
      </c>
      <c r="X50" t="s">
        <v>39</v>
      </c>
      <c r="Y50" t="s">
        <v>38</v>
      </c>
      <c r="Z50" t="s">
        <v>39</v>
      </c>
      <c r="AA50" t="s">
        <v>40</v>
      </c>
      <c r="AB50" t="s">
        <v>40</v>
      </c>
      <c r="AC50" t="s">
        <v>39</v>
      </c>
      <c r="AD50" t="s">
        <v>39</v>
      </c>
      <c r="AE50" t="s">
        <v>39</v>
      </c>
      <c r="AF50">
        <v>2</v>
      </c>
      <c r="AG50" t="s">
        <v>39</v>
      </c>
      <c r="AH50" t="s">
        <v>39</v>
      </c>
      <c r="AI50" t="s">
        <v>39</v>
      </c>
      <c r="AK50" t="s">
        <v>40</v>
      </c>
      <c r="AL50" t="s">
        <v>39</v>
      </c>
    </row>
    <row r="51" spans="1:38" x14ac:dyDescent="0.25">
      <c r="A51">
        <v>50</v>
      </c>
      <c r="B51" s="1">
        <v>45465.717638888891</v>
      </c>
      <c r="C51" s="1">
        <v>45465.719398148147</v>
      </c>
      <c r="D51" t="s">
        <v>338</v>
      </c>
      <c r="E51" t="s">
        <v>339</v>
      </c>
      <c r="F51">
        <v>2</v>
      </c>
      <c r="G51">
        <v>3</v>
      </c>
      <c r="H51" t="s">
        <v>39</v>
      </c>
      <c r="I51" t="s">
        <v>40</v>
      </c>
      <c r="J51" t="s">
        <v>40</v>
      </c>
      <c r="K51" t="s">
        <v>40</v>
      </c>
      <c r="L51" t="s">
        <v>40</v>
      </c>
      <c r="M51" t="s">
        <v>40</v>
      </c>
      <c r="N51" t="s">
        <v>45</v>
      </c>
      <c r="O51">
        <v>2</v>
      </c>
      <c r="P51" t="s">
        <v>40</v>
      </c>
      <c r="Q51" t="s">
        <v>40</v>
      </c>
      <c r="R51" t="s">
        <v>40</v>
      </c>
      <c r="S51" t="s">
        <v>40</v>
      </c>
      <c r="T51" t="s">
        <v>40</v>
      </c>
      <c r="U51" t="s">
        <v>40</v>
      </c>
      <c r="V51" t="s">
        <v>38</v>
      </c>
      <c r="W51">
        <v>3</v>
      </c>
      <c r="X51" t="s">
        <v>40</v>
      </c>
      <c r="Y51" t="s">
        <v>40</v>
      </c>
      <c r="Z51" t="s">
        <v>39</v>
      </c>
      <c r="AA51" t="s">
        <v>40</v>
      </c>
      <c r="AB51" t="s">
        <v>40</v>
      </c>
      <c r="AC51" t="s">
        <v>39</v>
      </c>
      <c r="AD51" t="s">
        <v>40</v>
      </c>
      <c r="AE51" t="s">
        <v>40</v>
      </c>
      <c r="AF51">
        <v>3</v>
      </c>
      <c r="AG51" t="s">
        <v>40</v>
      </c>
      <c r="AH51" t="s">
        <v>40</v>
      </c>
      <c r="AI51" t="s">
        <v>40</v>
      </c>
      <c r="AK51" t="s">
        <v>40</v>
      </c>
      <c r="AL51" t="s">
        <v>40</v>
      </c>
    </row>
    <row r="52" spans="1:38" x14ac:dyDescent="0.25">
      <c r="A52">
        <v>51</v>
      </c>
      <c r="B52" s="1">
        <v>45465.717766203707</v>
      </c>
      <c r="C52" s="1">
        <v>45465.719942129632</v>
      </c>
      <c r="D52" t="s">
        <v>322</v>
      </c>
      <c r="E52" t="s">
        <v>323</v>
      </c>
      <c r="F52">
        <v>3</v>
      </c>
      <c r="G52">
        <v>3</v>
      </c>
      <c r="H52" t="s">
        <v>39</v>
      </c>
      <c r="I52" t="s">
        <v>40</v>
      </c>
      <c r="J52" t="s">
        <v>40</v>
      </c>
      <c r="K52" t="s">
        <v>40</v>
      </c>
      <c r="L52" t="s">
        <v>40</v>
      </c>
      <c r="M52" t="s">
        <v>41</v>
      </c>
      <c r="N52" t="s">
        <v>45</v>
      </c>
      <c r="O52">
        <v>3</v>
      </c>
      <c r="P52" t="s">
        <v>40</v>
      </c>
      <c r="Q52" t="s">
        <v>39</v>
      </c>
      <c r="R52" t="s">
        <v>41</v>
      </c>
      <c r="S52" t="s">
        <v>41</v>
      </c>
      <c r="T52" t="s">
        <v>40</v>
      </c>
      <c r="U52" t="s">
        <v>41</v>
      </c>
      <c r="V52" t="s">
        <v>41</v>
      </c>
      <c r="W52">
        <v>4</v>
      </c>
      <c r="X52" t="s">
        <v>41</v>
      </c>
      <c r="Y52" t="s">
        <v>41</v>
      </c>
      <c r="Z52" t="s">
        <v>40</v>
      </c>
      <c r="AA52" t="s">
        <v>41</v>
      </c>
      <c r="AB52" t="s">
        <v>40</v>
      </c>
      <c r="AC52" t="s">
        <v>40</v>
      </c>
      <c r="AD52" t="s">
        <v>40</v>
      </c>
      <c r="AE52" t="s">
        <v>40</v>
      </c>
      <c r="AF52">
        <v>4</v>
      </c>
      <c r="AG52" t="s">
        <v>41</v>
      </c>
      <c r="AH52" t="s">
        <v>41</v>
      </c>
      <c r="AI52" t="s">
        <v>41</v>
      </c>
      <c r="AK52" t="s">
        <v>41</v>
      </c>
      <c r="AL52" t="s">
        <v>41</v>
      </c>
    </row>
    <row r="53" spans="1:38" x14ac:dyDescent="0.25">
      <c r="A53">
        <v>52</v>
      </c>
      <c r="B53" s="1">
        <v>45465.718252314815</v>
      </c>
      <c r="C53" s="1">
        <v>45465.720208333332</v>
      </c>
      <c r="D53" t="s">
        <v>113</v>
      </c>
      <c r="E53" t="s">
        <v>114</v>
      </c>
      <c r="F53">
        <v>1</v>
      </c>
      <c r="G53">
        <v>1</v>
      </c>
      <c r="H53" t="s">
        <v>38</v>
      </c>
      <c r="I53" t="s">
        <v>39</v>
      </c>
      <c r="J53" t="s">
        <v>38</v>
      </c>
      <c r="K53" t="s">
        <v>39</v>
      </c>
      <c r="L53" t="s">
        <v>39</v>
      </c>
      <c r="M53" t="s">
        <v>39</v>
      </c>
      <c r="N53" t="s">
        <v>67</v>
      </c>
      <c r="O53">
        <v>3</v>
      </c>
      <c r="P53" t="s">
        <v>40</v>
      </c>
      <c r="Q53" t="s">
        <v>40</v>
      </c>
      <c r="R53" t="s">
        <v>40</v>
      </c>
      <c r="S53" t="s">
        <v>40</v>
      </c>
      <c r="T53" t="s">
        <v>40</v>
      </c>
      <c r="U53" t="s">
        <v>40</v>
      </c>
      <c r="V53" t="s">
        <v>40</v>
      </c>
      <c r="W53">
        <v>2</v>
      </c>
      <c r="X53" t="s">
        <v>38</v>
      </c>
      <c r="Y53" t="s">
        <v>38</v>
      </c>
      <c r="Z53" t="s">
        <v>38</v>
      </c>
      <c r="AA53" t="s">
        <v>40</v>
      </c>
      <c r="AB53" t="s">
        <v>39</v>
      </c>
      <c r="AC53" t="s">
        <v>38</v>
      </c>
      <c r="AD53" t="s">
        <v>38</v>
      </c>
      <c r="AE53" t="s">
        <v>38</v>
      </c>
      <c r="AF53">
        <v>3</v>
      </c>
      <c r="AG53" t="s">
        <v>40</v>
      </c>
      <c r="AH53" t="s">
        <v>40</v>
      </c>
      <c r="AI53" t="s">
        <v>40</v>
      </c>
      <c r="AK53" t="s">
        <v>39</v>
      </c>
      <c r="AL53" t="s">
        <v>40</v>
      </c>
    </row>
    <row r="54" spans="1:38" x14ac:dyDescent="0.25">
      <c r="A54">
        <v>53</v>
      </c>
      <c r="B54" s="1">
        <v>45465.720462962963</v>
      </c>
      <c r="C54" s="1">
        <v>45465.720891203702</v>
      </c>
      <c r="D54" t="s">
        <v>266</v>
      </c>
      <c r="E54" t="s">
        <v>267</v>
      </c>
      <c r="F54">
        <v>4</v>
      </c>
      <c r="G54">
        <v>4</v>
      </c>
      <c r="H54" t="s">
        <v>41</v>
      </c>
      <c r="I54" t="s">
        <v>41</v>
      </c>
      <c r="J54" t="s">
        <v>41</v>
      </c>
      <c r="K54" t="s">
        <v>41</v>
      </c>
      <c r="L54" t="s">
        <v>41</v>
      </c>
      <c r="M54" t="s">
        <v>41</v>
      </c>
      <c r="N54" t="s">
        <v>45</v>
      </c>
      <c r="O54">
        <v>4</v>
      </c>
      <c r="P54" t="s">
        <v>41</v>
      </c>
      <c r="Q54" t="s">
        <v>41</v>
      </c>
      <c r="R54" t="s">
        <v>41</v>
      </c>
      <c r="S54" t="s">
        <v>41</v>
      </c>
      <c r="T54" t="s">
        <v>41</v>
      </c>
      <c r="U54" t="s">
        <v>41</v>
      </c>
      <c r="V54" t="s">
        <v>41</v>
      </c>
      <c r="W54">
        <v>4</v>
      </c>
      <c r="X54" t="s">
        <v>41</v>
      </c>
      <c r="Y54" t="s">
        <v>41</v>
      </c>
      <c r="Z54" t="s">
        <v>41</v>
      </c>
      <c r="AA54" t="s">
        <v>41</v>
      </c>
      <c r="AB54" t="s">
        <v>41</v>
      </c>
      <c r="AC54" t="s">
        <v>41</v>
      </c>
      <c r="AD54" t="s">
        <v>41</v>
      </c>
      <c r="AE54" t="s">
        <v>41</v>
      </c>
      <c r="AF54">
        <v>4</v>
      </c>
      <c r="AG54" t="s">
        <v>41</v>
      </c>
      <c r="AH54" t="s">
        <v>41</v>
      </c>
      <c r="AI54" t="s">
        <v>41</v>
      </c>
      <c r="AK54" t="s">
        <v>41</v>
      </c>
      <c r="AL54" t="s">
        <v>41</v>
      </c>
    </row>
    <row r="55" spans="1:38" x14ac:dyDescent="0.25">
      <c r="A55">
        <v>54</v>
      </c>
      <c r="B55" s="1">
        <v>45465.721145833333</v>
      </c>
      <c r="C55" s="1">
        <v>45465.722210648149</v>
      </c>
      <c r="D55" t="s">
        <v>254</v>
      </c>
      <c r="E55" t="s">
        <v>255</v>
      </c>
      <c r="F55">
        <v>3</v>
      </c>
      <c r="G55">
        <v>3</v>
      </c>
      <c r="H55" t="s">
        <v>40</v>
      </c>
      <c r="I55" t="s">
        <v>40</v>
      </c>
      <c r="J55" t="s">
        <v>40</v>
      </c>
      <c r="K55" t="s">
        <v>40</v>
      </c>
      <c r="L55" t="s">
        <v>40</v>
      </c>
      <c r="M55" t="s">
        <v>40</v>
      </c>
      <c r="N55" t="s">
        <v>45</v>
      </c>
      <c r="O55">
        <v>4</v>
      </c>
      <c r="P55" t="s">
        <v>41</v>
      </c>
      <c r="Q55" t="s">
        <v>41</v>
      </c>
      <c r="R55" t="s">
        <v>41</v>
      </c>
      <c r="S55" t="s">
        <v>41</v>
      </c>
      <c r="T55" t="s">
        <v>41</v>
      </c>
      <c r="U55" t="s">
        <v>41</v>
      </c>
      <c r="V55" t="s">
        <v>41</v>
      </c>
      <c r="W55">
        <v>4</v>
      </c>
      <c r="X55" t="s">
        <v>41</v>
      </c>
      <c r="Y55" t="s">
        <v>41</v>
      </c>
      <c r="Z55" t="s">
        <v>41</v>
      </c>
      <c r="AA55" t="s">
        <v>41</v>
      </c>
      <c r="AB55" t="s">
        <v>41</v>
      </c>
      <c r="AC55" t="s">
        <v>41</v>
      </c>
      <c r="AD55" t="s">
        <v>41</v>
      </c>
      <c r="AE55" t="s">
        <v>41</v>
      </c>
      <c r="AF55">
        <v>4</v>
      </c>
      <c r="AG55" t="s">
        <v>41</v>
      </c>
      <c r="AH55" t="s">
        <v>41</v>
      </c>
      <c r="AI55" t="s">
        <v>41</v>
      </c>
      <c r="AK55" t="s">
        <v>41</v>
      </c>
      <c r="AL55" t="s">
        <v>41</v>
      </c>
    </row>
    <row r="56" spans="1:38" x14ac:dyDescent="0.25">
      <c r="A56">
        <v>55</v>
      </c>
      <c r="B56" s="1">
        <v>45465.720231481479</v>
      </c>
      <c r="C56" s="1">
        <v>45465.722280092596</v>
      </c>
      <c r="D56" t="s">
        <v>198</v>
      </c>
      <c r="E56" t="s">
        <v>199</v>
      </c>
      <c r="F56">
        <v>2</v>
      </c>
      <c r="G56">
        <v>3</v>
      </c>
      <c r="H56" t="s">
        <v>39</v>
      </c>
      <c r="I56" t="s">
        <v>40</v>
      </c>
      <c r="J56" t="s">
        <v>40</v>
      </c>
      <c r="K56" t="s">
        <v>40</v>
      </c>
      <c r="L56" t="s">
        <v>40</v>
      </c>
      <c r="M56" t="s">
        <v>40</v>
      </c>
      <c r="N56" t="s">
        <v>45</v>
      </c>
      <c r="O56">
        <v>2</v>
      </c>
      <c r="P56" t="s">
        <v>39</v>
      </c>
      <c r="Q56" t="s">
        <v>40</v>
      </c>
      <c r="R56" t="s">
        <v>40</v>
      </c>
      <c r="S56" t="s">
        <v>40</v>
      </c>
      <c r="T56" t="s">
        <v>40</v>
      </c>
      <c r="U56" t="s">
        <v>40</v>
      </c>
      <c r="V56" t="s">
        <v>38</v>
      </c>
      <c r="W56">
        <v>3</v>
      </c>
      <c r="X56" t="s">
        <v>40</v>
      </c>
      <c r="Y56" t="s">
        <v>40</v>
      </c>
      <c r="Z56" t="s">
        <v>40</v>
      </c>
      <c r="AA56" t="s">
        <v>40</v>
      </c>
      <c r="AB56" t="s">
        <v>40</v>
      </c>
      <c r="AC56" t="s">
        <v>40</v>
      </c>
      <c r="AD56" t="s">
        <v>39</v>
      </c>
      <c r="AE56" t="s">
        <v>40</v>
      </c>
      <c r="AF56">
        <v>3</v>
      </c>
      <c r="AG56" t="s">
        <v>40</v>
      </c>
      <c r="AH56" t="s">
        <v>40</v>
      </c>
      <c r="AI56" t="s">
        <v>40</v>
      </c>
      <c r="AK56" t="s">
        <v>39</v>
      </c>
      <c r="AL56" t="s">
        <v>40</v>
      </c>
    </row>
    <row r="57" spans="1:38" x14ac:dyDescent="0.25">
      <c r="A57">
        <v>56</v>
      </c>
      <c r="B57" s="1">
        <v>45465.722754629627</v>
      </c>
      <c r="C57" s="1">
        <v>45465.723912037036</v>
      </c>
      <c r="D57" t="s">
        <v>356</v>
      </c>
      <c r="E57" t="s">
        <v>357</v>
      </c>
      <c r="F57">
        <v>4</v>
      </c>
      <c r="G57">
        <v>4</v>
      </c>
      <c r="H57" t="s">
        <v>40</v>
      </c>
      <c r="I57" t="s">
        <v>40</v>
      </c>
      <c r="J57" t="s">
        <v>40</v>
      </c>
      <c r="K57" t="s">
        <v>40</v>
      </c>
      <c r="L57" t="s">
        <v>40</v>
      </c>
      <c r="M57" t="s">
        <v>40</v>
      </c>
      <c r="N57" t="s">
        <v>45</v>
      </c>
      <c r="O57">
        <v>4</v>
      </c>
      <c r="P57" t="s">
        <v>40</v>
      </c>
      <c r="Q57" t="s">
        <v>40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>
        <v>4</v>
      </c>
      <c r="X57" t="s">
        <v>40</v>
      </c>
      <c r="Y57" t="s">
        <v>40</v>
      </c>
      <c r="Z57" t="s">
        <v>40</v>
      </c>
      <c r="AA57" t="s">
        <v>40</v>
      </c>
      <c r="AB57" t="s">
        <v>40</v>
      </c>
      <c r="AC57" t="s">
        <v>40</v>
      </c>
      <c r="AD57" t="s">
        <v>40</v>
      </c>
      <c r="AE57" t="s">
        <v>40</v>
      </c>
      <c r="AF57">
        <v>4</v>
      </c>
      <c r="AG57" t="s">
        <v>40</v>
      </c>
      <c r="AH57" t="s">
        <v>40</v>
      </c>
      <c r="AI57" t="s">
        <v>40</v>
      </c>
      <c r="AK57" t="s">
        <v>40</v>
      </c>
      <c r="AL57" t="s">
        <v>40</v>
      </c>
    </row>
    <row r="58" spans="1:38" x14ac:dyDescent="0.25">
      <c r="A58">
        <v>57</v>
      </c>
      <c r="B58" s="1">
        <v>45465.718182870369</v>
      </c>
      <c r="C58" s="1">
        <v>45465.725798611114</v>
      </c>
      <c r="D58" t="s">
        <v>95</v>
      </c>
      <c r="E58" t="s">
        <v>96</v>
      </c>
      <c r="F58">
        <v>4</v>
      </c>
      <c r="G58">
        <v>4</v>
      </c>
      <c r="H58" t="s">
        <v>40</v>
      </c>
      <c r="I58" t="s">
        <v>41</v>
      </c>
      <c r="J58" t="s">
        <v>40</v>
      </c>
      <c r="K58" t="s">
        <v>40</v>
      </c>
      <c r="L58" t="s">
        <v>41</v>
      </c>
      <c r="M58" t="s">
        <v>40</v>
      </c>
      <c r="N58" t="s">
        <v>45</v>
      </c>
      <c r="O58">
        <v>4</v>
      </c>
      <c r="P58" t="s">
        <v>40</v>
      </c>
      <c r="Q58" t="s">
        <v>40</v>
      </c>
      <c r="R58" t="s">
        <v>40</v>
      </c>
      <c r="S58" t="s">
        <v>40</v>
      </c>
      <c r="T58" t="s">
        <v>40</v>
      </c>
      <c r="U58" t="s">
        <v>40</v>
      </c>
      <c r="V58" t="s">
        <v>40</v>
      </c>
      <c r="W58">
        <v>4</v>
      </c>
      <c r="X58" t="s">
        <v>40</v>
      </c>
      <c r="Y58" t="s">
        <v>40</v>
      </c>
      <c r="Z58" t="s">
        <v>40</v>
      </c>
      <c r="AA58" t="s">
        <v>40</v>
      </c>
      <c r="AB58" t="s">
        <v>40</v>
      </c>
      <c r="AC58" t="s">
        <v>40</v>
      </c>
      <c r="AD58" t="s">
        <v>40</v>
      </c>
      <c r="AE58" t="s">
        <v>40</v>
      </c>
      <c r="AF58">
        <v>4</v>
      </c>
      <c r="AG58" t="s">
        <v>40</v>
      </c>
      <c r="AH58" t="s">
        <v>40</v>
      </c>
      <c r="AI58" t="s">
        <v>40</v>
      </c>
      <c r="AK58" t="s">
        <v>40</v>
      </c>
      <c r="AL58" t="s">
        <v>40</v>
      </c>
    </row>
    <row r="59" spans="1:38" x14ac:dyDescent="0.25">
      <c r="A59">
        <v>58</v>
      </c>
      <c r="B59" s="1">
        <v>45465.725821759261</v>
      </c>
      <c r="C59" s="1">
        <v>45465.726909722223</v>
      </c>
      <c r="D59" t="s">
        <v>342</v>
      </c>
      <c r="E59" t="s">
        <v>343</v>
      </c>
      <c r="F59">
        <v>4</v>
      </c>
      <c r="G59">
        <v>4</v>
      </c>
      <c r="H59" t="s">
        <v>40</v>
      </c>
      <c r="I59" t="s">
        <v>40</v>
      </c>
      <c r="J59" t="s">
        <v>40</v>
      </c>
      <c r="K59" t="s">
        <v>40</v>
      </c>
      <c r="L59" t="s">
        <v>40</v>
      </c>
      <c r="M59" t="s">
        <v>40</v>
      </c>
      <c r="N59" t="s">
        <v>94</v>
      </c>
      <c r="O59">
        <v>4</v>
      </c>
      <c r="P59" t="s">
        <v>40</v>
      </c>
      <c r="Q59" t="s">
        <v>40</v>
      </c>
      <c r="R59" t="s">
        <v>40</v>
      </c>
      <c r="S59" t="s">
        <v>40</v>
      </c>
      <c r="T59" t="s">
        <v>40</v>
      </c>
      <c r="U59" t="s">
        <v>40</v>
      </c>
      <c r="V59" t="s">
        <v>40</v>
      </c>
      <c r="W59">
        <v>3</v>
      </c>
      <c r="X59" t="s">
        <v>40</v>
      </c>
      <c r="Y59" t="s">
        <v>40</v>
      </c>
      <c r="Z59" t="s">
        <v>40</v>
      </c>
      <c r="AA59" t="s">
        <v>40</v>
      </c>
      <c r="AB59" t="s">
        <v>40</v>
      </c>
      <c r="AC59" t="s">
        <v>40</v>
      </c>
      <c r="AD59" t="s">
        <v>40</v>
      </c>
      <c r="AE59" t="s">
        <v>40</v>
      </c>
      <c r="AF59">
        <v>4</v>
      </c>
      <c r="AG59" t="s">
        <v>40</v>
      </c>
      <c r="AH59" t="s">
        <v>40</v>
      </c>
      <c r="AI59" t="s">
        <v>40</v>
      </c>
      <c r="AK59" t="s">
        <v>40</v>
      </c>
      <c r="AL59" t="s">
        <v>40</v>
      </c>
    </row>
    <row r="60" spans="1:38" x14ac:dyDescent="0.25">
      <c r="A60">
        <v>59</v>
      </c>
      <c r="B60" s="1">
        <v>45465.726180555554</v>
      </c>
      <c r="C60" s="1">
        <v>45465.727407407408</v>
      </c>
      <c r="D60" t="s">
        <v>48</v>
      </c>
      <c r="E60" t="s">
        <v>49</v>
      </c>
      <c r="F60">
        <v>4</v>
      </c>
      <c r="G60">
        <v>4</v>
      </c>
      <c r="H60" t="s">
        <v>41</v>
      </c>
      <c r="I60" t="s">
        <v>41</v>
      </c>
      <c r="J60" t="s">
        <v>41</v>
      </c>
      <c r="K60" t="s">
        <v>41</v>
      </c>
      <c r="L60" t="s">
        <v>41</v>
      </c>
      <c r="M60" t="s">
        <v>41</v>
      </c>
      <c r="N60" t="s">
        <v>45</v>
      </c>
      <c r="O60">
        <v>4</v>
      </c>
      <c r="P60" t="s">
        <v>41</v>
      </c>
      <c r="Q60" t="s">
        <v>41</v>
      </c>
      <c r="R60" t="s">
        <v>41</v>
      </c>
      <c r="S60" t="s">
        <v>41</v>
      </c>
      <c r="T60" t="s">
        <v>41</v>
      </c>
      <c r="U60" t="s">
        <v>41</v>
      </c>
      <c r="V60" t="s">
        <v>41</v>
      </c>
      <c r="W60">
        <v>4</v>
      </c>
      <c r="X60" t="s">
        <v>41</v>
      </c>
      <c r="Y60" t="s">
        <v>41</v>
      </c>
      <c r="Z60" t="s">
        <v>41</v>
      </c>
      <c r="AA60" t="s">
        <v>41</v>
      </c>
      <c r="AB60" t="s">
        <v>41</v>
      </c>
      <c r="AC60" t="s">
        <v>41</v>
      </c>
      <c r="AD60" t="s">
        <v>41</v>
      </c>
      <c r="AE60" t="s">
        <v>41</v>
      </c>
      <c r="AF60">
        <v>4</v>
      </c>
      <c r="AG60" t="s">
        <v>41</v>
      </c>
      <c r="AH60" t="s">
        <v>41</v>
      </c>
      <c r="AI60" t="s">
        <v>41</v>
      </c>
      <c r="AK60" t="s">
        <v>41</v>
      </c>
      <c r="AL60" t="s">
        <v>41</v>
      </c>
    </row>
    <row r="61" spans="1:38" x14ac:dyDescent="0.25">
      <c r="A61">
        <v>60</v>
      </c>
      <c r="B61" s="1">
        <v>45465.730034722219</v>
      </c>
      <c r="C61" s="1">
        <v>45465.730879629627</v>
      </c>
      <c r="D61" t="s">
        <v>386</v>
      </c>
      <c r="E61" t="s">
        <v>387</v>
      </c>
      <c r="F61">
        <v>4</v>
      </c>
      <c r="G61">
        <v>4</v>
      </c>
      <c r="H61" t="s">
        <v>41</v>
      </c>
      <c r="I61" t="s">
        <v>41</v>
      </c>
      <c r="J61" t="s">
        <v>41</v>
      </c>
      <c r="K61" t="s">
        <v>41</v>
      </c>
      <c r="L61" t="s">
        <v>41</v>
      </c>
      <c r="M61" t="s">
        <v>41</v>
      </c>
      <c r="N61" t="s">
        <v>45</v>
      </c>
      <c r="O61">
        <v>4</v>
      </c>
      <c r="P61" t="s">
        <v>41</v>
      </c>
      <c r="Q61" t="s">
        <v>41</v>
      </c>
      <c r="R61" t="s">
        <v>41</v>
      </c>
      <c r="S61" t="s">
        <v>41</v>
      </c>
      <c r="T61" t="s">
        <v>41</v>
      </c>
      <c r="U61" t="s">
        <v>41</v>
      </c>
      <c r="V61" t="s">
        <v>41</v>
      </c>
      <c r="W61">
        <v>4</v>
      </c>
      <c r="X61" t="s">
        <v>41</v>
      </c>
      <c r="Y61" t="s">
        <v>41</v>
      </c>
      <c r="Z61" t="s">
        <v>41</v>
      </c>
      <c r="AA61" t="s">
        <v>41</v>
      </c>
      <c r="AB61" t="s">
        <v>41</v>
      </c>
      <c r="AC61" t="s">
        <v>41</v>
      </c>
      <c r="AD61" t="s">
        <v>41</v>
      </c>
      <c r="AE61" t="s">
        <v>41</v>
      </c>
      <c r="AF61">
        <v>4</v>
      </c>
      <c r="AG61" t="s">
        <v>41</v>
      </c>
      <c r="AH61" t="s">
        <v>41</v>
      </c>
      <c r="AI61" t="s">
        <v>41</v>
      </c>
      <c r="AK61" t="s">
        <v>41</v>
      </c>
      <c r="AL61" t="s">
        <v>41</v>
      </c>
    </row>
    <row r="62" spans="1:38" x14ac:dyDescent="0.25">
      <c r="A62">
        <v>61</v>
      </c>
      <c r="B62" s="1">
        <v>45465.73369212963</v>
      </c>
      <c r="C62" s="1">
        <v>45465.735115740739</v>
      </c>
      <c r="D62" t="s">
        <v>297</v>
      </c>
      <c r="E62" t="s">
        <v>298</v>
      </c>
      <c r="F62">
        <v>4</v>
      </c>
      <c r="G62">
        <v>3</v>
      </c>
      <c r="H62" t="s">
        <v>40</v>
      </c>
      <c r="I62" t="s">
        <v>40</v>
      </c>
      <c r="J62" t="s">
        <v>40</v>
      </c>
      <c r="K62" t="s">
        <v>41</v>
      </c>
      <c r="L62" t="s">
        <v>41</v>
      </c>
      <c r="M62" t="s">
        <v>41</v>
      </c>
      <c r="N62" t="s">
        <v>45</v>
      </c>
      <c r="O62">
        <v>4</v>
      </c>
      <c r="P62" t="s">
        <v>41</v>
      </c>
      <c r="Q62" t="s">
        <v>40</v>
      </c>
      <c r="R62" t="s">
        <v>40</v>
      </c>
      <c r="S62" t="s">
        <v>41</v>
      </c>
      <c r="T62" t="s">
        <v>40</v>
      </c>
      <c r="U62" t="s">
        <v>40</v>
      </c>
      <c r="V62" t="s">
        <v>40</v>
      </c>
      <c r="W62">
        <v>4</v>
      </c>
      <c r="X62" t="s">
        <v>41</v>
      </c>
      <c r="Y62" t="s">
        <v>41</v>
      </c>
      <c r="Z62" t="s">
        <v>41</v>
      </c>
      <c r="AA62" t="s">
        <v>41</v>
      </c>
      <c r="AB62" t="s">
        <v>41</v>
      </c>
      <c r="AC62" t="s">
        <v>41</v>
      </c>
      <c r="AD62" t="s">
        <v>41</v>
      </c>
      <c r="AE62" t="s">
        <v>41</v>
      </c>
      <c r="AF62">
        <v>4</v>
      </c>
      <c r="AG62" t="s">
        <v>41</v>
      </c>
      <c r="AH62" t="s">
        <v>41</v>
      </c>
      <c r="AI62" t="s">
        <v>41</v>
      </c>
      <c r="AK62" t="s">
        <v>40</v>
      </c>
      <c r="AL62" t="s">
        <v>41</v>
      </c>
    </row>
    <row r="63" spans="1:38" x14ac:dyDescent="0.25">
      <c r="A63">
        <v>62</v>
      </c>
      <c r="B63" s="1">
        <v>45465.739571759259</v>
      </c>
      <c r="C63" s="1">
        <v>45465.741562499999</v>
      </c>
      <c r="D63" t="s">
        <v>304</v>
      </c>
      <c r="E63" t="s">
        <v>305</v>
      </c>
      <c r="F63">
        <v>2</v>
      </c>
      <c r="G63">
        <v>2</v>
      </c>
      <c r="H63" t="s">
        <v>39</v>
      </c>
      <c r="I63" t="s">
        <v>39</v>
      </c>
      <c r="J63" t="s">
        <v>39</v>
      </c>
      <c r="K63" t="s">
        <v>39</v>
      </c>
      <c r="L63" t="s">
        <v>39</v>
      </c>
      <c r="M63" t="s">
        <v>39</v>
      </c>
      <c r="N63" t="s">
        <v>45</v>
      </c>
      <c r="O63">
        <v>1</v>
      </c>
      <c r="P63" t="s">
        <v>39</v>
      </c>
      <c r="Q63" t="s">
        <v>39</v>
      </c>
      <c r="R63" t="s">
        <v>39</v>
      </c>
      <c r="S63" t="s">
        <v>39</v>
      </c>
      <c r="T63" t="s">
        <v>39</v>
      </c>
      <c r="U63" t="s">
        <v>39</v>
      </c>
      <c r="V63" t="s">
        <v>39</v>
      </c>
      <c r="W63">
        <v>2</v>
      </c>
      <c r="X63" t="s">
        <v>39</v>
      </c>
      <c r="Y63" t="s">
        <v>39</v>
      </c>
      <c r="Z63" t="s">
        <v>39</v>
      </c>
      <c r="AA63" t="s">
        <v>39</v>
      </c>
      <c r="AB63" t="s">
        <v>39</v>
      </c>
      <c r="AC63" t="s">
        <v>39</v>
      </c>
      <c r="AD63" t="s">
        <v>39</v>
      </c>
      <c r="AE63" t="s">
        <v>39</v>
      </c>
      <c r="AF63">
        <v>3</v>
      </c>
      <c r="AG63" t="s">
        <v>40</v>
      </c>
      <c r="AH63" t="s">
        <v>40</v>
      </c>
      <c r="AI63" t="s">
        <v>40</v>
      </c>
      <c r="AK63" t="s">
        <v>40</v>
      </c>
      <c r="AL63" t="s">
        <v>40</v>
      </c>
    </row>
    <row r="64" spans="1:38" x14ac:dyDescent="0.25">
      <c r="A64">
        <v>63</v>
      </c>
      <c r="B64" s="1">
        <v>45465.740937499999</v>
      </c>
      <c r="C64" s="1">
        <v>45465.742731481485</v>
      </c>
      <c r="D64" t="s">
        <v>147</v>
      </c>
      <c r="E64" t="s">
        <v>148</v>
      </c>
      <c r="F64">
        <v>2</v>
      </c>
      <c r="G64">
        <v>2</v>
      </c>
      <c r="H64" t="s">
        <v>38</v>
      </c>
      <c r="I64" t="s">
        <v>38</v>
      </c>
      <c r="J64" t="s">
        <v>38</v>
      </c>
      <c r="K64" t="s">
        <v>40</v>
      </c>
      <c r="L64" t="s">
        <v>40</v>
      </c>
      <c r="M64" t="s">
        <v>39</v>
      </c>
      <c r="N64" t="s">
        <v>67</v>
      </c>
      <c r="O64">
        <v>2</v>
      </c>
      <c r="P64" t="s">
        <v>38</v>
      </c>
      <c r="Q64" t="s">
        <v>39</v>
      </c>
      <c r="R64" t="s">
        <v>38</v>
      </c>
      <c r="S64" t="s">
        <v>38</v>
      </c>
      <c r="T64" t="s">
        <v>38</v>
      </c>
      <c r="U64" t="s">
        <v>40</v>
      </c>
      <c r="V64" t="s">
        <v>39</v>
      </c>
      <c r="W64">
        <v>1</v>
      </c>
      <c r="X64" t="s">
        <v>39</v>
      </c>
      <c r="Y64" t="s">
        <v>39</v>
      </c>
      <c r="Z64" t="s">
        <v>38</v>
      </c>
      <c r="AA64" t="s">
        <v>40</v>
      </c>
      <c r="AB64" t="s">
        <v>40</v>
      </c>
      <c r="AC64" t="s">
        <v>38</v>
      </c>
      <c r="AD64" t="s">
        <v>38</v>
      </c>
      <c r="AE64" t="s">
        <v>38</v>
      </c>
      <c r="AF64">
        <v>2</v>
      </c>
      <c r="AG64" t="s">
        <v>38</v>
      </c>
      <c r="AH64" t="s">
        <v>39</v>
      </c>
      <c r="AI64" t="s">
        <v>39</v>
      </c>
      <c r="AK64" t="s">
        <v>40</v>
      </c>
      <c r="AL64" t="s">
        <v>38</v>
      </c>
    </row>
    <row r="65" spans="1:38" x14ac:dyDescent="0.25">
      <c r="A65">
        <v>64</v>
      </c>
      <c r="B65" s="1">
        <v>45465.741574074076</v>
      </c>
      <c r="C65" s="1">
        <v>45465.744085648148</v>
      </c>
      <c r="D65" t="s">
        <v>80</v>
      </c>
      <c r="E65" t="s">
        <v>81</v>
      </c>
      <c r="F65">
        <v>3</v>
      </c>
      <c r="G65">
        <v>3</v>
      </c>
      <c r="H65" t="s">
        <v>40</v>
      </c>
      <c r="I65" t="s">
        <v>40</v>
      </c>
      <c r="J65" t="s">
        <v>40</v>
      </c>
      <c r="K65" t="s">
        <v>40</v>
      </c>
      <c r="L65" t="s">
        <v>40</v>
      </c>
      <c r="M65" t="s">
        <v>40</v>
      </c>
      <c r="N65" t="s">
        <v>45</v>
      </c>
      <c r="O65">
        <v>3</v>
      </c>
      <c r="P65" t="s">
        <v>40</v>
      </c>
      <c r="Q65" t="s">
        <v>40</v>
      </c>
      <c r="R65" t="s">
        <v>40</v>
      </c>
      <c r="S65" t="s">
        <v>40</v>
      </c>
      <c r="T65" t="s">
        <v>40</v>
      </c>
      <c r="U65" t="s">
        <v>40</v>
      </c>
      <c r="V65" t="s">
        <v>39</v>
      </c>
      <c r="W65">
        <v>3</v>
      </c>
      <c r="X65" t="s">
        <v>40</v>
      </c>
      <c r="Y65" t="s">
        <v>40</v>
      </c>
      <c r="Z65" t="s">
        <v>40</v>
      </c>
      <c r="AA65" t="s">
        <v>40</v>
      </c>
      <c r="AB65" t="s">
        <v>40</v>
      </c>
      <c r="AC65" t="s">
        <v>40</v>
      </c>
      <c r="AD65" t="s">
        <v>40</v>
      </c>
      <c r="AE65" t="s">
        <v>40</v>
      </c>
      <c r="AF65">
        <v>3</v>
      </c>
      <c r="AG65" t="s">
        <v>40</v>
      </c>
      <c r="AH65" t="s">
        <v>40</v>
      </c>
      <c r="AI65" t="s">
        <v>40</v>
      </c>
      <c r="AK65" t="s">
        <v>40</v>
      </c>
      <c r="AL65" t="s">
        <v>40</v>
      </c>
    </row>
    <row r="66" spans="1:38" x14ac:dyDescent="0.25">
      <c r="A66">
        <v>65</v>
      </c>
      <c r="B66" s="1">
        <v>45465.739756944444</v>
      </c>
      <c r="C66" s="1">
        <v>45465.751736111109</v>
      </c>
      <c r="D66" t="s">
        <v>262</v>
      </c>
      <c r="E66" t="s">
        <v>263</v>
      </c>
      <c r="F66">
        <v>3</v>
      </c>
      <c r="G66">
        <v>3</v>
      </c>
      <c r="H66" t="s">
        <v>40</v>
      </c>
      <c r="I66" t="s">
        <v>40</v>
      </c>
      <c r="J66" t="s">
        <v>40</v>
      </c>
      <c r="K66" t="s">
        <v>40</v>
      </c>
      <c r="L66" t="s">
        <v>40</v>
      </c>
      <c r="M66" t="s">
        <v>40</v>
      </c>
      <c r="N66" t="s">
        <v>45</v>
      </c>
      <c r="O66">
        <v>4</v>
      </c>
      <c r="P66" t="s">
        <v>41</v>
      </c>
      <c r="Q66" t="s">
        <v>41</v>
      </c>
      <c r="R66" t="s">
        <v>41</v>
      </c>
      <c r="S66" t="s">
        <v>40</v>
      </c>
      <c r="T66" t="s">
        <v>41</v>
      </c>
      <c r="U66" t="s">
        <v>41</v>
      </c>
      <c r="V66" t="s">
        <v>40</v>
      </c>
      <c r="W66">
        <v>2</v>
      </c>
      <c r="X66" t="s">
        <v>40</v>
      </c>
      <c r="Y66" t="s">
        <v>40</v>
      </c>
      <c r="Z66" t="s">
        <v>40</v>
      </c>
      <c r="AA66" t="s">
        <v>40</v>
      </c>
      <c r="AB66" t="s">
        <v>40</v>
      </c>
      <c r="AC66" t="s">
        <v>40</v>
      </c>
      <c r="AD66" t="s">
        <v>40</v>
      </c>
      <c r="AE66" t="s">
        <v>40</v>
      </c>
      <c r="AF66">
        <v>2</v>
      </c>
      <c r="AG66" t="s">
        <v>41</v>
      </c>
      <c r="AH66" t="s">
        <v>40</v>
      </c>
      <c r="AI66" t="s">
        <v>40</v>
      </c>
      <c r="AK66" t="s">
        <v>40</v>
      </c>
      <c r="AL66" t="s">
        <v>40</v>
      </c>
    </row>
    <row r="67" spans="1:38" x14ac:dyDescent="0.25">
      <c r="A67">
        <v>66</v>
      </c>
      <c r="B67" s="1">
        <v>45465.750671296293</v>
      </c>
      <c r="C67" s="1">
        <v>45465.752210648148</v>
      </c>
      <c r="D67" t="s">
        <v>141</v>
      </c>
      <c r="E67" t="s">
        <v>142</v>
      </c>
      <c r="F67">
        <v>2</v>
      </c>
      <c r="G67">
        <v>2</v>
      </c>
      <c r="H67" t="s">
        <v>39</v>
      </c>
      <c r="I67" t="s">
        <v>40</v>
      </c>
      <c r="J67" t="s">
        <v>39</v>
      </c>
      <c r="K67" t="s">
        <v>40</v>
      </c>
      <c r="L67" t="s">
        <v>40</v>
      </c>
      <c r="M67" t="s">
        <v>40</v>
      </c>
      <c r="N67" t="s">
        <v>67</v>
      </c>
      <c r="O67">
        <v>3</v>
      </c>
      <c r="P67" t="s">
        <v>41</v>
      </c>
      <c r="Q67" t="s">
        <v>41</v>
      </c>
      <c r="R67" t="s">
        <v>41</v>
      </c>
      <c r="S67" t="s">
        <v>41</v>
      </c>
      <c r="T67" t="s">
        <v>40</v>
      </c>
      <c r="U67" t="s">
        <v>40</v>
      </c>
      <c r="V67" t="s">
        <v>40</v>
      </c>
      <c r="W67">
        <v>3</v>
      </c>
      <c r="X67" t="s">
        <v>40</v>
      </c>
      <c r="Y67" t="s">
        <v>40</v>
      </c>
      <c r="Z67" t="s">
        <v>40</v>
      </c>
      <c r="AA67" t="s">
        <v>40</v>
      </c>
      <c r="AB67" t="s">
        <v>40</v>
      </c>
      <c r="AC67" t="s">
        <v>40</v>
      </c>
      <c r="AD67" t="s">
        <v>40</v>
      </c>
      <c r="AE67" t="s">
        <v>40</v>
      </c>
      <c r="AF67">
        <v>3</v>
      </c>
      <c r="AG67" t="s">
        <v>40</v>
      </c>
      <c r="AH67" t="s">
        <v>39</v>
      </c>
      <c r="AI67" t="s">
        <v>39</v>
      </c>
      <c r="AK67" t="s">
        <v>40</v>
      </c>
      <c r="AL67" t="s">
        <v>40</v>
      </c>
    </row>
    <row r="68" spans="1:38" x14ac:dyDescent="0.25">
      <c r="A68">
        <v>67</v>
      </c>
      <c r="B68" s="1">
        <v>45465.790081018517</v>
      </c>
      <c r="C68" s="1">
        <v>45465.792662037034</v>
      </c>
      <c r="D68" t="s">
        <v>62</v>
      </c>
      <c r="E68" t="s">
        <v>301</v>
      </c>
      <c r="F68">
        <v>3</v>
      </c>
      <c r="G68">
        <v>3</v>
      </c>
      <c r="H68" t="s">
        <v>40</v>
      </c>
      <c r="I68" t="s">
        <v>41</v>
      </c>
      <c r="J68" t="s">
        <v>40</v>
      </c>
      <c r="K68" t="s">
        <v>41</v>
      </c>
      <c r="L68" t="s">
        <v>41</v>
      </c>
      <c r="M68" t="s">
        <v>40</v>
      </c>
      <c r="N68" t="s">
        <v>45</v>
      </c>
      <c r="O68">
        <v>3</v>
      </c>
      <c r="P68" t="s">
        <v>39</v>
      </c>
      <c r="Q68" t="s">
        <v>41</v>
      </c>
      <c r="R68" t="s">
        <v>39</v>
      </c>
      <c r="S68" t="s">
        <v>40</v>
      </c>
      <c r="T68" t="s">
        <v>40</v>
      </c>
      <c r="U68" t="s">
        <v>41</v>
      </c>
      <c r="V68" t="s">
        <v>41</v>
      </c>
      <c r="W68">
        <v>4</v>
      </c>
      <c r="X68" t="s">
        <v>41</v>
      </c>
      <c r="Y68" t="s">
        <v>41</v>
      </c>
      <c r="Z68" t="s">
        <v>40</v>
      </c>
      <c r="AA68" t="s">
        <v>41</v>
      </c>
      <c r="AB68" t="s">
        <v>41</v>
      </c>
      <c r="AC68" t="s">
        <v>41</v>
      </c>
      <c r="AD68" t="s">
        <v>40</v>
      </c>
      <c r="AE68" t="s">
        <v>41</v>
      </c>
      <c r="AF68">
        <v>3</v>
      </c>
      <c r="AG68" t="s">
        <v>41</v>
      </c>
      <c r="AH68" t="s">
        <v>41</v>
      </c>
      <c r="AI68" t="s">
        <v>41</v>
      </c>
      <c r="AK68" t="s">
        <v>40</v>
      </c>
      <c r="AL68" t="s">
        <v>41</v>
      </c>
    </row>
    <row r="69" spans="1:38" x14ac:dyDescent="0.25">
      <c r="A69">
        <v>68</v>
      </c>
      <c r="B69" s="1">
        <v>45465.811157407406</v>
      </c>
      <c r="C69" s="1">
        <v>45465.811608796299</v>
      </c>
      <c r="D69" t="s">
        <v>190</v>
      </c>
      <c r="E69" t="s">
        <v>191</v>
      </c>
      <c r="F69">
        <v>4</v>
      </c>
      <c r="G69">
        <v>4</v>
      </c>
      <c r="H69" t="s">
        <v>41</v>
      </c>
      <c r="I69" t="s">
        <v>41</v>
      </c>
      <c r="J69" t="s">
        <v>41</v>
      </c>
      <c r="K69" t="s">
        <v>41</v>
      </c>
      <c r="L69" t="s">
        <v>41</v>
      </c>
      <c r="M69" t="s">
        <v>41</v>
      </c>
      <c r="N69" t="s">
        <v>42</v>
      </c>
      <c r="O69">
        <v>4</v>
      </c>
      <c r="P69" t="s">
        <v>41</v>
      </c>
      <c r="Q69" t="s">
        <v>41</v>
      </c>
      <c r="R69" t="s">
        <v>41</v>
      </c>
      <c r="S69" t="s">
        <v>41</v>
      </c>
      <c r="T69" t="s">
        <v>41</v>
      </c>
      <c r="U69" t="s">
        <v>41</v>
      </c>
      <c r="V69" t="s">
        <v>41</v>
      </c>
      <c r="W69">
        <v>4</v>
      </c>
      <c r="X69" t="s">
        <v>41</v>
      </c>
      <c r="Y69" t="s">
        <v>41</v>
      </c>
      <c r="Z69" t="s">
        <v>41</v>
      </c>
      <c r="AA69" t="s">
        <v>41</v>
      </c>
      <c r="AB69" t="s">
        <v>41</v>
      </c>
      <c r="AC69" t="s">
        <v>41</v>
      </c>
      <c r="AD69" t="s">
        <v>41</v>
      </c>
      <c r="AE69" t="s">
        <v>41</v>
      </c>
      <c r="AF69">
        <v>4</v>
      </c>
      <c r="AG69" t="s">
        <v>41</v>
      </c>
      <c r="AH69" t="s">
        <v>41</v>
      </c>
      <c r="AI69" t="s">
        <v>41</v>
      </c>
      <c r="AK69" t="s">
        <v>41</v>
      </c>
      <c r="AL69" t="s">
        <v>41</v>
      </c>
    </row>
    <row r="70" spans="1:38" x14ac:dyDescent="0.25">
      <c r="A70">
        <v>69</v>
      </c>
      <c r="B70" s="1">
        <v>45465.927488425928</v>
      </c>
      <c r="C70" s="1">
        <v>45465.929918981485</v>
      </c>
      <c r="D70" t="s">
        <v>105</v>
      </c>
      <c r="E70" t="s">
        <v>106</v>
      </c>
      <c r="F70">
        <v>3</v>
      </c>
      <c r="G70">
        <v>4</v>
      </c>
      <c r="H70" t="s">
        <v>41</v>
      </c>
      <c r="I70" t="s">
        <v>41</v>
      </c>
      <c r="J70" t="s">
        <v>41</v>
      </c>
      <c r="K70" t="s">
        <v>41</v>
      </c>
      <c r="L70" t="s">
        <v>41</v>
      </c>
      <c r="M70" t="s">
        <v>41</v>
      </c>
      <c r="N70" t="s">
        <v>67</v>
      </c>
      <c r="O70">
        <v>3</v>
      </c>
      <c r="P70" t="s">
        <v>40</v>
      </c>
      <c r="Q70" t="s">
        <v>41</v>
      </c>
      <c r="R70" t="s">
        <v>40</v>
      </c>
      <c r="S70" t="s">
        <v>40</v>
      </c>
      <c r="T70" t="s">
        <v>40</v>
      </c>
      <c r="U70" t="s">
        <v>40</v>
      </c>
      <c r="V70" t="s">
        <v>41</v>
      </c>
      <c r="W70">
        <v>3</v>
      </c>
      <c r="X70" t="s">
        <v>40</v>
      </c>
      <c r="Y70" t="s">
        <v>40</v>
      </c>
      <c r="Z70" t="s">
        <v>40</v>
      </c>
      <c r="AA70" t="s">
        <v>40</v>
      </c>
      <c r="AB70" t="s">
        <v>40</v>
      </c>
      <c r="AC70" t="s">
        <v>40</v>
      </c>
      <c r="AD70" t="s">
        <v>40</v>
      </c>
      <c r="AE70" t="s">
        <v>40</v>
      </c>
      <c r="AF70">
        <v>3</v>
      </c>
      <c r="AG70" t="s">
        <v>40</v>
      </c>
      <c r="AH70" t="s">
        <v>40</v>
      </c>
      <c r="AI70" t="s">
        <v>40</v>
      </c>
      <c r="AK70" t="s">
        <v>40</v>
      </c>
      <c r="AL70" t="s">
        <v>40</v>
      </c>
    </row>
    <row r="71" spans="1:38" x14ac:dyDescent="0.25">
      <c r="A71">
        <v>70</v>
      </c>
      <c r="B71" s="1">
        <v>45466.208460648151</v>
      </c>
      <c r="C71" s="1">
        <v>45466.211111111108</v>
      </c>
      <c r="D71" t="s">
        <v>204</v>
      </c>
      <c r="E71" t="s">
        <v>205</v>
      </c>
      <c r="F71">
        <v>3</v>
      </c>
      <c r="G71">
        <v>3</v>
      </c>
      <c r="H71" t="s">
        <v>40</v>
      </c>
      <c r="I71" t="s">
        <v>41</v>
      </c>
      <c r="J71" t="s">
        <v>40</v>
      </c>
      <c r="K71" t="s">
        <v>41</v>
      </c>
      <c r="L71" t="s">
        <v>41</v>
      </c>
      <c r="M71" t="s">
        <v>41</v>
      </c>
      <c r="N71" t="s">
        <v>45</v>
      </c>
      <c r="O71">
        <v>4</v>
      </c>
      <c r="P71" t="s">
        <v>40</v>
      </c>
      <c r="Q71" t="s">
        <v>39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>
        <v>3</v>
      </c>
      <c r="X71" t="s">
        <v>41</v>
      </c>
      <c r="Y71" t="s">
        <v>41</v>
      </c>
      <c r="Z71" t="s">
        <v>41</v>
      </c>
      <c r="AA71" t="s">
        <v>41</v>
      </c>
      <c r="AB71" t="s">
        <v>41</v>
      </c>
      <c r="AC71" t="s">
        <v>40</v>
      </c>
      <c r="AD71" t="s">
        <v>40</v>
      </c>
      <c r="AE71" t="s">
        <v>41</v>
      </c>
      <c r="AF71">
        <v>4</v>
      </c>
      <c r="AG71" t="s">
        <v>41</v>
      </c>
      <c r="AH71" t="s">
        <v>41</v>
      </c>
      <c r="AI71" t="s">
        <v>41</v>
      </c>
      <c r="AK71" t="s">
        <v>41</v>
      </c>
      <c r="AL71" t="s">
        <v>41</v>
      </c>
    </row>
    <row r="72" spans="1:38" x14ac:dyDescent="0.25">
      <c r="A72">
        <v>71</v>
      </c>
      <c r="B72" s="1">
        <v>45466.214456018519</v>
      </c>
      <c r="C72" s="1">
        <v>45466.216111111113</v>
      </c>
      <c r="D72" t="s">
        <v>82</v>
      </c>
      <c r="E72" t="s">
        <v>83</v>
      </c>
      <c r="F72">
        <v>4</v>
      </c>
      <c r="G72">
        <v>4</v>
      </c>
      <c r="H72" t="s">
        <v>41</v>
      </c>
      <c r="I72" t="s">
        <v>40</v>
      </c>
      <c r="J72" t="s">
        <v>41</v>
      </c>
      <c r="K72" t="s">
        <v>41</v>
      </c>
      <c r="L72" t="s">
        <v>41</v>
      </c>
      <c r="M72" t="s">
        <v>41</v>
      </c>
      <c r="N72" t="s">
        <v>45</v>
      </c>
      <c r="O72">
        <v>4</v>
      </c>
      <c r="P72" t="s">
        <v>41</v>
      </c>
      <c r="Q72" t="s">
        <v>41</v>
      </c>
      <c r="R72" t="s">
        <v>41</v>
      </c>
      <c r="S72" t="s">
        <v>41</v>
      </c>
      <c r="T72" t="s">
        <v>41</v>
      </c>
      <c r="U72" t="s">
        <v>41</v>
      </c>
      <c r="V72" t="s">
        <v>41</v>
      </c>
      <c r="W72">
        <v>4</v>
      </c>
      <c r="X72" t="s">
        <v>41</v>
      </c>
      <c r="Y72" t="s">
        <v>41</v>
      </c>
      <c r="Z72" t="s">
        <v>41</v>
      </c>
      <c r="AA72" t="s">
        <v>41</v>
      </c>
      <c r="AB72" t="s">
        <v>41</v>
      </c>
      <c r="AC72" t="s">
        <v>41</v>
      </c>
      <c r="AD72" t="s">
        <v>41</v>
      </c>
      <c r="AE72" t="s">
        <v>41</v>
      </c>
      <c r="AF72">
        <v>4</v>
      </c>
      <c r="AG72" t="s">
        <v>41</v>
      </c>
      <c r="AH72" t="s">
        <v>41</v>
      </c>
      <c r="AI72" t="s">
        <v>41</v>
      </c>
      <c r="AK72" t="s">
        <v>41</v>
      </c>
      <c r="AL72" t="s">
        <v>41</v>
      </c>
    </row>
    <row r="73" spans="1:38" x14ac:dyDescent="0.25">
      <c r="A73">
        <v>72</v>
      </c>
      <c r="B73" s="1">
        <v>45466.331666666665</v>
      </c>
      <c r="C73" s="1">
        <v>45466.335300925923</v>
      </c>
      <c r="D73" t="s">
        <v>56</v>
      </c>
      <c r="E73" t="s">
        <v>57</v>
      </c>
      <c r="F73">
        <v>4</v>
      </c>
      <c r="G73">
        <v>4</v>
      </c>
      <c r="H73" t="s">
        <v>40</v>
      </c>
      <c r="I73" t="s">
        <v>41</v>
      </c>
      <c r="J73" t="s">
        <v>41</v>
      </c>
      <c r="K73" t="s">
        <v>41</v>
      </c>
      <c r="L73" t="s">
        <v>41</v>
      </c>
      <c r="M73" t="s">
        <v>41</v>
      </c>
      <c r="N73" t="s">
        <v>45</v>
      </c>
      <c r="O73">
        <v>4</v>
      </c>
      <c r="P73" t="s">
        <v>41</v>
      </c>
      <c r="Q73" t="s">
        <v>40</v>
      </c>
      <c r="R73" t="s">
        <v>41</v>
      </c>
      <c r="S73" t="s">
        <v>41</v>
      </c>
      <c r="T73" t="s">
        <v>40</v>
      </c>
      <c r="U73" t="s">
        <v>41</v>
      </c>
      <c r="V73" t="s">
        <v>41</v>
      </c>
      <c r="W73">
        <v>4</v>
      </c>
      <c r="X73" t="s">
        <v>41</v>
      </c>
      <c r="Y73" t="s">
        <v>41</v>
      </c>
      <c r="Z73" t="s">
        <v>40</v>
      </c>
      <c r="AA73" t="s">
        <v>40</v>
      </c>
      <c r="AB73" t="s">
        <v>41</v>
      </c>
      <c r="AC73" t="s">
        <v>41</v>
      </c>
      <c r="AD73" t="s">
        <v>40</v>
      </c>
      <c r="AE73" t="s">
        <v>40</v>
      </c>
      <c r="AF73">
        <v>3</v>
      </c>
      <c r="AG73" t="s">
        <v>40</v>
      </c>
      <c r="AH73" t="s">
        <v>40</v>
      </c>
      <c r="AI73" t="s">
        <v>41</v>
      </c>
      <c r="AK73" t="s">
        <v>41</v>
      </c>
      <c r="AL73" t="s">
        <v>41</v>
      </c>
    </row>
    <row r="74" spans="1:38" x14ac:dyDescent="0.25">
      <c r="A74">
        <v>73</v>
      </c>
      <c r="B74" s="1">
        <v>45466.335972222223</v>
      </c>
      <c r="C74" s="1">
        <v>45466.336689814816</v>
      </c>
      <c r="D74" t="s">
        <v>145</v>
      </c>
      <c r="E74" t="s">
        <v>146</v>
      </c>
      <c r="F74">
        <v>4</v>
      </c>
      <c r="G74">
        <v>4</v>
      </c>
      <c r="H74" t="s">
        <v>41</v>
      </c>
      <c r="I74" t="s">
        <v>41</v>
      </c>
      <c r="J74" t="s">
        <v>41</v>
      </c>
      <c r="K74" t="s">
        <v>41</v>
      </c>
      <c r="L74" t="s">
        <v>41</v>
      </c>
      <c r="M74" t="s">
        <v>41</v>
      </c>
      <c r="N74" t="s">
        <v>45</v>
      </c>
      <c r="O74">
        <v>4</v>
      </c>
      <c r="P74" t="s">
        <v>41</v>
      </c>
      <c r="Q74" t="s">
        <v>41</v>
      </c>
      <c r="R74" t="s">
        <v>41</v>
      </c>
      <c r="S74" t="s">
        <v>41</v>
      </c>
      <c r="T74" t="s">
        <v>41</v>
      </c>
      <c r="U74" t="s">
        <v>41</v>
      </c>
      <c r="V74" t="s">
        <v>41</v>
      </c>
      <c r="W74">
        <v>4</v>
      </c>
      <c r="X74" t="s">
        <v>41</v>
      </c>
      <c r="Y74" t="s">
        <v>41</v>
      </c>
      <c r="Z74" t="s">
        <v>41</v>
      </c>
      <c r="AA74" t="s">
        <v>41</v>
      </c>
      <c r="AB74" t="s">
        <v>41</v>
      </c>
      <c r="AC74" t="s">
        <v>41</v>
      </c>
      <c r="AD74" t="s">
        <v>41</v>
      </c>
      <c r="AE74" t="s">
        <v>41</v>
      </c>
      <c r="AF74">
        <v>4</v>
      </c>
      <c r="AG74" t="s">
        <v>41</v>
      </c>
      <c r="AH74" t="s">
        <v>41</v>
      </c>
      <c r="AI74" t="s">
        <v>41</v>
      </c>
      <c r="AK74" t="s">
        <v>41</v>
      </c>
      <c r="AL74" t="s">
        <v>41</v>
      </c>
    </row>
    <row r="75" spans="1:38" x14ac:dyDescent="0.25">
      <c r="A75">
        <v>74</v>
      </c>
      <c r="B75" s="1">
        <v>45466.343101851853</v>
      </c>
      <c r="C75" s="1">
        <v>45466.34375</v>
      </c>
      <c r="D75" t="s">
        <v>70</v>
      </c>
      <c r="E75" t="s">
        <v>71</v>
      </c>
      <c r="F75">
        <v>3</v>
      </c>
      <c r="G75">
        <v>3</v>
      </c>
      <c r="H75" t="s">
        <v>40</v>
      </c>
      <c r="I75" t="s">
        <v>40</v>
      </c>
      <c r="J75" t="s">
        <v>40</v>
      </c>
      <c r="K75" t="s">
        <v>40</v>
      </c>
      <c r="L75" t="s">
        <v>40</v>
      </c>
      <c r="M75" t="s">
        <v>40</v>
      </c>
      <c r="N75" t="s">
        <v>45</v>
      </c>
      <c r="O75">
        <v>3</v>
      </c>
      <c r="P75" t="s">
        <v>40</v>
      </c>
      <c r="Q75" t="s">
        <v>40</v>
      </c>
      <c r="R75" t="s">
        <v>40</v>
      </c>
      <c r="S75" t="s">
        <v>40</v>
      </c>
      <c r="T75" t="s">
        <v>40</v>
      </c>
      <c r="U75" t="s">
        <v>40</v>
      </c>
      <c r="V75" t="s">
        <v>40</v>
      </c>
      <c r="W75">
        <v>3</v>
      </c>
      <c r="X75" t="s">
        <v>40</v>
      </c>
      <c r="Y75" t="s">
        <v>40</v>
      </c>
      <c r="Z75" t="s">
        <v>40</v>
      </c>
      <c r="AA75" t="s">
        <v>40</v>
      </c>
      <c r="AB75" t="s">
        <v>40</v>
      </c>
      <c r="AC75" t="s">
        <v>40</v>
      </c>
      <c r="AD75" t="s">
        <v>40</v>
      </c>
      <c r="AE75" t="s">
        <v>40</v>
      </c>
      <c r="AF75">
        <v>3</v>
      </c>
      <c r="AG75" t="s">
        <v>40</v>
      </c>
      <c r="AH75" t="s">
        <v>40</v>
      </c>
      <c r="AI75" t="s">
        <v>40</v>
      </c>
      <c r="AK75" t="s">
        <v>40</v>
      </c>
      <c r="AL75" t="s">
        <v>40</v>
      </c>
    </row>
    <row r="76" spans="1:38" x14ac:dyDescent="0.25">
      <c r="A76">
        <v>75</v>
      </c>
      <c r="B76" s="1">
        <v>45466.342638888891</v>
      </c>
      <c r="C76" s="1">
        <v>45466.344351851854</v>
      </c>
      <c r="D76" t="s">
        <v>295</v>
      </c>
      <c r="E76" t="s">
        <v>296</v>
      </c>
      <c r="F76">
        <v>4</v>
      </c>
      <c r="G76">
        <v>4</v>
      </c>
      <c r="H76" t="s">
        <v>40</v>
      </c>
      <c r="I76" t="s">
        <v>40</v>
      </c>
      <c r="J76" t="s">
        <v>40</v>
      </c>
      <c r="K76" t="s">
        <v>40</v>
      </c>
      <c r="L76" t="s">
        <v>40</v>
      </c>
      <c r="M76" t="s">
        <v>40</v>
      </c>
      <c r="N76" t="s">
        <v>45</v>
      </c>
      <c r="O76">
        <v>4</v>
      </c>
      <c r="P76" t="s">
        <v>41</v>
      </c>
      <c r="Q76" t="s">
        <v>41</v>
      </c>
      <c r="R76" t="s">
        <v>41</v>
      </c>
      <c r="S76" t="s">
        <v>41</v>
      </c>
      <c r="T76" t="s">
        <v>41</v>
      </c>
      <c r="U76" t="s">
        <v>41</v>
      </c>
      <c r="V76" t="s">
        <v>41</v>
      </c>
      <c r="W76">
        <v>4</v>
      </c>
      <c r="X76" t="s">
        <v>40</v>
      </c>
      <c r="Y76" t="s">
        <v>40</v>
      </c>
      <c r="Z76" t="s">
        <v>40</v>
      </c>
      <c r="AA76" t="s">
        <v>40</v>
      </c>
      <c r="AB76" t="s">
        <v>40</v>
      </c>
      <c r="AC76" t="s">
        <v>40</v>
      </c>
      <c r="AD76" t="s">
        <v>40</v>
      </c>
      <c r="AE76" t="s">
        <v>40</v>
      </c>
      <c r="AF76">
        <v>3</v>
      </c>
      <c r="AG76" t="s">
        <v>40</v>
      </c>
      <c r="AH76" t="s">
        <v>40</v>
      </c>
      <c r="AI76" t="s">
        <v>40</v>
      </c>
      <c r="AK76" t="s">
        <v>39</v>
      </c>
      <c r="AL76" t="s">
        <v>40</v>
      </c>
    </row>
    <row r="77" spans="1:38" x14ac:dyDescent="0.25">
      <c r="A77">
        <v>76</v>
      </c>
      <c r="B77" s="1">
        <v>45466.371527777781</v>
      </c>
      <c r="C77" s="1">
        <v>45466.372233796297</v>
      </c>
      <c r="D77" t="s">
        <v>125</v>
      </c>
      <c r="E77" t="s">
        <v>126</v>
      </c>
      <c r="F77">
        <v>4</v>
      </c>
      <c r="G77">
        <v>4</v>
      </c>
      <c r="H77" t="s">
        <v>41</v>
      </c>
      <c r="I77" t="s">
        <v>41</v>
      </c>
      <c r="J77" t="s">
        <v>41</v>
      </c>
      <c r="K77" t="s">
        <v>41</v>
      </c>
      <c r="L77" t="s">
        <v>41</v>
      </c>
      <c r="M77" t="s">
        <v>41</v>
      </c>
      <c r="N77" t="s">
        <v>45</v>
      </c>
      <c r="O77">
        <v>4</v>
      </c>
      <c r="P77" t="s">
        <v>41</v>
      </c>
      <c r="Q77" t="s">
        <v>41</v>
      </c>
      <c r="R77" t="s">
        <v>41</v>
      </c>
      <c r="S77" t="s">
        <v>41</v>
      </c>
      <c r="T77" t="s">
        <v>41</v>
      </c>
      <c r="U77" t="s">
        <v>41</v>
      </c>
      <c r="V77" t="s">
        <v>41</v>
      </c>
      <c r="W77">
        <v>4</v>
      </c>
      <c r="X77" t="s">
        <v>41</v>
      </c>
      <c r="Y77" t="s">
        <v>41</v>
      </c>
      <c r="Z77" t="s">
        <v>41</v>
      </c>
      <c r="AA77" t="s">
        <v>41</v>
      </c>
      <c r="AB77" t="s">
        <v>41</v>
      </c>
      <c r="AC77" t="s">
        <v>41</v>
      </c>
      <c r="AD77" t="s">
        <v>41</v>
      </c>
      <c r="AE77" t="s">
        <v>41</v>
      </c>
      <c r="AF77">
        <v>4</v>
      </c>
      <c r="AG77" t="s">
        <v>41</v>
      </c>
      <c r="AH77" t="s">
        <v>41</v>
      </c>
      <c r="AI77" t="s">
        <v>41</v>
      </c>
      <c r="AK77" t="s">
        <v>41</v>
      </c>
      <c r="AL77" t="s">
        <v>41</v>
      </c>
    </row>
    <row r="78" spans="1:38" x14ac:dyDescent="0.25">
      <c r="A78">
        <v>77</v>
      </c>
      <c r="B78" s="1">
        <v>45466.411273148151</v>
      </c>
      <c r="C78" s="1">
        <v>45466.413344907407</v>
      </c>
      <c r="D78" t="s">
        <v>314</v>
      </c>
      <c r="E78" t="s">
        <v>315</v>
      </c>
      <c r="F78">
        <v>2</v>
      </c>
      <c r="G78">
        <v>1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67</v>
      </c>
      <c r="O78">
        <v>3</v>
      </c>
      <c r="P78" t="s">
        <v>40</v>
      </c>
      <c r="Q78" t="s">
        <v>40</v>
      </c>
      <c r="R78" t="s">
        <v>40</v>
      </c>
      <c r="S78" t="s">
        <v>40</v>
      </c>
      <c r="T78" t="s">
        <v>40</v>
      </c>
      <c r="U78" t="s">
        <v>40</v>
      </c>
      <c r="V78" t="s">
        <v>40</v>
      </c>
      <c r="W78">
        <v>3</v>
      </c>
      <c r="X78" t="s">
        <v>40</v>
      </c>
      <c r="Y78" t="s">
        <v>40</v>
      </c>
      <c r="Z78" t="s">
        <v>40</v>
      </c>
      <c r="AA78" t="s">
        <v>40</v>
      </c>
      <c r="AB78" t="s">
        <v>39</v>
      </c>
      <c r="AC78" t="s">
        <v>40</v>
      </c>
      <c r="AD78" t="s">
        <v>38</v>
      </c>
      <c r="AE78" t="s">
        <v>39</v>
      </c>
      <c r="AF78">
        <v>4</v>
      </c>
      <c r="AG78" t="s">
        <v>41</v>
      </c>
      <c r="AH78" t="s">
        <v>41</v>
      </c>
      <c r="AI78" t="s">
        <v>41</v>
      </c>
      <c r="AK78" t="s">
        <v>41</v>
      </c>
      <c r="AL78" t="s">
        <v>40</v>
      </c>
    </row>
    <row r="79" spans="1:38" x14ac:dyDescent="0.25">
      <c r="A79">
        <v>78</v>
      </c>
      <c r="B79" s="1">
        <v>45466.440983796296</v>
      </c>
      <c r="C79" s="1">
        <v>45466.445196759261</v>
      </c>
      <c r="D79" t="s">
        <v>68</v>
      </c>
      <c r="E79" t="s">
        <v>69</v>
      </c>
      <c r="F79">
        <v>4</v>
      </c>
      <c r="G79">
        <v>4</v>
      </c>
      <c r="H79" t="s">
        <v>41</v>
      </c>
      <c r="I79" t="s">
        <v>41</v>
      </c>
      <c r="J79" t="s">
        <v>41</v>
      </c>
      <c r="K79" t="s">
        <v>41</v>
      </c>
      <c r="L79" t="s">
        <v>41</v>
      </c>
      <c r="M79" t="s">
        <v>41</v>
      </c>
      <c r="N79" t="s">
        <v>45</v>
      </c>
      <c r="O79">
        <v>4</v>
      </c>
      <c r="P79" t="s">
        <v>41</v>
      </c>
      <c r="Q79" t="s">
        <v>41</v>
      </c>
      <c r="R79" t="s">
        <v>41</v>
      </c>
      <c r="S79" t="s">
        <v>41</v>
      </c>
      <c r="T79" t="s">
        <v>41</v>
      </c>
      <c r="U79" t="s">
        <v>41</v>
      </c>
      <c r="V79" t="s">
        <v>41</v>
      </c>
      <c r="W79">
        <v>4</v>
      </c>
      <c r="X79" t="s">
        <v>41</v>
      </c>
      <c r="Y79" t="s">
        <v>41</v>
      </c>
      <c r="Z79" t="s">
        <v>41</v>
      </c>
      <c r="AA79" t="s">
        <v>41</v>
      </c>
      <c r="AB79" t="s">
        <v>41</v>
      </c>
      <c r="AC79" t="s">
        <v>41</v>
      </c>
      <c r="AD79" t="s">
        <v>41</v>
      </c>
      <c r="AE79" t="s">
        <v>41</v>
      </c>
      <c r="AF79">
        <v>4</v>
      </c>
      <c r="AG79" t="s">
        <v>41</v>
      </c>
      <c r="AH79" t="s">
        <v>41</v>
      </c>
      <c r="AI79" t="s">
        <v>41</v>
      </c>
      <c r="AK79" t="s">
        <v>41</v>
      </c>
      <c r="AL79" t="s">
        <v>41</v>
      </c>
    </row>
    <row r="80" spans="1:38" x14ac:dyDescent="0.25">
      <c r="A80">
        <v>79</v>
      </c>
      <c r="B80" s="1">
        <v>45466.446851851855</v>
      </c>
      <c r="C80" s="1">
        <v>45466.448263888888</v>
      </c>
      <c r="D80" t="s">
        <v>388</v>
      </c>
      <c r="E80" t="s">
        <v>389</v>
      </c>
      <c r="F80">
        <v>4</v>
      </c>
      <c r="G80">
        <v>4</v>
      </c>
      <c r="H80" t="s">
        <v>41</v>
      </c>
      <c r="I80" t="s">
        <v>41</v>
      </c>
      <c r="J80" t="s">
        <v>41</v>
      </c>
      <c r="K80" t="s">
        <v>41</v>
      </c>
      <c r="L80" t="s">
        <v>41</v>
      </c>
      <c r="M80" t="s">
        <v>41</v>
      </c>
      <c r="N80" t="s">
        <v>94</v>
      </c>
      <c r="O80">
        <v>4</v>
      </c>
      <c r="P80" t="s">
        <v>41</v>
      </c>
      <c r="Q80" t="s">
        <v>41</v>
      </c>
      <c r="R80" t="s">
        <v>41</v>
      </c>
      <c r="S80" t="s">
        <v>41</v>
      </c>
      <c r="T80" t="s">
        <v>41</v>
      </c>
      <c r="U80" t="s">
        <v>41</v>
      </c>
      <c r="V80" t="s">
        <v>41</v>
      </c>
      <c r="W80">
        <v>4</v>
      </c>
      <c r="X80" t="s">
        <v>41</v>
      </c>
      <c r="Y80" t="s">
        <v>41</v>
      </c>
      <c r="Z80" t="s">
        <v>41</v>
      </c>
      <c r="AA80" t="s">
        <v>41</v>
      </c>
      <c r="AB80" t="s">
        <v>41</v>
      </c>
      <c r="AC80" t="s">
        <v>41</v>
      </c>
      <c r="AD80" t="s">
        <v>41</v>
      </c>
      <c r="AE80" t="s">
        <v>41</v>
      </c>
      <c r="AF80">
        <v>4</v>
      </c>
      <c r="AG80" t="s">
        <v>41</v>
      </c>
      <c r="AH80" t="s">
        <v>41</v>
      </c>
      <c r="AI80" t="s">
        <v>41</v>
      </c>
      <c r="AK80" t="s">
        <v>41</v>
      </c>
      <c r="AL80" t="s">
        <v>41</v>
      </c>
    </row>
    <row r="81" spans="1:38" x14ac:dyDescent="0.25">
      <c r="A81">
        <v>80</v>
      </c>
      <c r="B81" s="1">
        <v>45466.467928240738</v>
      </c>
      <c r="C81" s="1">
        <v>45466.4684837963</v>
      </c>
      <c r="D81" t="s">
        <v>139</v>
      </c>
      <c r="E81" t="s">
        <v>140</v>
      </c>
      <c r="F81">
        <v>4</v>
      </c>
      <c r="G81">
        <v>4</v>
      </c>
      <c r="H81" t="s">
        <v>41</v>
      </c>
      <c r="I81" t="s">
        <v>41</v>
      </c>
      <c r="J81" t="s">
        <v>41</v>
      </c>
      <c r="K81" t="s">
        <v>41</v>
      </c>
      <c r="L81" t="s">
        <v>41</v>
      </c>
      <c r="M81" t="s">
        <v>41</v>
      </c>
      <c r="N81" t="s">
        <v>45</v>
      </c>
      <c r="O81">
        <v>4</v>
      </c>
      <c r="P81" t="s">
        <v>41</v>
      </c>
      <c r="Q81" t="s">
        <v>41</v>
      </c>
      <c r="R81" t="s">
        <v>41</v>
      </c>
      <c r="S81" t="s">
        <v>41</v>
      </c>
      <c r="T81" t="s">
        <v>41</v>
      </c>
      <c r="U81" t="s">
        <v>41</v>
      </c>
      <c r="V81" t="s">
        <v>41</v>
      </c>
      <c r="W81">
        <v>4</v>
      </c>
      <c r="X81" t="s">
        <v>41</v>
      </c>
      <c r="Y81" t="s">
        <v>41</v>
      </c>
      <c r="Z81" t="s">
        <v>41</v>
      </c>
      <c r="AA81" t="s">
        <v>41</v>
      </c>
      <c r="AB81" t="s">
        <v>41</v>
      </c>
      <c r="AC81" t="s">
        <v>41</v>
      </c>
      <c r="AD81" t="s">
        <v>41</v>
      </c>
      <c r="AE81" t="s">
        <v>41</v>
      </c>
      <c r="AF81">
        <v>4</v>
      </c>
      <c r="AG81" t="s">
        <v>41</v>
      </c>
      <c r="AH81" t="s">
        <v>41</v>
      </c>
      <c r="AI81" t="s">
        <v>41</v>
      </c>
      <c r="AK81" t="s">
        <v>41</v>
      </c>
      <c r="AL81" t="s">
        <v>41</v>
      </c>
    </row>
    <row r="82" spans="1:38" x14ac:dyDescent="0.25">
      <c r="A82">
        <v>81</v>
      </c>
      <c r="B82" s="1">
        <v>45466.482581018521</v>
      </c>
      <c r="C82" s="1">
        <v>45466.483206018522</v>
      </c>
      <c r="D82" t="s">
        <v>176</v>
      </c>
      <c r="E82" t="s">
        <v>177</v>
      </c>
      <c r="F82">
        <v>4</v>
      </c>
      <c r="G82">
        <v>4</v>
      </c>
      <c r="H82" t="s">
        <v>41</v>
      </c>
      <c r="I82" t="s">
        <v>41</v>
      </c>
      <c r="J82" t="s">
        <v>41</v>
      </c>
      <c r="K82" t="s">
        <v>41</v>
      </c>
      <c r="L82" t="s">
        <v>41</v>
      </c>
      <c r="M82" t="s">
        <v>41</v>
      </c>
      <c r="N82" t="s">
        <v>45</v>
      </c>
      <c r="O82">
        <v>4</v>
      </c>
      <c r="P82" t="s">
        <v>41</v>
      </c>
      <c r="Q82" t="s">
        <v>41</v>
      </c>
      <c r="R82" t="s">
        <v>41</v>
      </c>
      <c r="S82" t="s">
        <v>41</v>
      </c>
      <c r="T82" t="s">
        <v>41</v>
      </c>
      <c r="U82" t="s">
        <v>41</v>
      </c>
      <c r="V82" t="s">
        <v>41</v>
      </c>
      <c r="W82">
        <v>4</v>
      </c>
      <c r="X82" t="s">
        <v>41</v>
      </c>
      <c r="Y82" t="s">
        <v>41</v>
      </c>
      <c r="Z82" t="s">
        <v>41</v>
      </c>
      <c r="AA82" t="s">
        <v>41</v>
      </c>
      <c r="AB82" t="s">
        <v>41</v>
      </c>
      <c r="AC82" t="s">
        <v>41</v>
      </c>
      <c r="AD82" t="s">
        <v>41</v>
      </c>
      <c r="AE82" t="s">
        <v>41</v>
      </c>
      <c r="AF82">
        <v>4</v>
      </c>
      <c r="AG82" t="s">
        <v>41</v>
      </c>
      <c r="AH82" t="s">
        <v>41</v>
      </c>
      <c r="AI82" t="s">
        <v>41</v>
      </c>
      <c r="AK82" t="s">
        <v>41</v>
      </c>
      <c r="AL82" t="s">
        <v>41</v>
      </c>
    </row>
    <row r="83" spans="1:38" x14ac:dyDescent="0.25">
      <c r="A83">
        <v>82</v>
      </c>
      <c r="B83" s="1">
        <v>45466.597118055557</v>
      </c>
      <c r="C83" s="1">
        <v>45466.597546296296</v>
      </c>
      <c r="D83" t="s">
        <v>52</v>
      </c>
      <c r="E83" t="s">
        <v>53</v>
      </c>
      <c r="F83">
        <v>4</v>
      </c>
      <c r="G83">
        <v>4</v>
      </c>
      <c r="H83" t="s">
        <v>41</v>
      </c>
      <c r="I83" t="s">
        <v>41</v>
      </c>
      <c r="J83" t="s">
        <v>41</v>
      </c>
      <c r="K83" t="s">
        <v>41</v>
      </c>
      <c r="L83" t="s">
        <v>41</v>
      </c>
      <c r="M83" t="s">
        <v>41</v>
      </c>
      <c r="N83" t="s">
        <v>45</v>
      </c>
      <c r="O83">
        <v>4</v>
      </c>
      <c r="P83" t="s">
        <v>41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V83" t="s">
        <v>41</v>
      </c>
      <c r="W83">
        <v>4</v>
      </c>
      <c r="X83" t="s">
        <v>41</v>
      </c>
      <c r="Y83" t="s">
        <v>41</v>
      </c>
      <c r="Z83" t="s">
        <v>41</v>
      </c>
      <c r="AA83" t="s">
        <v>41</v>
      </c>
      <c r="AB83" t="s">
        <v>41</v>
      </c>
      <c r="AC83" t="s">
        <v>41</v>
      </c>
      <c r="AD83" t="s">
        <v>41</v>
      </c>
      <c r="AE83" t="s">
        <v>41</v>
      </c>
      <c r="AF83">
        <v>4</v>
      </c>
      <c r="AG83" t="s">
        <v>41</v>
      </c>
      <c r="AH83" t="s">
        <v>41</v>
      </c>
      <c r="AI83" t="s">
        <v>41</v>
      </c>
      <c r="AK83" t="s">
        <v>41</v>
      </c>
      <c r="AL83" t="s">
        <v>41</v>
      </c>
    </row>
    <row r="84" spans="1:38" x14ac:dyDescent="0.25">
      <c r="A84">
        <v>83</v>
      </c>
      <c r="B84" s="1">
        <v>45466.59710648148</v>
      </c>
      <c r="C84" s="1">
        <v>45466.597627314812</v>
      </c>
      <c r="D84" t="s">
        <v>46</v>
      </c>
      <c r="E84" t="s">
        <v>47</v>
      </c>
      <c r="F84">
        <v>4</v>
      </c>
      <c r="G84">
        <v>4</v>
      </c>
      <c r="H84" t="s">
        <v>41</v>
      </c>
      <c r="I84" t="s">
        <v>41</v>
      </c>
      <c r="J84" t="s">
        <v>41</v>
      </c>
      <c r="K84" t="s">
        <v>41</v>
      </c>
      <c r="L84" t="s">
        <v>41</v>
      </c>
      <c r="M84" t="s">
        <v>41</v>
      </c>
      <c r="N84" t="s">
        <v>45</v>
      </c>
      <c r="O84">
        <v>4</v>
      </c>
      <c r="P84" t="s">
        <v>41</v>
      </c>
      <c r="Q84" t="s">
        <v>41</v>
      </c>
      <c r="R84" t="s">
        <v>41</v>
      </c>
      <c r="S84" t="s">
        <v>41</v>
      </c>
      <c r="T84" t="s">
        <v>41</v>
      </c>
      <c r="U84" t="s">
        <v>41</v>
      </c>
      <c r="V84" t="s">
        <v>41</v>
      </c>
      <c r="W84">
        <v>4</v>
      </c>
      <c r="X84" t="s">
        <v>41</v>
      </c>
      <c r="Y84" t="s">
        <v>41</v>
      </c>
      <c r="Z84" t="s">
        <v>41</v>
      </c>
      <c r="AA84" t="s">
        <v>41</v>
      </c>
      <c r="AB84" t="s">
        <v>41</v>
      </c>
      <c r="AC84" t="s">
        <v>41</v>
      </c>
      <c r="AD84" t="s">
        <v>41</v>
      </c>
      <c r="AE84" t="s">
        <v>41</v>
      </c>
      <c r="AF84">
        <v>4</v>
      </c>
      <c r="AG84" t="s">
        <v>41</v>
      </c>
      <c r="AH84" t="s">
        <v>41</v>
      </c>
      <c r="AI84" t="s">
        <v>41</v>
      </c>
      <c r="AK84" t="s">
        <v>41</v>
      </c>
      <c r="AL84" t="s">
        <v>41</v>
      </c>
    </row>
    <row r="85" spans="1:38" x14ac:dyDescent="0.25">
      <c r="A85">
        <v>84</v>
      </c>
      <c r="B85" s="1">
        <v>45466.600393518522</v>
      </c>
      <c r="C85" s="1">
        <v>45466.602395833332</v>
      </c>
      <c r="D85" t="s">
        <v>289</v>
      </c>
      <c r="E85" t="s">
        <v>290</v>
      </c>
      <c r="F85">
        <v>4</v>
      </c>
      <c r="G85">
        <v>4</v>
      </c>
      <c r="H85" t="s">
        <v>40</v>
      </c>
      <c r="I85" t="s">
        <v>41</v>
      </c>
      <c r="J85" t="s">
        <v>40</v>
      </c>
      <c r="K85" t="s">
        <v>40</v>
      </c>
      <c r="L85" t="s">
        <v>41</v>
      </c>
      <c r="M85" t="s">
        <v>41</v>
      </c>
      <c r="N85" t="s">
        <v>67</v>
      </c>
      <c r="O85">
        <v>3</v>
      </c>
      <c r="P85" t="s">
        <v>40</v>
      </c>
      <c r="Q85" t="s">
        <v>41</v>
      </c>
      <c r="R85" t="s">
        <v>41</v>
      </c>
      <c r="S85" t="s">
        <v>41</v>
      </c>
      <c r="T85" t="s">
        <v>40</v>
      </c>
      <c r="U85" t="s">
        <v>41</v>
      </c>
      <c r="V85" t="s">
        <v>41</v>
      </c>
      <c r="W85">
        <v>4</v>
      </c>
      <c r="X85" t="s">
        <v>41</v>
      </c>
      <c r="Y85" t="s">
        <v>41</v>
      </c>
      <c r="Z85" t="s">
        <v>41</v>
      </c>
      <c r="AA85" t="s">
        <v>41</v>
      </c>
      <c r="AB85" t="s">
        <v>41</v>
      </c>
      <c r="AC85" t="s">
        <v>41</v>
      </c>
      <c r="AD85" t="s">
        <v>41</v>
      </c>
      <c r="AE85" t="s">
        <v>41</v>
      </c>
      <c r="AF85">
        <v>4</v>
      </c>
      <c r="AG85" t="s">
        <v>41</v>
      </c>
      <c r="AH85" t="s">
        <v>41</v>
      </c>
      <c r="AI85" t="s">
        <v>41</v>
      </c>
      <c r="AK85" t="s">
        <v>41</v>
      </c>
      <c r="AL85" t="s">
        <v>41</v>
      </c>
    </row>
    <row r="86" spans="1:38" x14ac:dyDescent="0.25">
      <c r="A86">
        <v>85</v>
      </c>
      <c r="B86" s="1">
        <v>45466.605312500003</v>
      </c>
      <c r="C86" s="1">
        <v>45466.607708333337</v>
      </c>
      <c r="D86" t="s">
        <v>326</v>
      </c>
      <c r="E86" t="s">
        <v>327</v>
      </c>
      <c r="F86">
        <v>3</v>
      </c>
      <c r="G86">
        <v>3</v>
      </c>
      <c r="H86" t="s">
        <v>40</v>
      </c>
      <c r="I86" t="s">
        <v>41</v>
      </c>
      <c r="J86" t="s">
        <v>40</v>
      </c>
      <c r="K86" t="s">
        <v>41</v>
      </c>
      <c r="L86" t="s">
        <v>40</v>
      </c>
      <c r="M86" t="s">
        <v>41</v>
      </c>
      <c r="N86" t="s">
        <v>45</v>
      </c>
      <c r="O86">
        <v>3</v>
      </c>
      <c r="P86" t="s">
        <v>40</v>
      </c>
      <c r="Q86" t="s">
        <v>41</v>
      </c>
      <c r="R86" t="s">
        <v>40</v>
      </c>
      <c r="S86" t="s">
        <v>41</v>
      </c>
      <c r="T86" t="s">
        <v>40</v>
      </c>
      <c r="U86" t="s">
        <v>41</v>
      </c>
      <c r="V86" t="s">
        <v>41</v>
      </c>
      <c r="W86">
        <v>3</v>
      </c>
      <c r="X86" t="s">
        <v>40</v>
      </c>
      <c r="Y86" t="s">
        <v>41</v>
      </c>
      <c r="Z86" t="s">
        <v>40</v>
      </c>
      <c r="AA86" t="s">
        <v>40</v>
      </c>
      <c r="AB86" t="s">
        <v>40</v>
      </c>
      <c r="AC86" t="s">
        <v>40</v>
      </c>
      <c r="AD86" t="s">
        <v>40</v>
      </c>
      <c r="AE86" t="s">
        <v>40</v>
      </c>
      <c r="AF86">
        <v>4</v>
      </c>
      <c r="AG86" t="s">
        <v>40</v>
      </c>
      <c r="AH86" t="s">
        <v>41</v>
      </c>
      <c r="AI86" t="s">
        <v>41</v>
      </c>
      <c r="AK86" t="s">
        <v>41</v>
      </c>
      <c r="AL86" t="s">
        <v>40</v>
      </c>
    </row>
    <row r="87" spans="1:38" x14ac:dyDescent="0.25">
      <c r="A87">
        <v>86</v>
      </c>
      <c r="B87" s="1">
        <v>45466.607465277775</v>
      </c>
      <c r="C87" s="1">
        <v>45466.610185185185</v>
      </c>
      <c r="D87" t="s">
        <v>390</v>
      </c>
      <c r="E87" t="s">
        <v>391</v>
      </c>
      <c r="F87">
        <v>2</v>
      </c>
      <c r="G87">
        <v>2</v>
      </c>
      <c r="H87" t="s">
        <v>40</v>
      </c>
      <c r="I87" t="s">
        <v>40</v>
      </c>
      <c r="J87" t="s">
        <v>40</v>
      </c>
      <c r="K87" t="s">
        <v>40</v>
      </c>
      <c r="L87" t="s">
        <v>40</v>
      </c>
      <c r="M87" t="s">
        <v>40</v>
      </c>
      <c r="N87" t="s">
        <v>67</v>
      </c>
      <c r="O87">
        <v>2</v>
      </c>
      <c r="P87" t="s">
        <v>40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>
        <v>3</v>
      </c>
      <c r="X87" t="s">
        <v>40</v>
      </c>
      <c r="Y87" t="s">
        <v>40</v>
      </c>
      <c r="Z87" t="s">
        <v>40</v>
      </c>
      <c r="AA87" t="s">
        <v>40</v>
      </c>
      <c r="AB87" t="s">
        <v>40</v>
      </c>
      <c r="AC87" t="s">
        <v>40</v>
      </c>
      <c r="AD87" t="s">
        <v>40</v>
      </c>
      <c r="AE87" t="s">
        <v>40</v>
      </c>
      <c r="AF87">
        <v>3</v>
      </c>
      <c r="AG87" t="s">
        <v>41</v>
      </c>
      <c r="AH87" t="s">
        <v>41</v>
      </c>
      <c r="AI87" t="s">
        <v>41</v>
      </c>
      <c r="AK87" t="s">
        <v>41</v>
      </c>
      <c r="AL87" t="s">
        <v>41</v>
      </c>
    </row>
    <row r="88" spans="1:38" x14ac:dyDescent="0.25">
      <c r="A88">
        <v>87</v>
      </c>
      <c r="B88" s="1">
        <v>45466.610173611109</v>
      </c>
      <c r="C88" s="1">
        <v>45466.613171296296</v>
      </c>
      <c r="D88" t="s">
        <v>200</v>
      </c>
      <c r="E88" t="s">
        <v>201</v>
      </c>
      <c r="F88">
        <v>3</v>
      </c>
      <c r="G88">
        <v>1</v>
      </c>
      <c r="H88" t="s">
        <v>38</v>
      </c>
      <c r="I88" t="s">
        <v>40</v>
      </c>
      <c r="J88" t="s">
        <v>39</v>
      </c>
      <c r="K88" t="s">
        <v>40</v>
      </c>
      <c r="L88" t="s">
        <v>41</v>
      </c>
      <c r="M88" t="s">
        <v>40</v>
      </c>
      <c r="N88" t="s">
        <v>67</v>
      </c>
      <c r="O88">
        <v>3</v>
      </c>
      <c r="P88" t="s">
        <v>40</v>
      </c>
      <c r="Q88" t="s">
        <v>40</v>
      </c>
      <c r="R88" t="s">
        <v>40</v>
      </c>
      <c r="S88" t="s">
        <v>40</v>
      </c>
      <c r="T88" t="s">
        <v>40</v>
      </c>
      <c r="U88" t="s">
        <v>40</v>
      </c>
      <c r="V88" t="s">
        <v>40</v>
      </c>
      <c r="W88">
        <v>3</v>
      </c>
      <c r="Z88" t="s">
        <v>41</v>
      </c>
      <c r="AA88" t="s">
        <v>41</v>
      </c>
      <c r="AB88" t="s">
        <v>41</v>
      </c>
      <c r="AC88" t="s">
        <v>41</v>
      </c>
      <c r="AD88" t="s">
        <v>41</v>
      </c>
      <c r="AE88" t="s">
        <v>41</v>
      </c>
      <c r="AF88">
        <v>3</v>
      </c>
      <c r="AG88" t="s">
        <v>40</v>
      </c>
      <c r="AH88" t="s">
        <v>39</v>
      </c>
      <c r="AI88" t="s">
        <v>40</v>
      </c>
      <c r="AK88" t="s">
        <v>39</v>
      </c>
      <c r="AL88" t="s">
        <v>41</v>
      </c>
    </row>
    <row r="89" spans="1:38" x14ac:dyDescent="0.25">
      <c r="A89">
        <v>88</v>
      </c>
      <c r="B89" s="1">
        <v>45466.61509259259</v>
      </c>
      <c r="C89" s="1">
        <v>45466.616736111115</v>
      </c>
      <c r="D89" t="s">
        <v>246</v>
      </c>
      <c r="E89" t="s">
        <v>247</v>
      </c>
      <c r="F89">
        <v>4</v>
      </c>
      <c r="G89">
        <v>4</v>
      </c>
      <c r="H89" t="s">
        <v>40</v>
      </c>
      <c r="I89" t="s">
        <v>40</v>
      </c>
      <c r="J89" t="s">
        <v>40</v>
      </c>
      <c r="K89" t="s">
        <v>40</v>
      </c>
      <c r="L89" t="s">
        <v>40</v>
      </c>
      <c r="M89" t="s">
        <v>40</v>
      </c>
      <c r="N89" t="s">
        <v>45</v>
      </c>
      <c r="O89">
        <v>4</v>
      </c>
      <c r="P89" t="s">
        <v>40</v>
      </c>
      <c r="Q89" t="s">
        <v>40</v>
      </c>
      <c r="R89" t="s">
        <v>40</v>
      </c>
      <c r="S89" t="s">
        <v>40</v>
      </c>
      <c r="T89" t="s">
        <v>40</v>
      </c>
      <c r="U89" t="s">
        <v>40</v>
      </c>
      <c r="V89" t="s">
        <v>40</v>
      </c>
      <c r="W89">
        <v>4</v>
      </c>
      <c r="X89" t="s">
        <v>40</v>
      </c>
      <c r="Y89" t="s">
        <v>40</v>
      </c>
      <c r="Z89" t="s">
        <v>40</v>
      </c>
      <c r="AA89" t="s">
        <v>40</v>
      </c>
      <c r="AB89" t="s">
        <v>40</v>
      </c>
      <c r="AC89" t="s">
        <v>40</v>
      </c>
      <c r="AD89" t="s">
        <v>40</v>
      </c>
      <c r="AE89" t="s">
        <v>40</v>
      </c>
      <c r="AF89">
        <v>4</v>
      </c>
      <c r="AG89" t="s">
        <v>40</v>
      </c>
      <c r="AH89" t="s">
        <v>40</v>
      </c>
      <c r="AI89" t="s">
        <v>40</v>
      </c>
      <c r="AK89" t="s">
        <v>40</v>
      </c>
      <c r="AL89" t="s">
        <v>40</v>
      </c>
    </row>
    <row r="90" spans="1:38" x14ac:dyDescent="0.25">
      <c r="A90">
        <v>89</v>
      </c>
      <c r="B90" s="1">
        <v>45466.617662037039</v>
      </c>
      <c r="C90" s="1">
        <v>45466.618541666663</v>
      </c>
      <c r="D90" t="s">
        <v>362</v>
      </c>
      <c r="E90" t="s">
        <v>363</v>
      </c>
      <c r="F90">
        <v>4</v>
      </c>
      <c r="G90">
        <v>3</v>
      </c>
      <c r="H90" t="s">
        <v>40</v>
      </c>
      <c r="I90" t="s">
        <v>40</v>
      </c>
      <c r="J90" t="s">
        <v>40</v>
      </c>
      <c r="K90" t="s">
        <v>40</v>
      </c>
      <c r="L90" t="s">
        <v>40</v>
      </c>
      <c r="M90" t="s">
        <v>40</v>
      </c>
      <c r="N90" t="s">
        <v>67</v>
      </c>
      <c r="O90">
        <v>3</v>
      </c>
      <c r="P90" t="s">
        <v>40</v>
      </c>
      <c r="Q90" t="s">
        <v>40</v>
      </c>
      <c r="R90" t="s">
        <v>40</v>
      </c>
      <c r="S90" t="s">
        <v>40</v>
      </c>
      <c r="T90" t="s">
        <v>40</v>
      </c>
      <c r="U90" t="s">
        <v>40</v>
      </c>
      <c r="V90" t="s">
        <v>40</v>
      </c>
      <c r="W90">
        <v>3</v>
      </c>
      <c r="X90" t="s">
        <v>41</v>
      </c>
      <c r="Y90" t="s">
        <v>41</v>
      </c>
      <c r="Z90" t="s">
        <v>40</v>
      </c>
      <c r="AA90" t="s">
        <v>40</v>
      </c>
      <c r="AB90" t="s">
        <v>40</v>
      </c>
      <c r="AC90" t="s">
        <v>40</v>
      </c>
      <c r="AD90" t="s">
        <v>40</v>
      </c>
      <c r="AE90" t="s">
        <v>40</v>
      </c>
      <c r="AF90">
        <v>3</v>
      </c>
      <c r="AG90" t="s">
        <v>41</v>
      </c>
      <c r="AH90" t="s">
        <v>41</v>
      </c>
      <c r="AI90" t="s">
        <v>41</v>
      </c>
      <c r="AK90" t="s">
        <v>41</v>
      </c>
      <c r="AL90" t="s">
        <v>41</v>
      </c>
    </row>
    <row r="91" spans="1:38" x14ac:dyDescent="0.25">
      <c r="A91">
        <v>90</v>
      </c>
      <c r="B91" s="1">
        <v>45466.617384259262</v>
      </c>
      <c r="C91" s="1">
        <v>45466.61855324074</v>
      </c>
      <c r="D91" t="s">
        <v>392</v>
      </c>
      <c r="E91" t="s">
        <v>393</v>
      </c>
      <c r="F91">
        <v>3</v>
      </c>
      <c r="G91">
        <v>3</v>
      </c>
      <c r="H91" t="s">
        <v>40</v>
      </c>
      <c r="I91" t="s">
        <v>40</v>
      </c>
      <c r="J91" t="s">
        <v>40</v>
      </c>
      <c r="K91" t="s">
        <v>40</v>
      </c>
      <c r="L91" t="s">
        <v>40</v>
      </c>
      <c r="M91" t="s">
        <v>40</v>
      </c>
      <c r="N91" t="s">
        <v>67</v>
      </c>
      <c r="O91">
        <v>3</v>
      </c>
      <c r="P91" t="s">
        <v>40</v>
      </c>
      <c r="Q91" t="s">
        <v>40</v>
      </c>
      <c r="R91" t="s">
        <v>40</v>
      </c>
      <c r="S91" t="s">
        <v>40</v>
      </c>
      <c r="T91" t="s">
        <v>40</v>
      </c>
      <c r="U91" t="s">
        <v>40</v>
      </c>
      <c r="V91" t="s">
        <v>40</v>
      </c>
      <c r="W91">
        <v>3</v>
      </c>
      <c r="X91" t="s">
        <v>40</v>
      </c>
      <c r="Y91" t="s">
        <v>40</v>
      </c>
      <c r="Z91" t="s">
        <v>40</v>
      </c>
      <c r="AA91" t="s">
        <v>40</v>
      </c>
      <c r="AB91" t="s">
        <v>40</v>
      </c>
      <c r="AC91" t="s">
        <v>40</v>
      </c>
      <c r="AD91" t="s">
        <v>40</v>
      </c>
      <c r="AE91" t="s">
        <v>40</v>
      </c>
      <c r="AF91">
        <v>3</v>
      </c>
      <c r="AG91" t="s">
        <v>40</v>
      </c>
      <c r="AH91" t="s">
        <v>40</v>
      </c>
      <c r="AI91" t="s">
        <v>40</v>
      </c>
      <c r="AK91" t="s">
        <v>40</v>
      </c>
      <c r="AL91" t="s">
        <v>40</v>
      </c>
    </row>
    <row r="92" spans="1:38" x14ac:dyDescent="0.25">
      <c r="A92">
        <v>91</v>
      </c>
      <c r="B92" s="1">
        <v>45466.619988425926</v>
      </c>
      <c r="C92" s="1">
        <v>45466.621249999997</v>
      </c>
      <c r="D92" t="s">
        <v>76</v>
      </c>
      <c r="E92" t="s">
        <v>77</v>
      </c>
      <c r="F92">
        <v>4</v>
      </c>
      <c r="G92">
        <v>4</v>
      </c>
      <c r="H92" t="s">
        <v>40</v>
      </c>
      <c r="I92" t="s">
        <v>40</v>
      </c>
      <c r="J92" t="s">
        <v>40</v>
      </c>
      <c r="K92" t="s">
        <v>40</v>
      </c>
      <c r="L92" t="s">
        <v>40</v>
      </c>
      <c r="M92" t="s">
        <v>40</v>
      </c>
      <c r="N92" t="s">
        <v>45</v>
      </c>
      <c r="O92">
        <v>4</v>
      </c>
      <c r="P92" t="s">
        <v>40</v>
      </c>
      <c r="Q92" t="s">
        <v>40</v>
      </c>
      <c r="R92" t="s">
        <v>40</v>
      </c>
      <c r="S92" t="s">
        <v>40</v>
      </c>
      <c r="T92" t="s">
        <v>41</v>
      </c>
      <c r="U92" t="s">
        <v>41</v>
      </c>
      <c r="V92" t="s">
        <v>41</v>
      </c>
      <c r="W92">
        <v>4</v>
      </c>
      <c r="X92" t="s">
        <v>41</v>
      </c>
      <c r="Y92" t="s">
        <v>41</v>
      </c>
      <c r="Z92" t="s">
        <v>41</v>
      </c>
      <c r="AA92" t="s">
        <v>41</v>
      </c>
      <c r="AB92" t="s">
        <v>41</v>
      </c>
      <c r="AC92" t="s">
        <v>41</v>
      </c>
      <c r="AD92" t="s">
        <v>41</v>
      </c>
      <c r="AE92" t="s">
        <v>41</v>
      </c>
      <c r="AF92">
        <v>4</v>
      </c>
      <c r="AG92" t="s">
        <v>40</v>
      </c>
      <c r="AH92" t="s">
        <v>40</v>
      </c>
      <c r="AI92" t="s">
        <v>40</v>
      </c>
      <c r="AK92" t="s">
        <v>40</v>
      </c>
      <c r="AL92" t="s">
        <v>40</v>
      </c>
    </row>
    <row r="93" spans="1:38" x14ac:dyDescent="0.25">
      <c r="A93">
        <v>92</v>
      </c>
      <c r="B93" s="1">
        <v>45466.620300925926</v>
      </c>
      <c r="C93" s="1">
        <v>45466.621423611112</v>
      </c>
      <c r="D93" t="s">
        <v>97</v>
      </c>
      <c r="E93" t="s">
        <v>98</v>
      </c>
      <c r="F93">
        <v>4</v>
      </c>
      <c r="G93">
        <v>4</v>
      </c>
      <c r="H93" t="s">
        <v>40</v>
      </c>
      <c r="I93" t="s">
        <v>41</v>
      </c>
      <c r="J93" t="s">
        <v>40</v>
      </c>
      <c r="K93" t="s">
        <v>41</v>
      </c>
      <c r="L93" t="s">
        <v>40</v>
      </c>
      <c r="M93" t="s">
        <v>40</v>
      </c>
      <c r="N93" t="s">
        <v>45</v>
      </c>
      <c r="O93">
        <v>4</v>
      </c>
      <c r="P93" t="s">
        <v>40</v>
      </c>
      <c r="Q93" t="s">
        <v>41</v>
      </c>
      <c r="R93" t="s">
        <v>41</v>
      </c>
      <c r="S93" t="s">
        <v>41</v>
      </c>
      <c r="T93" t="s">
        <v>41</v>
      </c>
      <c r="U93" t="s">
        <v>41</v>
      </c>
      <c r="V93" t="s">
        <v>39</v>
      </c>
      <c r="W93">
        <v>4</v>
      </c>
      <c r="X93" t="s">
        <v>40</v>
      </c>
      <c r="Y93" t="s">
        <v>40</v>
      </c>
      <c r="Z93" t="s">
        <v>40</v>
      </c>
      <c r="AA93" t="s">
        <v>40</v>
      </c>
      <c r="AB93" t="s">
        <v>40</v>
      </c>
      <c r="AC93" t="s">
        <v>40</v>
      </c>
      <c r="AD93" t="s">
        <v>40</v>
      </c>
      <c r="AE93" t="s">
        <v>40</v>
      </c>
      <c r="AF93">
        <v>4</v>
      </c>
      <c r="AG93" t="s">
        <v>41</v>
      </c>
      <c r="AH93" t="s">
        <v>41</v>
      </c>
      <c r="AI93" t="s">
        <v>40</v>
      </c>
      <c r="AK93" t="s">
        <v>41</v>
      </c>
      <c r="AL93" t="s">
        <v>40</v>
      </c>
    </row>
    <row r="94" spans="1:38" x14ac:dyDescent="0.25">
      <c r="A94">
        <v>93</v>
      </c>
      <c r="B94" s="1">
        <v>45466.620775462965</v>
      </c>
      <c r="C94" s="1">
        <v>45466.621504629627</v>
      </c>
      <c r="D94" t="s">
        <v>72</v>
      </c>
      <c r="E94" t="s">
        <v>73</v>
      </c>
      <c r="F94">
        <v>3</v>
      </c>
      <c r="G94">
        <v>3</v>
      </c>
      <c r="H94" t="s">
        <v>40</v>
      </c>
      <c r="I94" t="s">
        <v>40</v>
      </c>
      <c r="J94" t="s">
        <v>40</v>
      </c>
      <c r="K94" t="s">
        <v>40</v>
      </c>
      <c r="L94" t="s">
        <v>40</v>
      </c>
      <c r="M94" t="s">
        <v>40</v>
      </c>
      <c r="N94" t="s">
        <v>67</v>
      </c>
      <c r="O94">
        <v>3</v>
      </c>
      <c r="P94" t="s">
        <v>40</v>
      </c>
      <c r="Q94" t="s">
        <v>40</v>
      </c>
      <c r="R94" t="s">
        <v>40</v>
      </c>
      <c r="S94" t="s">
        <v>40</v>
      </c>
      <c r="T94" t="s">
        <v>40</v>
      </c>
      <c r="U94" t="s">
        <v>40</v>
      </c>
      <c r="V94" t="s">
        <v>40</v>
      </c>
      <c r="W94">
        <v>3</v>
      </c>
      <c r="X94" t="s">
        <v>40</v>
      </c>
      <c r="Y94" t="s">
        <v>40</v>
      </c>
      <c r="Z94" t="s">
        <v>40</v>
      </c>
      <c r="AA94" t="s">
        <v>40</v>
      </c>
      <c r="AB94" t="s">
        <v>40</v>
      </c>
      <c r="AC94" t="s">
        <v>40</v>
      </c>
      <c r="AD94" t="s">
        <v>40</v>
      </c>
      <c r="AE94" t="s">
        <v>40</v>
      </c>
      <c r="AF94">
        <v>3</v>
      </c>
      <c r="AG94" t="s">
        <v>40</v>
      </c>
      <c r="AH94" t="s">
        <v>40</v>
      </c>
      <c r="AI94" t="s">
        <v>40</v>
      </c>
      <c r="AK94" t="s">
        <v>40</v>
      </c>
      <c r="AL94" t="s">
        <v>40</v>
      </c>
    </row>
    <row r="95" spans="1:38" x14ac:dyDescent="0.25">
      <c r="A95">
        <v>94</v>
      </c>
      <c r="B95" s="1">
        <v>45466.620671296296</v>
      </c>
      <c r="C95" s="1">
        <v>45466.622291666667</v>
      </c>
      <c r="D95" t="s">
        <v>157</v>
      </c>
      <c r="E95" t="s">
        <v>158</v>
      </c>
      <c r="F95">
        <v>4</v>
      </c>
      <c r="G95">
        <v>4</v>
      </c>
      <c r="H95" t="s">
        <v>40</v>
      </c>
      <c r="I95" t="s">
        <v>40</v>
      </c>
      <c r="J95" t="s">
        <v>40</v>
      </c>
      <c r="K95" t="s">
        <v>41</v>
      </c>
      <c r="L95" t="s">
        <v>41</v>
      </c>
      <c r="M95" t="s">
        <v>41</v>
      </c>
      <c r="N95" t="s">
        <v>45</v>
      </c>
      <c r="O95">
        <v>4</v>
      </c>
      <c r="P95" t="s">
        <v>41</v>
      </c>
      <c r="Q95" t="s">
        <v>41</v>
      </c>
      <c r="R95" t="s">
        <v>41</v>
      </c>
      <c r="S95" t="s">
        <v>41</v>
      </c>
      <c r="T95" t="s">
        <v>41</v>
      </c>
      <c r="U95" t="s">
        <v>41</v>
      </c>
      <c r="V95" t="s">
        <v>41</v>
      </c>
      <c r="W95">
        <v>4</v>
      </c>
      <c r="X95" t="s">
        <v>41</v>
      </c>
      <c r="Y95" t="s">
        <v>41</v>
      </c>
      <c r="Z95" t="s">
        <v>40</v>
      </c>
      <c r="AA95" t="s">
        <v>41</v>
      </c>
      <c r="AB95" t="s">
        <v>41</v>
      </c>
      <c r="AC95" t="s">
        <v>41</v>
      </c>
      <c r="AD95" t="s">
        <v>41</v>
      </c>
      <c r="AE95" t="s">
        <v>41</v>
      </c>
      <c r="AF95">
        <v>4</v>
      </c>
      <c r="AG95" t="s">
        <v>41</v>
      </c>
      <c r="AH95" t="s">
        <v>41</v>
      </c>
      <c r="AI95" t="s">
        <v>41</v>
      </c>
      <c r="AK95" t="s">
        <v>41</v>
      </c>
      <c r="AL95" t="s">
        <v>40</v>
      </c>
    </row>
    <row r="96" spans="1:38" x14ac:dyDescent="0.25">
      <c r="A96">
        <v>95</v>
      </c>
      <c r="B96" s="1">
        <v>45466.620208333334</v>
      </c>
      <c r="C96" s="1">
        <v>45466.622372685182</v>
      </c>
      <c r="D96" t="s">
        <v>394</v>
      </c>
      <c r="E96" t="s">
        <v>395</v>
      </c>
      <c r="F96">
        <v>3</v>
      </c>
      <c r="G96">
        <v>2</v>
      </c>
      <c r="H96" t="s">
        <v>39</v>
      </c>
      <c r="I96" t="s">
        <v>40</v>
      </c>
      <c r="J96" t="s">
        <v>39</v>
      </c>
      <c r="K96" t="s">
        <v>39</v>
      </c>
      <c r="L96" t="s">
        <v>40</v>
      </c>
      <c r="M96" t="s">
        <v>40</v>
      </c>
      <c r="N96" t="s">
        <v>67</v>
      </c>
      <c r="O96">
        <v>3</v>
      </c>
      <c r="P96" t="s">
        <v>40</v>
      </c>
      <c r="Q96" t="s">
        <v>40</v>
      </c>
      <c r="R96" t="s">
        <v>40</v>
      </c>
      <c r="S96" t="s">
        <v>40</v>
      </c>
      <c r="T96" t="s">
        <v>40</v>
      </c>
      <c r="U96" t="s">
        <v>40</v>
      </c>
      <c r="V96" t="s">
        <v>40</v>
      </c>
      <c r="Z96" t="s">
        <v>40</v>
      </c>
      <c r="AA96" t="s">
        <v>40</v>
      </c>
      <c r="AB96" t="s">
        <v>39</v>
      </c>
      <c r="AC96" t="s">
        <v>39</v>
      </c>
      <c r="AD96" t="s">
        <v>40</v>
      </c>
      <c r="AE96" t="s">
        <v>40</v>
      </c>
      <c r="AF96">
        <v>3</v>
      </c>
      <c r="AG96" t="s">
        <v>40</v>
      </c>
      <c r="AH96" t="s">
        <v>40</v>
      </c>
      <c r="AI96" t="s">
        <v>40</v>
      </c>
      <c r="AK96" t="s">
        <v>40</v>
      </c>
      <c r="AL96" t="s">
        <v>40</v>
      </c>
    </row>
    <row r="97" spans="1:38" x14ac:dyDescent="0.25">
      <c r="A97">
        <v>96</v>
      </c>
      <c r="B97" s="1">
        <v>45466.622002314813</v>
      </c>
      <c r="C97" s="1">
        <v>45466.622812499998</v>
      </c>
      <c r="D97" t="s">
        <v>396</v>
      </c>
      <c r="E97" t="s">
        <v>397</v>
      </c>
      <c r="F97">
        <v>4</v>
      </c>
      <c r="G97">
        <v>4</v>
      </c>
      <c r="H97" t="s">
        <v>41</v>
      </c>
      <c r="I97" t="s">
        <v>41</v>
      </c>
      <c r="J97" t="s">
        <v>41</v>
      </c>
      <c r="K97" t="s">
        <v>41</v>
      </c>
      <c r="L97" t="s">
        <v>41</v>
      </c>
      <c r="M97" t="s">
        <v>41</v>
      </c>
      <c r="N97" t="s">
        <v>67</v>
      </c>
      <c r="O97">
        <v>4</v>
      </c>
      <c r="P97" t="s">
        <v>41</v>
      </c>
      <c r="Q97" t="s">
        <v>41</v>
      </c>
      <c r="R97" t="s">
        <v>41</v>
      </c>
      <c r="S97" t="s">
        <v>41</v>
      </c>
      <c r="T97" t="s">
        <v>41</v>
      </c>
      <c r="U97" t="s">
        <v>41</v>
      </c>
      <c r="V97" t="s">
        <v>41</v>
      </c>
      <c r="W97">
        <v>4</v>
      </c>
      <c r="X97" t="s">
        <v>41</v>
      </c>
      <c r="Y97" t="s">
        <v>41</v>
      </c>
      <c r="Z97" t="s">
        <v>41</v>
      </c>
      <c r="AA97" t="s">
        <v>41</v>
      </c>
      <c r="AB97" t="s">
        <v>41</v>
      </c>
      <c r="AC97" t="s">
        <v>41</v>
      </c>
      <c r="AD97" t="s">
        <v>41</v>
      </c>
      <c r="AE97" t="s">
        <v>41</v>
      </c>
      <c r="AF97">
        <v>4</v>
      </c>
      <c r="AG97" t="s">
        <v>41</v>
      </c>
      <c r="AH97" t="s">
        <v>41</v>
      </c>
      <c r="AI97" t="s">
        <v>41</v>
      </c>
      <c r="AK97" t="s">
        <v>41</v>
      </c>
      <c r="AL97" t="s">
        <v>41</v>
      </c>
    </row>
    <row r="98" spans="1:38" x14ac:dyDescent="0.25">
      <c r="A98">
        <v>97</v>
      </c>
      <c r="B98" s="1">
        <v>45466.621747685182</v>
      </c>
      <c r="C98" s="1">
        <v>45466.622847222221</v>
      </c>
      <c r="D98" t="s">
        <v>350</v>
      </c>
      <c r="E98" t="s">
        <v>351</v>
      </c>
      <c r="F98">
        <v>4</v>
      </c>
      <c r="G98">
        <v>4</v>
      </c>
      <c r="H98" t="s">
        <v>41</v>
      </c>
      <c r="I98" t="s">
        <v>41</v>
      </c>
      <c r="J98" t="s">
        <v>41</v>
      </c>
      <c r="K98" t="s">
        <v>41</v>
      </c>
      <c r="L98" t="s">
        <v>41</v>
      </c>
      <c r="M98" t="s">
        <v>41</v>
      </c>
      <c r="N98" t="s">
        <v>45</v>
      </c>
      <c r="O98">
        <v>4</v>
      </c>
      <c r="P98" t="s">
        <v>41</v>
      </c>
      <c r="Q98" t="s">
        <v>41</v>
      </c>
      <c r="R98" t="s">
        <v>41</v>
      </c>
      <c r="S98" t="s">
        <v>41</v>
      </c>
      <c r="T98" t="s">
        <v>41</v>
      </c>
      <c r="U98" t="s">
        <v>40</v>
      </c>
      <c r="V98" t="s">
        <v>40</v>
      </c>
      <c r="W98">
        <v>4</v>
      </c>
      <c r="X98" t="s">
        <v>41</v>
      </c>
      <c r="Y98" t="s">
        <v>41</v>
      </c>
      <c r="Z98" t="s">
        <v>41</v>
      </c>
      <c r="AA98" t="s">
        <v>41</v>
      </c>
      <c r="AB98" t="s">
        <v>41</v>
      </c>
      <c r="AC98" t="s">
        <v>41</v>
      </c>
      <c r="AD98" t="s">
        <v>41</v>
      </c>
      <c r="AE98" t="s">
        <v>41</v>
      </c>
      <c r="AF98">
        <v>4</v>
      </c>
      <c r="AG98" t="s">
        <v>41</v>
      </c>
      <c r="AH98" t="s">
        <v>41</v>
      </c>
      <c r="AI98" t="s">
        <v>41</v>
      </c>
      <c r="AK98" t="s">
        <v>41</v>
      </c>
      <c r="AL98" t="s">
        <v>41</v>
      </c>
    </row>
    <row r="99" spans="1:38" x14ac:dyDescent="0.25">
      <c r="A99">
        <v>98</v>
      </c>
      <c r="B99" s="1">
        <v>45466.619687500002</v>
      </c>
      <c r="C99" s="1">
        <v>45466.625752314816</v>
      </c>
      <c r="D99" t="s">
        <v>398</v>
      </c>
      <c r="E99" t="s">
        <v>399</v>
      </c>
      <c r="F99">
        <v>3</v>
      </c>
      <c r="G99">
        <v>3</v>
      </c>
      <c r="H99" t="s">
        <v>40</v>
      </c>
      <c r="I99" t="s">
        <v>40</v>
      </c>
      <c r="J99" t="s">
        <v>40</v>
      </c>
      <c r="K99" t="s">
        <v>40</v>
      </c>
      <c r="L99" t="s">
        <v>40</v>
      </c>
      <c r="M99" t="s">
        <v>40</v>
      </c>
      <c r="N99" t="s">
        <v>67</v>
      </c>
      <c r="O99">
        <v>3</v>
      </c>
      <c r="P99" t="s">
        <v>40</v>
      </c>
      <c r="Q99" t="s">
        <v>40</v>
      </c>
      <c r="R99" t="s">
        <v>40</v>
      </c>
      <c r="S99" t="s">
        <v>40</v>
      </c>
      <c r="T99" t="s">
        <v>40</v>
      </c>
      <c r="U99" t="s">
        <v>40</v>
      </c>
      <c r="V99" t="s">
        <v>40</v>
      </c>
      <c r="Z99" t="s">
        <v>40</v>
      </c>
      <c r="AA99" t="s">
        <v>40</v>
      </c>
      <c r="AB99" t="s">
        <v>40</v>
      </c>
      <c r="AC99" t="s">
        <v>40</v>
      </c>
      <c r="AD99" t="s">
        <v>40</v>
      </c>
      <c r="AE99" t="s">
        <v>40</v>
      </c>
      <c r="AF99">
        <v>4</v>
      </c>
      <c r="AG99" t="s">
        <v>41</v>
      </c>
      <c r="AH99" t="s">
        <v>41</v>
      </c>
      <c r="AI99" t="s">
        <v>41</v>
      </c>
      <c r="AK99" t="s">
        <v>41</v>
      </c>
      <c r="AL99" t="s">
        <v>40</v>
      </c>
    </row>
    <row r="100" spans="1:38" x14ac:dyDescent="0.25">
      <c r="A100">
        <v>99</v>
      </c>
      <c r="B100" s="1">
        <v>45466.624664351853</v>
      </c>
      <c r="C100" s="1">
        <v>45466.625949074078</v>
      </c>
      <c r="D100" t="s">
        <v>188</v>
      </c>
      <c r="E100" t="s">
        <v>189</v>
      </c>
      <c r="F100">
        <v>4</v>
      </c>
      <c r="G100">
        <v>3</v>
      </c>
      <c r="H100" t="s">
        <v>40</v>
      </c>
      <c r="I100" t="s">
        <v>40</v>
      </c>
      <c r="J100" t="s">
        <v>40</v>
      </c>
      <c r="K100" t="s">
        <v>40</v>
      </c>
      <c r="L100" t="s">
        <v>40</v>
      </c>
      <c r="M100" t="s">
        <v>40</v>
      </c>
      <c r="N100" t="s">
        <v>45</v>
      </c>
      <c r="O100">
        <v>4</v>
      </c>
      <c r="P100" t="s">
        <v>40</v>
      </c>
      <c r="Q100" t="s">
        <v>40</v>
      </c>
      <c r="R100" t="s">
        <v>40</v>
      </c>
      <c r="S100" t="s">
        <v>40</v>
      </c>
      <c r="T100" t="s">
        <v>40</v>
      </c>
      <c r="U100" t="s">
        <v>40</v>
      </c>
      <c r="V100" t="s">
        <v>40</v>
      </c>
      <c r="W100">
        <v>4</v>
      </c>
      <c r="X100" t="s">
        <v>40</v>
      </c>
      <c r="Y100" t="s">
        <v>40</v>
      </c>
      <c r="Z100" t="s">
        <v>40</v>
      </c>
      <c r="AA100" t="s">
        <v>40</v>
      </c>
      <c r="AB100" t="s">
        <v>40</v>
      </c>
      <c r="AC100" t="s">
        <v>40</v>
      </c>
      <c r="AD100" t="s">
        <v>40</v>
      </c>
      <c r="AE100" t="s">
        <v>40</v>
      </c>
      <c r="AF100">
        <v>4</v>
      </c>
      <c r="AG100" t="s">
        <v>40</v>
      </c>
      <c r="AH100" t="s">
        <v>40</v>
      </c>
      <c r="AI100" t="s">
        <v>40</v>
      </c>
      <c r="AK100" t="s">
        <v>40</v>
      </c>
      <c r="AL100" t="s">
        <v>40</v>
      </c>
    </row>
    <row r="101" spans="1:38" x14ac:dyDescent="0.25">
      <c r="A101">
        <v>100</v>
      </c>
      <c r="B101" s="1">
        <v>45466.625023148146</v>
      </c>
      <c r="C101" s="1">
        <v>45466.626087962963</v>
      </c>
      <c r="D101" t="s">
        <v>328</v>
      </c>
      <c r="E101" t="s">
        <v>329</v>
      </c>
      <c r="F101">
        <v>4</v>
      </c>
      <c r="G101">
        <v>4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45</v>
      </c>
      <c r="O101">
        <v>4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40</v>
      </c>
      <c r="W101">
        <v>4</v>
      </c>
      <c r="X101" t="s">
        <v>41</v>
      </c>
      <c r="Y101" t="s">
        <v>41</v>
      </c>
      <c r="Z101" t="s">
        <v>40</v>
      </c>
      <c r="AA101" t="s">
        <v>40</v>
      </c>
      <c r="AB101" t="s">
        <v>40</v>
      </c>
      <c r="AC101" t="s">
        <v>40</v>
      </c>
      <c r="AD101" t="s">
        <v>40</v>
      </c>
      <c r="AE101" t="s">
        <v>40</v>
      </c>
      <c r="AF101">
        <v>4</v>
      </c>
      <c r="AG101" t="s">
        <v>41</v>
      </c>
      <c r="AH101" t="s">
        <v>41</v>
      </c>
      <c r="AI101" t="s">
        <v>41</v>
      </c>
      <c r="AK101" t="s">
        <v>41</v>
      </c>
      <c r="AL101" t="s">
        <v>41</v>
      </c>
    </row>
    <row r="102" spans="1:38" x14ac:dyDescent="0.25">
      <c r="A102">
        <v>101</v>
      </c>
      <c r="B102" s="1">
        <v>45466.626006944447</v>
      </c>
      <c r="C102" s="1">
        <v>45466.626921296294</v>
      </c>
      <c r="D102" t="s">
        <v>212</v>
      </c>
      <c r="E102" t="s">
        <v>213</v>
      </c>
      <c r="F102">
        <v>3</v>
      </c>
      <c r="G102">
        <v>3</v>
      </c>
      <c r="H102" t="s">
        <v>40</v>
      </c>
      <c r="I102" t="s">
        <v>40</v>
      </c>
      <c r="J102" t="s">
        <v>40</v>
      </c>
      <c r="K102" t="s">
        <v>40</v>
      </c>
      <c r="L102" t="s">
        <v>40</v>
      </c>
      <c r="M102" t="s">
        <v>40</v>
      </c>
      <c r="N102" t="s">
        <v>45</v>
      </c>
      <c r="O102">
        <v>3</v>
      </c>
      <c r="P102" t="s">
        <v>40</v>
      </c>
      <c r="Q102" t="s">
        <v>40</v>
      </c>
      <c r="R102" t="s">
        <v>40</v>
      </c>
      <c r="S102" t="s">
        <v>40</v>
      </c>
      <c r="T102" t="s">
        <v>40</v>
      </c>
      <c r="U102" t="s">
        <v>40</v>
      </c>
      <c r="V102" t="s">
        <v>40</v>
      </c>
      <c r="W102">
        <v>3</v>
      </c>
      <c r="X102" t="s">
        <v>40</v>
      </c>
      <c r="Y102" t="s">
        <v>40</v>
      </c>
      <c r="Z102" t="s">
        <v>40</v>
      </c>
      <c r="AA102" t="s">
        <v>40</v>
      </c>
      <c r="AB102" t="s">
        <v>40</v>
      </c>
      <c r="AC102" t="s">
        <v>40</v>
      </c>
      <c r="AD102" t="s">
        <v>40</v>
      </c>
      <c r="AE102" t="s">
        <v>40</v>
      </c>
      <c r="AF102">
        <v>3</v>
      </c>
      <c r="AG102" t="s">
        <v>40</v>
      </c>
      <c r="AH102" t="s">
        <v>40</v>
      </c>
      <c r="AI102" t="s">
        <v>40</v>
      </c>
      <c r="AK102" t="s">
        <v>40</v>
      </c>
      <c r="AL102" t="s">
        <v>40</v>
      </c>
    </row>
    <row r="103" spans="1:38" x14ac:dyDescent="0.25">
      <c r="A103">
        <v>102</v>
      </c>
      <c r="B103" s="1">
        <v>45466.626620370371</v>
      </c>
      <c r="C103" s="1">
        <v>45466.628333333334</v>
      </c>
      <c r="D103" t="s">
        <v>272</v>
      </c>
      <c r="E103" t="s">
        <v>273</v>
      </c>
      <c r="F103">
        <v>3</v>
      </c>
      <c r="G103">
        <v>4</v>
      </c>
      <c r="H103" t="s">
        <v>40</v>
      </c>
      <c r="I103" t="s">
        <v>40</v>
      </c>
      <c r="J103" t="s">
        <v>40</v>
      </c>
      <c r="K103" t="s">
        <v>41</v>
      </c>
      <c r="L103" t="s">
        <v>41</v>
      </c>
      <c r="M103" t="s">
        <v>41</v>
      </c>
      <c r="N103" t="s">
        <v>45</v>
      </c>
      <c r="O103">
        <v>3</v>
      </c>
      <c r="P103" t="s">
        <v>41</v>
      </c>
      <c r="Q103" t="s">
        <v>40</v>
      </c>
      <c r="R103" t="s">
        <v>41</v>
      </c>
      <c r="S103" t="s">
        <v>40</v>
      </c>
      <c r="T103" t="s">
        <v>40</v>
      </c>
      <c r="U103" t="s">
        <v>41</v>
      </c>
      <c r="V103" t="s">
        <v>40</v>
      </c>
      <c r="W103">
        <v>4</v>
      </c>
      <c r="X103" t="s">
        <v>41</v>
      </c>
      <c r="Y103" t="s">
        <v>41</v>
      </c>
      <c r="Z103" t="s">
        <v>40</v>
      </c>
      <c r="AA103" t="s">
        <v>40</v>
      </c>
      <c r="AB103" t="s">
        <v>40</v>
      </c>
      <c r="AC103" t="s">
        <v>40</v>
      </c>
      <c r="AD103" t="s">
        <v>40</v>
      </c>
      <c r="AE103" t="s">
        <v>40</v>
      </c>
      <c r="AF103">
        <v>3</v>
      </c>
      <c r="AG103" t="s">
        <v>41</v>
      </c>
      <c r="AH103" t="s">
        <v>40</v>
      </c>
      <c r="AI103" t="s">
        <v>40</v>
      </c>
      <c r="AK103" t="s">
        <v>41</v>
      </c>
      <c r="AL103" t="s">
        <v>40</v>
      </c>
    </row>
    <row r="104" spans="1:38" x14ac:dyDescent="0.25">
      <c r="A104">
        <v>103</v>
      </c>
      <c r="B104" s="1">
        <v>45466.624189814815</v>
      </c>
      <c r="C104" s="1">
        <v>45466.628368055557</v>
      </c>
      <c r="D104" t="s">
        <v>173</v>
      </c>
      <c r="E104" t="s">
        <v>276</v>
      </c>
      <c r="F104">
        <v>2</v>
      </c>
      <c r="G104">
        <v>2</v>
      </c>
      <c r="H104" t="s">
        <v>38</v>
      </c>
      <c r="I104" t="s">
        <v>39</v>
      </c>
      <c r="J104" t="s">
        <v>39</v>
      </c>
      <c r="K104" t="s">
        <v>39</v>
      </c>
      <c r="L104" t="s">
        <v>40</v>
      </c>
      <c r="M104" t="s">
        <v>39</v>
      </c>
      <c r="N104" t="s">
        <v>45</v>
      </c>
      <c r="O104">
        <v>3</v>
      </c>
      <c r="P104" t="s">
        <v>40</v>
      </c>
      <c r="Q104" t="s">
        <v>40</v>
      </c>
      <c r="R104" t="s">
        <v>40</v>
      </c>
      <c r="S104" t="s">
        <v>40</v>
      </c>
      <c r="T104" t="s">
        <v>40</v>
      </c>
      <c r="U104" t="s">
        <v>40</v>
      </c>
      <c r="V104" t="s">
        <v>40</v>
      </c>
      <c r="W104">
        <v>3</v>
      </c>
      <c r="X104" t="s">
        <v>40</v>
      </c>
      <c r="Y104" t="s">
        <v>40</v>
      </c>
      <c r="Z104" t="s">
        <v>39</v>
      </c>
      <c r="AA104" t="s">
        <v>40</v>
      </c>
      <c r="AB104" t="s">
        <v>39</v>
      </c>
      <c r="AC104" t="s">
        <v>39</v>
      </c>
      <c r="AD104" t="s">
        <v>39</v>
      </c>
      <c r="AE104" t="s">
        <v>39</v>
      </c>
      <c r="AF104">
        <v>3</v>
      </c>
      <c r="AG104" t="s">
        <v>39</v>
      </c>
      <c r="AH104" t="s">
        <v>39</v>
      </c>
      <c r="AI104" t="s">
        <v>40</v>
      </c>
      <c r="AK104" t="s">
        <v>40</v>
      </c>
      <c r="AL104" t="s">
        <v>40</v>
      </c>
    </row>
    <row r="105" spans="1:38" x14ac:dyDescent="0.25">
      <c r="A105">
        <v>104</v>
      </c>
      <c r="B105" s="1">
        <v>45466.62709490741</v>
      </c>
      <c r="C105" s="1">
        <v>45466.628472222219</v>
      </c>
      <c r="D105" t="s">
        <v>299</v>
      </c>
      <c r="E105" t="s">
        <v>300</v>
      </c>
      <c r="F105">
        <v>4</v>
      </c>
      <c r="G105">
        <v>4</v>
      </c>
      <c r="H105" t="s">
        <v>41</v>
      </c>
      <c r="I105" t="s">
        <v>41</v>
      </c>
      <c r="J105" t="s">
        <v>41</v>
      </c>
      <c r="K105" t="s">
        <v>41</v>
      </c>
      <c r="L105" t="s">
        <v>41</v>
      </c>
      <c r="M105" t="s">
        <v>41</v>
      </c>
      <c r="N105" t="s">
        <v>45</v>
      </c>
      <c r="O105">
        <v>4</v>
      </c>
      <c r="P105" t="s">
        <v>41</v>
      </c>
      <c r="Q105" t="s">
        <v>41</v>
      </c>
      <c r="R105" t="s">
        <v>41</v>
      </c>
      <c r="S105" t="s">
        <v>41</v>
      </c>
      <c r="T105" t="s">
        <v>41</v>
      </c>
      <c r="U105" t="s">
        <v>41</v>
      </c>
      <c r="V105" t="s">
        <v>41</v>
      </c>
      <c r="W105">
        <v>4</v>
      </c>
      <c r="X105" t="s">
        <v>41</v>
      </c>
      <c r="Y105" t="s">
        <v>41</v>
      </c>
      <c r="Z105" t="s">
        <v>40</v>
      </c>
      <c r="AA105" t="s">
        <v>41</v>
      </c>
      <c r="AB105" t="s">
        <v>41</v>
      </c>
      <c r="AC105" t="s">
        <v>41</v>
      </c>
      <c r="AD105" t="s">
        <v>41</v>
      </c>
      <c r="AE105" t="s">
        <v>41</v>
      </c>
      <c r="AF105">
        <v>4</v>
      </c>
      <c r="AG105" t="s">
        <v>41</v>
      </c>
      <c r="AH105" t="s">
        <v>41</v>
      </c>
      <c r="AI105" t="s">
        <v>41</v>
      </c>
      <c r="AK105" t="s">
        <v>41</v>
      </c>
      <c r="AL105" t="s">
        <v>41</v>
      </c>
    </row>
    <row r="106" spans="1:38" x14ac:dyDescent="0.25">
      <c r="A106">
        <v>105</v>
      </c>
      <c r="B106" s="1">
        <v>45466.629074074073</v>
      </c>
      <c r="C106" s="1">
        <v>45466.62976851852</v>
      </c>
      <c r="D106" t="s">
        <v>84</v>
      </c>
      <c r="E106" t="s">
        <v>85</v>
      </c>
      <c r="F106">
        <v>4</v>
      </c>
      <c r="G106">
        <v>4</v>
      </c>
      <c r="H106" t="s">
        <v>41</v>
      </c>
      <c r="I106" t="s">
        <v>41</v>
      </c>
      <c r="J106" t="s">
        <v>41</v>
      </c>
      <c r="K106" t="s">
        <v>41</v>
      </c>
      <c r="L106" t="s">
        <v>41</v>
      </c>
      <c r="M106" t="s">
        <v>41</v>
      </c>
      <c r="N106" t="s">
        <v>45</v>
      </c>
      <c r="O106">
        <v>4</v>
      </c>
      <c r="P106" t="s">
        <v>41</v>
      </c>
      <c r="Q106" t="s">
        <v>41</v>
      </c>
      <c r="R106" t="s">
        <v>41</v>
      </c>
      <c r="S106" t="s">
        <v>41</v>
      </c>
      <c r="T106" t="s">
        <v>41</v>
      </c>
      <c r="U106" t="s">
        <v>41</v>
      </c>
      <c r="V106" t="s">
        <v>41</v>
      </c>
      <c r="W106">
        <v>4</v>
      </c>
      <c r="X106" t="s">
        <v>41</v>
      </c>
      <c r="Y106" t="s">
        <v>41</v>
      </c>
      <c r="Z106" t="s">
        <v>41</v>
      </c>
      <c r="AA106" t="s">
        <v>41</v>
      </c>
      <c r="AB106" t="s">
        <v>41</v>
      </c>
      <c r="AC106" t="s">
        <v>41</v>
      </c>
      <c r="AD106" t="s">
        <v>41</v>
      </c>
      <c r="AE106" t="s">
        <v>41</v>
      </c>
      <c r="AF106">
        <v>4</v>
      </c>
      <c r="AG106" t="s">
        <v>41</v>
      </c>
      <c r="AH106" t="s">
        <v>41</v>
      </c>
      <c r="AI106" t="s">
        <v>41</v>
      </c>
      <c r="AK106" t="s">
        <v>41</v>
      </c>
      <c r="AL106" t="s">
        <v>41</v>
      </c>
    </row>
    <row r="107" spans="1:38" x14ac:dyDescent="0.25">
      <c r="A107">
        <v>106</v>
      </c>
      <c r="B107" s="1">
        <v>45466.628506944442</v>
      </c>
      <c r="C107" s="1">
        <v>45466.629837962966</v>
      </c>
      <c r="D107" t="s">
        <v>400</v>
      </c>
      <c r="E107" t="s">
        <v>401</v>
      </c>
      <c r="F107">
        <v>3</v>
      </c>
      <c r="G107">
        <v>2</v>
      </c>
      <c r="H107" t="s">
        <v>39</v>
      </c>
      <c r="I107" t="s">
        <v>40</v>
      </c>
      <c r="J107" t="s">
        <v>39</v>
      </c>
      <c r="K107" t="s">
        <v>41</v>
      </c>
      <c r="L107" t="s">
        <v>41</v>
      </c>
      <c r="M107" t="s">
        <v>40</v>
      </c>
      <c r="N107" t="s">
        <v>45</v>
      </c>
      <c r="O107">
        <v>3</v>
      </c>
      <c r="P107" t="s">
        <v>41</v>
      </c>
      <c r="Q107" t="s">
        <v>41</v>
      </c>
      <c r="R107" t="s">
        <v>39</v>
      </c>
      <c r="S107" t="s">
        <v>40</v>
      </c>
      <c r="T107" t="s">
        <v>40</v>
      </c>
      <c r="U107" t="s">
        <v>40</v>
      </c>
      <c r="V107" t="s">
        <v>40</v>
      </c>
      <c r="W107">
        <v>3</v>
      </c>
      <c r="X107" t="s">
        <v>40</v>
      </c>
      <c r="Y107" t="s">
        <v>40</v>
      </c>
      <c r="Z107" t="s">
        <v>40</v>
      </c>
      <c r="AA107" t="s">
        <v>40</v>
      </c>
      <c r="AB107" t="s">
        <v>40</v>
      </c>
      <c r="AC107" t="s">
        <v>40</v>
      </c>
      <c r="AD107" t="s">
        <v>40</v>
      </c>
      <c r="AE107" t="s">
        <v>40</v>
      </c>
      <c r="AF107">
        <v>3</v>
      </c>
      <c r="AG107" t="s">
        <v>40</v>
      </c>
      <c r="AH107" t="s">
        <v>40</v>
      </c>
      <c r="AI107" t="s">
        <v>40</v>
      </c>
      <c r="AK107" t="s">
        <v>40</v>
      </c>
      <c r="AL107" t="s">
        <v>40</v>
      </c>
    </row>
    <row r="108" spans="1:38" x14ac:dyDescent="0.25">
      <c r="A108">
        <v>107</v>
      </c>
      <c r="B108" s="1">
        <v>45466.630462962959</v>
      </c>
      <c r="C108" s="1">
        <v>45466.632708333331</v>
      </c>
      <c r="D108" t="s">
        <v>123</v>
      </c>
      <c r="E108" t="s">
        <v>124</v>
      </c>
      <c r="F108">
        <v>3</v>
      </c>
      <c r="G108">
        <v>3</v>
      </c>
      <c r="H108" t="s">
        <v>40</v>
      </c>
      <c r="I108" t="s">
        <v>40</v>
      </c>
      <c r="J108" t="s">
        <v>40</v>
      </c>
      <c r="K108" t="s">
        <v>41</v>
      </c>
      <c r="L108" t="s">
        <v>40</v>
      </c>
      <c r="M108" t="s">
        <v>40</v>
      </c>
      <c r="N108" t="s">
        <v>45</v>
      </c>
      <c r="O108">
        <v>4</v>
      </c>
      <c r="P108" t="s">
        <v>41</v>
      </c>
      <c r="Q108" t="s">
        <v>41</v>
      </c>
      <c r="R108" t="s">
        <v>41</v>
      </c>
      <c r="S108" t="s">
        <v>41</v>
      </c>
      <c r="T108" t="s">
        <v>41</v>
      </c>
      <c r="U108" t="s">
        <v>41</v>
      </c>
      <c r="V108" t="s">
        <v>41</v>
      </c>
      <c r="W108">
        <v>3</v>
      </c>
      <c r="X108" t="s">
        <v>40</v>
      </c>
      <c r="Y108" t="s">
        <v>40</v>
      </c>
      <c r="Z108" t="s">
        <v>40</v>
      </c>
      <c r="AA108" t="s">
        <v>41</v>
      </c>
      <c r="AB108" t="s">
        <v>41</v>
      </c>
      <c r="AC108" t="s">
        <v>41</v>
      </c>
      <c r="AD108" t="s">
        <v>41</v>
      </c>
      <c r="AE108" t="s">
        <v>41</v>
      </c>
      <c r="AF108">
        <v>3</v>
      </c>
      <c r="AG108" t="s">
        <v>41</v>
      </c>
      <c r="AH108" t="s">
        <v>40</v>
      </c>
      <c r="AI108" t="s">
        <v>40</v>
      </c>
      <c r="AK108" t="s">
        <v>40</v>
      </c>
      <c r="AL108" t="s">
        <v>41</v>
      </c>
    </row>
    <row r="109" spans="1:38" x14ac:dyDescent="0.25">
      <c r="A109">
        <v>108</v>
      </c>
      <c r="B109" s="1">
        <v>45466.621354166666</v>
      </c>
      <c r="C109" s="1">
        <v>45466.634166666663</v>
      </c>
      <c r="D109" t="s">
        <v>137</v>
      </c>
      <c r="E109" t="s">
        <v>138</v>
      </c>
      <c r="F109">
        <v>3</v>
      </c>
      <c r="G109">
        <v>3</v>
      </c>
      <c r="H109" t="s">
        <v>40</v>
      </c>
      <c r="I109" t="s">
        <v>40</v>
      </c>
      <c r="J109" t="s">
        <v>40</v>
      </c>
      <c r="K109" t="s">
        <v>41</v>
      </c>
      <c r="L109" t="s">
        <v>41</v>
      </c>
      <c r="M109" t="s">
        <v>41</v>
      </c>
      <c r="N109" t="s">
        <v>45</v>
      </c>
      <c r="O109">
        <v>4</v>
      </c>
      <c r="P109" t="s">
        <v>41</v>
      </c>
      <c r="Q109" t="s">
        <v>41</v>
      </c>
      <c r="R109" t="s">
        <v>41</v>
      </c>
      <c r="S109" t="s">
        <v>41</v>
      </c>
      <c r="T109" t="s">
        <v>41</v>
      </c>
      <c r="U109" t="s">
        <v>41</v>
      </c>
      <c r="V109" t="s">
        <v>41</v>
      </c>
      <c r="W109">
        <v>3</v>
      </c>
      <c r="X109" t="s">
        <v>41</v>
      </c>
      <c r="Y109" t="s">
        <v>39</v>
      </c>
      <c r="Z109" t="s">
        <v>40</v>
      </c>
      <c r="AA109" t="s">
        <v>41</v>
      </c>
      <c r="AB109" t="s">
        <v>41</v>
      </c>
      <c r="AC109" t="s">
        <v>41</v>
      </c>
      <c r="AD109" t="s">
        <v>41</v>
      </c>
      <c r="AE109" t="s">
        <v>41</v>
      </c>
      <c r="AF109">
        <v>3</v>
      </c>
      <c r="AG109" t="s">
        <v>41</v>
      </c>
      <c r="AH109" t="s">
        <v>41</v>
      </c>
      <c r="AI109" t="s">
        <v>41</v>
      </c>
      <c r="AK109" t="s">
        <v>41</v>
      </c>
      <c r="AL109" t="s">
        <v>41</v>
      </c>
    </row>
    <row r="110" spans="1:38" x14ac:dyDescent="0.25">
      <c r="A110">
        <v>109</v>
      </c>
      <c r="B110" s="1">
        <v>45466.636631944442</v>
      </c>
      <c r="C110" s="1">
        <v>45466.638402777775</v>
      </c>
      <c r="D110" t="s">
        <v>402</v>
      </c>
      <c r="E110" t="s">
        <v>403</v>
      </c>
      <c r="F110">
        <v>4</v>
      </c>
      <c r="G110">
        <v>4</v>
      </c>
      <c r="H110" t="s">
        <v>41</v>
      </c>
      <c r="I110" t="s">
        <v>41</v>
      </c>
      <c r="J110" t="s">
        <v>41</v>
      </c>
      <c r="K110" t="s">
        <v>41</v>
      </c>
      <c r="L110" t="s">
        <v>41</v>
      </c>
      <c r="M110" t="s">
        <v>41</v>
      </c>
      <c r="N110" t="s">
        <v>45</v>
      </c>
      <c r="O110">
        <v>4</v>
      </c>
      <c r="P110" t="s">
        <v>41</v>
      </c>
      <c r="Q110" t="s">
        <v>41</v>
      </c>
      <c r="R110" t="s">
        <v>41</v>
      </c>
      <c r="S110" t="s">
        <v>41</v>
      </c>
      <c r="T110" t="s">
        <v>41</v>
      </c>
      <c r="U110" t="s">
        <v>41</v>
      </c>
      <c r="V110" t="s">
        <v>41</v>
      </c>
      <c r="W110">
        <v>3</v>
      </c>
      <c r="X110" t="s">
        <v>40</v>
      </c>
      <c r="Y110" t="s">
        <v>40</v>
      </c>
      <c r="Z110" t="s">
        <v>40</v>
      </c>
      <c r="AA110" t="s">
        <v>40</v>
      </c>
      <c r="AB110" t="s">
        <v>40</v>
      </c>
      <c r="AC110" t="s">
        <v>40</v>
      </c>
      <c r="AD110" t="s">
        <v>40</v>
      </c>
      <c r="AE110" t="s">
        <v>40</v>
      </c>
      <c r="AF110">
        <v>4</v>
      </c>
      <c r="AG110" t="s">
        <v>40</v>
      </c>
      <c r="AH110" t="s">
        <v>40</v>
      </c>
      <c r="AI110" t="s">
        <v>40</v>
      </c>
      <c r="AK110" t="s">
        <v>40</v>
      </c>
      <c r="AL110" t="s">
        <v>40</v>
      </c>
    </row>
    <row r="111" spans="1:38" x14ac:dyDescent="0.25">
      <c r="A111">
        <v>110</v>
      </c>
      <c r="B111" s="1">
        <v>45466.633969907409</v>
      </c>
      <c r="C111" s="1">
        <v>45466.638761574075</v>
      </c>
      <c r="D111" t="s">
        <v>404</v>
      </c>
      <c r="E111" t="s">
        <v>405</v>
      </c>
      <c r="F111">
        <v>4</v>
      </c>
      <c r="G111">
        <v>4</v>
      </c>
      <c r="H111" t="s">
        <v>40</v>
      </c>
      <c r="I111" t="s">
        <v>41</v>
      </c>
      <c r="J111" t="s">
        <v>41</v>
      </c>
      <c r="K111" t="s">
        <v>40</v>
      </c>
      <c r="L111" t="s">
        <v>41</v>
      </c>
      <c r="M111" t="s">
        <v>40</v>
      </c>
      <c r="N111" t="s">
        <v>42</v>
      </c>
      <c r="O111">
        <v>4</v>
      </c>
      <c r="P111" t="s">
        <v>41</v>
      </c>
      <c r="Q111" t="s">
        <v>41</v>
      </c>
      <c r="R111" t="s">
        <v>41</v>
      </c>
      <c r="S111" t="s">
        <v>41</v>
      </c>
      <c r="T111" t="s">
        <v>40</v>
      </c>
      <c r="U111" t="s">
        <v>40</v>
      </c>
      <c r="V111" t="s">
        <v>41</v>
      </c>
      <c r="W111">
        <v>3</v>
      </c>
      <c r="X111" t="s">
        <v>40</v>
      </c>
      <c r="Y111" t="s">
        <v>40</v>
      </c>
      <c r="Z111" t="s">
        <v>40</v>
      </c>
      <c r="AA111" t="s">
        <v>41</v>
      </c>
      <c r="AB111" t="s">
        <v>41</v>
      </c>
      <c r="AC111" t="s">
        <v>41</v>
      </c>
      <c r="AD111" t="s">
        <v>40</v>
      </c>
      <c r="AE111" t="s">
        <v>40</v>
      </c>
      <c r="AF111">
        <v>3</v>
      </c>
      <c r="AG111" t="s">
        <v>40</v>
      </c>
      <c r="AH111" t="s">
        <v>40</v>
      </c>
      <c r="AI111" t="s">
        <v>40</v>
      </c>
      <c r="AK111" t="s">
        <v>40</v>
      </c>
      <c r="AL111" t="s">
        <v>40</v>
      </c>
    </row>
    <row r="112" spans="1:38" x14ac:dyDescent="0.25">
      <c r="A112">
        <v>111</v>
      </c>
      <c r="B112" s="1">
        <v>45466.635844907411</v>
      </c>
      <c r="C112" s="1">
        <v>45466.639155092591</v>
      </c>
      <c r="D112" t="s">
        <v>354</v>
      </c>
      <c r="E112" t="s">
        <v>355</v>
      </c>
      <c r="F112">
        <v>3</v>
      </c>
      <c r="G112">
        <v>3</v>
      </c>
      <c r="H112" t="s">
        <v>39</v>
      </c>
      <c r="I112" t="s">
        <v>40</v>
      </c>
      <c r="J112" t="s">
        <v>39</v>
      </c>
      <c r="K112" t="s">
        <v>40</v>
      </c>
      <c r="L112" t="s">
        <v>40</v>
      </c>
      <c r="M112" t="s">
        <v>39</v>
      </c>
      <c r="N112" t="s">
        <v>45</v>
      </c>
      <c r="O112">
        <v>3</v>
      </c>
      <c r="P112" t="s">
        <v>40</v>
      </c>
      <c r="Q112" t="s">
        <v>40</v>
      </c>
      <c r="R112" t="s">
        <v>39</v>
      </c>
      <c r="S112" t="s">
        <v>39</v>
      </c>
      <c r="T112" t="s">
        <v>40</v>
      </c>
      <c r="U112" t="s">
        <v>38</v>
      </c>
      <c r="V112" t="s">
        <v>38</v>
      </c>
      <c r="W112">
        <v>3</v>
      </c>
      <c r="X112" t="s">
        <v>39</v>
      </c>
      <c r="Y112" t="s">
        <v>38</v>
      </c>
      <c r="Z112" t="s">
        <v>40</v>
      </c>
      <c r="AA112" t="s">
        <v>40</v>
      </c>
      <c r="AB112" t="s">
        <v>40</v>
      </c>
      <c r="AC112" t="s">
        <v>40</v>
      </c>
      <c r="AD112" t="s">
        <v>40</v>
      </c>
      <c r="AE112" t="s">
        <v>40</v>
      </c>
      <c r="AF112">
        <v>3</v>
      </c>
      <c r="AG112" t="s">
        <v>40</v>
      </c>
      <c r="AH112" t="s">
        <v>40</v>
      </c>
      <c r="AI112" t="s">
        <v>40</v>
      </c>
      <c r="AK112" t="s">
        <v>40</v>
      </c>
      <c r="AL112" t="s">
        <v>40</v>
      </c>
    </row>
    <row r="113" spans="1:38" x14ac:dyDescent="0.25">
      <c r="A113">
        <v>112</v>
      </c>
      <c r="B113" s="1">
        <v>45466.637719907405</v>
      </c>
      <c r="C113" s="1">
        <v>45466.639224537037</v>
      </c>
      <c r="D113" t="s">
        <v>406</v>
      </c>
      <c r="E113" t="s">
        <v>407</v>
      </c>
      <c r="F113">
        <v>4</v>
      </c>
      <c r="G113">
        <v>3</v>
      </c>
      <c r="H113" t="s">
        <v>40</v>
      </c>
      <c r="I113" t="s">
        <v>41</v>
      </c>
      <c r="J113" t="s">
        <v>40</v>
      </c>
      <c r="K113" t="s">
        <v>41</v>
      </c>
      <c r="L113" t="s">
        <v>41</v>
      </c>
      <c r="M113" t="s">
        <v>41</v>
      </c>
      <c r="N113" t="s">
        <v>42</v>
      </c>
      <c r="O113">
        <v>4</v>
      </c>
      <c r="P113" t="s">
        <v>41</v>
      </c>
      <c r="Q113" t="s">
        <v>41</v>
      </c>
      <c r="R113" t="s">
        <v>41</v>
      </c>
      <c r="S113" t="s">
        <v>41</v>
      </c>
      <c r="T113" t="s">
        <v>41</v>
      </c>
      <c r="U113" t="s">
        <v>41</v>
      </c>
      <c r="V113" t="s">
        <v>41</v>
      </c>
      <c r="W113">
        <v>4</v>
      </c>
      <c r="X113" t="s">
        <v>41</v>
      </c>
      <c r="Y113" t="s">
        <v>41</v>
      </c>
      <c r="Z113" t="s">
        <v>40</v>
      </c>
      <c r="AA113" t="s">
        <v>41</v>
      </c>
      <c r="AB113" t="s">
        <v>41</v>
      </c>
      <c r="AC113" t="s">
        <v>41</v>
      </c>
      <c r="AD113" t="s">
        <v>41</v>
      </c>
      <c r="AE113" t="s">
        <v>41</v>
      </c>
      <c r="AF113">
        <v>4</v>
      </c>
      <c r="AG113" t="s">
        <v>41</v>
      </c>
      <c r="AH113" t="s">
        <v>41</v>
      </c>
      <c r="AI113" t="s">
        <v>41</v>
      </c>
      <c r="AK113" t="s">
        <v>41</v>
      </c>
      <c r="AL113" t="s">
        <v>41</v>
      </c>
    </row>
    <row r="114" spans="1:38" x14ac:dyDescent="0.25">
      <c r="A114">
        <v>113</v>
      </c>
      <c r="B114" s="1">
        <v>45466.63826388889</v>
      </c>
      <c r="C114" s="1">
        <v>45466.642638888887</v>
      </c>
      <c r="D114" t="s">
        <v>408</v>
      </c>
      <c r="E114" t="s">
        <v>409</v>
      </c>
      <c r="F114">
        <v>1</v>
      </c>
      <c r="G114">
        <v>1</v>
      </c>
      <c r="H114" t="s">
        <v>38</v>
      </c>
      <c r="I114" t="s">
        <v>38</v>
      </c>
      <c r="J114" t="s">
        <v>38</v>
      </c>
      <c r="K114" t="s">
        <v>39</v>
      </c>
      <c r="L114" t="s">
        <v>39</v>
      </c>
      <c r="M114" t="s">
        <v>39</v>
      </c>
      <c r="N114" t="s">
        <v>67</v>
      </c>
      <c r="O114">
        <v>2</v>
      </c>
      <c r="P114" t="s">
        <v>38</v>
      </c>
      <c r="Q114" t="s">
        <v>38</v>
      </c>
      <c r="R114" t="s">
        <v>38</v>
      </c>
      <c r="S114" t="s">
        <v>38</v>
      </c>
      <c r="T114" t="s">
        <v>38</v>
      </c>
      <c r="U114" t="s">
        <v>38</v>
      </c>
      <c r="V114" t="s">
        <v>38</v>
      </c>
      <c r="W114">
        <v>1</v>
      </c>
      <c r="X114" t="s">
        <v>38</v>
      </c>
      <c r="Y114" t="s">
        <v>38</v>
      </c>
      <c r="Z114" t="s">
        <v>38</v>
      </c>
      <c r="AA114" t="s">
        <v>40</v>
      </c>
      <c r="AB114" t="s">
        <v>40</v>
      </c>
      <c r="AC114" t="s">
        <v>38</v>
      </c>
      <c r="AD114" t="s">
        <v>38</v>
      </c>
      <c r="AE114" t="s">
        <v>38</v>
      </c>
      <c r="AF114">
        <v>1</v>
      </c>
      <c r="AG114" t="s">
        <v>40</v>
      </c>
      <c r="AH114" t="s">
        <v>40</v>
      </c>
      <c r="AI114" t="s">
        <v>40</v>
      </c>
      <c r="AK114" t="s">
        <v>38</v>
      </c>
      <c r="AL114" t="s">
        <v>38</v>
      </c>
    </row>
    <row r="115" spans="1:38" x14ac:dyDescent="0.25">
      <c r="A115">
        <v>114</v>
      </c>
      <c r="B115" s="1">
        <v>45466.642245370371</v>
      </c>
      <c r="C115" s="1">
        <v>45466.64472222222</v>
      </c>
      <c r="D115" t="s">
        <v>410</v>
      </c>
      <c r="E115" t="s">
        <v>411</v>
      </c>
      <c r="F115">
        <v>3</v>
      </c>
      <c r="G115">
        <v>1</v>
      </c>
      <c r="H115" t="s">
        <v>38</v>
      </c>
      <c r="I115" t="s">
        <v>38</v>
      </c>
      <c r="J115" t="s">
        <v>39</v>
      </c>
      <c r="K115" t="s">
        <v>41</v>
      </c>
      <c r="L115" t="s">
        <v>41</v>
      </c>
      <c r="M115" t="s">
        <v>40</v>
      </c>
      <c r="N115" t="s">
        <v>45</v>
      </c>
      <c r="O115">
        <v>3</v>
      </c>
      <c r="P115" t="s">
        <v>40</v>
      </c>
      <c r="Q115" t="s">
        <v>40</v>
      </c>
      <c r="R115" t="s">
        <v>40</v>
      </c>
      <c r="S115" t="s">
        <v>40</v>
      </c>
      <c r="T115" t="s">
        <v>40</v>
      </c>
      <c r="U115" t="s">
        <v>40</v>
      </c>
      <c r="V115" t="s">
        <v>40</v>
      </c>
      <c r="Z115" t="s">
        <v>40</v>
      </c>
      <c r="AA115" t="s">
        <v>40</v>
      </c>
      <c r="AB115" t="s">
        <v>40</v>
      </c>
      <c r="AC115" t="s">
        <v>40</v>
      </c>
      <c r="AD115" t="s">
        <v>40</v>
      </c>
      <c r="AE115" t="s">
        <v>40</v>
      </c>
      <c r="AF115">
        <v>3</v>
      </c>
      <c r="AG115" t="s">
        <v>40</v>
      </c>
      <c r="AH115" t="s">
        <v>40</v>
      </c>
      <c r="AI115" t="s">
        <v>40</v>
      </c>
      <c r="AK115" t="s">
        <v>40</v>
      </c>
      <c r="AL115" t="s">
        <v>40</v>
      </c>
    </row>
    <row r="116" spans="1:38" x14ac:dyDescent="0.25">
      <c r="A116">
        <v>115</v>
      </c>
      <c r="B116" s="1">
        <v>45466.645243055558</v>
      </c>
      <c r="C116" s="1">
        <v>45466.647939814815</v>
      </c>
      <c r="D116" t="s">
        <v>250</v>
      </c>
      <c r="E116" t="s">
        <v>251</v>
      </c>
      <c r="F116">
        <v>3</v>
      </c>
      <c r="G116">
        <v>2</v>
      </c>
      <c r="H116" t="s">
        <v>39</v>
      </c>
      <c r="I116" t="s">
        <v>39</v>
      </c>
      <c r="J116" t="s">
        <v>39</v>
      </c>
      <c r="K116" t="s">
        <v>39</v>
      </c>
      <c r="L116" t="s">
        <v>39</v>
      </c>
      <c r="M116" t="s">
        <v>39</v>
      </c>
      <c r="N116" t="s">
        <v>45</v>
      </c>
      <c r="O116">
        <v>3</v>
      </c>
      <c r="P116" t="s">
        <v>40</v>
      </c>
      <c r="Q116" t="s">
        <v>40</v>
      </c>
      <c r="R116" t="s">
        <v>40</v>
      </c>
      <c r="S116" t="s">
        <v>40</v>
      </c>
      <c r="T116" t="s">
        <v>40</v>
      </c>
      <c r="U116" t="s">
        <v>40</v>
      </c>
      <c r="V116" t="s">
        <v>39</v>
      </c>
      <c r="W116">
        <v>2</v>
      </c>
      <c r="X116" t="s">
        <v>40</v>
      </c>
      <c r="Y116" t="s">
        <v>40</v>
      </c>
      <c r="Z116" t="s">
        <v>39</v>
      </c>
      <c r="AA116" t="s">
        <v>39</v>
      </c>
      <c r="AB116" t="s">
        <v>39</v>
      </c>
      <c r="AC116" t="s">
        <v>40</v>
      </c>
      <c r="AD116" t="s">
        <v>39</v>
      </c>
      <c r="AE116" t="s">
        <v>40</v>
      </c>
      <c r="AF116">
        <v>3</v>
      </c>
      <c r="AG116" t="s">
        <v>40</v>
      </c>
      <c r="AH116" t="s">
        <v>40</v>
      </c>
      <c r="AI116" t="s">
        <v>40</v>
      </c>
      <c r="AK116" t="s">
        <v>39</v>
      </c>
      <c r="AL116" t="s">
        <v>40</v>
      </c>
    </row>
    <row r="117" spans="1:38" x14ac:dyDescent="0.25">
      <c r="A117">
        <v>116</v>
      </c>
      <c r="B117" s="1">
        <v>45466.651377314818</v>
      </c>
      <c r="C117" s="1">
        <v>45466.653738425928</v>
      </c>
      <c r="D117" t="s">
        <v>346</v>
      </c>
      <c r="E117" t="s">
        <v>347</v>
      </c>
      <c r="F117">
        <v>2</v>
      </c>
      <c r="G117">
        <v>2</v>
      </c>
      <c r="H117" t="s">
        <v>38</v>
      </c>
      <c r="I117" t="s">
        <v>39</v>
      </c>
      <c r="J117" t="s">
        <v>38</v>
      </c>
      <c r="K117" t="s">
        <v>41</v>
      </c>
      <c r="L117" t="s">
        <v>40</v>
      </c>
      <c r="M117" t="s">
        <v>40</v>
      </c>
      <c r="N117" t="s">
        <v>67</v>
      </c>
      <c r="O117">
        <v>2</v>
      </c>
      <c r="P117" t="s">
        <v>39</v>
      </c>
      <c r="Q117" t="s">
        <v>39</v>
      </c>
      <c r="R117" t="s">
        <v>39</v>
      </c>
      <c r="S117" t="s">
        <v>39</v>
      </c>
      <c r="T117" t="s">
        <v>39</v>
      </c>
      <c r="U117" t="s">
        <v>39</v>
      </c>
      <c r="V117" t="s">
        <v>39</v>
      </c>
      <c r="W117">
        <v>2</v>
      </c>
      <c r="X117" t="s">
        <v>39</v>
      </c>
      <c r="Y117" t="s">
        <v>40</v>
      </c>
      <c r="Z117" t="s">
        <v>39</v>
      </c>
      <c r="AA117" t="s">
        <v>40</v>
      </c>
      <c r="AB117" t="s">
        <v>40</v>
      </c>
      <c r="AC117" t="s">
        <v>39</v>
      </c>
      <c r="AD117" t="s">
        <v>39</v>
      </c>
      <c r="AE117" t="s">
        <v>39</v>
      </c>
      <c r="AF117">
        <v>3</v>
      </c>
      <c r="AG117" t="s">
        <v>40</v>
      </c>
      <c r="AH117" t="s">
        <v>40</v>
      </c>
      <c r="AI117" t="s">
        <v>40</v>
      </c>
      <c r="AK117" t="s">
        <v>39</v>
      </c>
      <c r="AL117" t="s">
        <v>40</v>
      </c>
    </row>
    <row r="118" spans="1:38" x14ac:dyDescent="0.25">
      <c r="A118">
        <v>117</v>
      </c>
      <c r="B118" s="1">
        <v>45466.60696759259</v>
      </c>
      <c r="C118" s="1">
        <v>45466.655694444446</v>
      </c>
      <c r="D118" t="s">
        <v>129</v>
      </c>
      <c r="E118" t="s">
        <v>130</v>
      </c>
      <c r="F118">
        <v>3</v>
      </c>
      <c r="G118">
        <v>3</v>
      </c>
      <c r="H118" t="s">
        <v>40</v>
      </c>
      <c r="I118" t="s">
        <v>40</v>
      </c>
      <c r="J118" t="s">
        <v>40</v>
      </c>
      <c r="K118" t="s">
        <v>40</v>
      </c>
      <c r="L118" t="s">
        <v>40</v>
      </c>
      <c r="M118" t="s">
        <v>40</v>
      </c>
      <c r="N118" t="s">
        <v>45</v>
      </c>
      <c r="O118">
        <v>3</v>
      </c>
      <c r="P118" t="s">
        <v>40</v>
      </c>
      <c r="Q118" t="s">
        <v>40</v>
      </c>
      <c r="R118" t="s">
        <v>40</v>
      </c>
      <c r="S118" t="s">
        <v>40</v>
      </c>
      <c r="T118" t="s">
        <v>40</v>
      </c>
      <c r="U118" t="s">
        <v>40</v>
      </c>
      <c r="V118" t="s">
        <v>40</v>
      </c>
      <c r="W118">
        <v>3</v>
      </c>
      <c r="X118" t="s">
        <v>40</v>
      </c>
      <c r="Y118" t="s">
        <v>40</v>
      </c>
      <c r="Z118" t="s">
        <v>40</v>
      </c>
      <c r="AA118" t="s">
        <v>40</v>
      </c>
      <c r="AB118" t="s">
        <v>40</v>
      </c>
      <c r="AC118" t="s">
        <v>40</v>
      </c>
      <c r="AD118" t="s">
        <v>40</v>
      </c>
      <c r="AE118" t="s">
        <v>40</v>
      </c>
      <c r="AF118">
        <v>3</v>
      </c>
      <c r="AG118" t="s">
        <v>40</v>
      </c>
      <c r="AH118" t="s">
        <v>40</v>
      </c>
      <c r="AI118" t="s">
        <v>40</v>
      </c>
      <c r="AK118" t="s">
        <v>40</v>
      </c>
      <c r="AL118" t="s">
        <v>40</v>
      </c>
    </row>
    <row r="119" spans="1:38" x14ac:dyDescent="0.25">
      <c r="A119">
        <v>118</v>
      </c>
      <c r="B119" s="1">
        <v>45466.655231481483</v>
      </c>
      <c r="C119" s="1">
        <v>45466.658819444441</v>
      </c>
      <c r="D119" t="s">
        <v>248</v>
      </c>
      <c r="E119" t="s">
        <v>249</v>
      </c>
      <c r="F119">
        <v>3</v>
      </c>
      <c r="G119">
        <v>3</v>
      </c>
      <c r="H119" t="s">
        <v>40</v>
      </c>
      <c r="I119" t="s">
        <v>40</v>
      </c>
      <c r="J119" t="s">
        <v>40</v>
      </c>
      <c r="K119" t="s">
        <v>41</v>
      </c>
      <c r="L119" t="s">
        <v>41</v>
      </c>
      <c r="M119" t="s">
        <v>40</v>
      </c>
      <c r="N119" t="s">
        <v>45</v>
      </c>
      <c r="O119">
        <v>3</v>
      </c>
      <c r="P119" t="s">
        <v>40</v>
      </c>
      <c r="Q119" t="s">
        <v>40</v>
      </c>
      <c r="R119" t="s">
        <v>41</v>
      </c>
      <c r="S119" t="s">
        <v>41</v>
      </c>
      <c r="T119" t="s">
        <v>40</v>
      </c>
      <c r="U119" t="s">
        <v>40</v>
      </c>
      <c r="V119" t="s">
        <v>41</v>
      </c>
      <c r="W119">
        <v>3</v>
      </c>
      <c r="X119" t="s">
        <v>40</v>
      </c>
      <c r="Y119" t="s">
        <v>41</v>
      </c>
      <c r="Z119" t="s">
        <v>41</v>
      </c>
      <c r="AA119" t="s">
        <v>41</v>
      </c>
      <c r="AB119" t="s">
        <v>41</v>
      </c>
      <c r="AC119" t="s">
        <v>41</v>
      </c>
      <c r="AD119" t="s">
        <v>41</v>
      </c>
      <c r="AE119" t="s">
        <v>41</v>
      </c>
      <c r="AF119">
        <v>3</v>
      </c>
      <c r="AG119" t="s">
        <v>41</v>
      </c>
      <c r="AH119" t="s">
        <v>40</v>
      </c>
      <c r="AI119" t="s">
        <v>41</v>
      </c>
      <c r="AK119" t="s">
        <v>40</v>
      </c>
      <c r="AL119" t="s">
        <v>40</v>
      </c>
    </row>
    <row r="120" spans="1:38" x14ac:dyDescent="0.25">
      <c r="A120">
        <v>119</v>
      </c>
      <c r="B120" s="1">
        <v>45466.66196759259</v>
      </c>
      <c r="C120" s="1">
        <v>45466.663854166669</v>
      </c>
      <c r="D120" t="s">
        <v>103</v>
      </c>
      <c r="E120" t="s">
        <v>104</v>
      </c>
      <c r="F120">
        <v>4</v>
      </c>
      <c r="G120">
        <v>3</v>
      </c>
      <c r="H120" t="s">
        <v>40</v>
      </c>
      <c r="I120" t="s">
        <v>40</v>
      </c>
      <c r="J120" t="s">
        <v>40</v>
      </c>
      <c r="K120" t="s">
        <v>40</v>
      </c>
      <c r="L120" t="s">
        <v>40</v>
      </c>
      <c r="M120" t="s">
        <v>40</v>
      </c>
      <c r="N120" t="s">
        <v>45</v>
      </c>
      <c r="O120">
        <v>3</v>
      </c>
      <c r="P120" t="s">
        <v>40</v>
      </c>
      <c r="Q120" t="s">
        <v>40</v>
      </c>
      <c r="R120" t="s">
        <v>41</v>
      </c>
      <c r="S120" t="s">
        <v>41</v>
      </c>
      <c r="T120" t="s">
        <v>40</v>
      </c>
      <c r="U120" t="s">
        <v>40</v>
      </c>
      <c r="V120" t="s">
        <v>40</v>
      </c>
      <c r="W120">
        <v>3</v>
      </c>
      <c r="X120" t="s">
        <v>40</v>
      </c>
      <c r="Y120" t="s">
        <v>40</v>
      </c>
      <c r="Z120" t="s">
        <v>40</v>
      </c>
      <c r="AA120" t="s">
        <v>40</v>
      </c>
      <c r="AB120" t="s">
        <v>40</v>
      </c>
      <c r="AC120" t="s">
        <v>40</v>
      </c>
      <c r="AD120" t="s">
        <v>40</v>
      </c>
      <c r="AE120" t="s">
        <v>40</v>
      </c>
      <c r="AF120">
        <v>3</v>
      </c>
      <c r="AG120" t="s">
        <v>40</v>
      </c>
      <c r="AH120" t="s">
        <v>40</v>
      </c>
      <c r="AI120" t="s">
        <v>40</v>
      </c>
      <c r="AK120" t="s">
        <v>40</v>
      </c>
      <c r="AL120" t="s">
        <v>40</v>
      </c>
    </row>
    <row r="121" spans="1:38" x14ac:dyDescent="0.25">
      <c r="A121">
        <v>120</v>
      </c>
      <c r="B121" s="1">
        <v>45466.667187500003</v>
      </c>
      <c r="C121" s="1">
        <v>45466.66951388889</v>
      </c>
      <c r="D121" t="s">
        <v>412</v>
      </c>
      <c r="E121" t="s">
        <v>413</v>
      </c>
      <c r="F121">
        <v>4</v>
      </c>
      <c r="G121">
        <v>4</v>
      </c>
      <c r="H121" t="s">
        <v>41</v>
      </c>
      <c r="I121" t="s">
        <v>41</v>
      </c>
      <c r="J121" t="s">
        <v>41</v>
      </c>
      <c r="K121" t="s">
        <v>41</v>
      </c>
      <c r="L121" t="s">
        <v>41</v>
      </c>
      <c r="M121" t="s">
        <v>41</v>
      </c>
      <c r="N121" t="s">
        <v>45</v>
      </c>
      <c r="O121">
        <v>4</v>
      </c>
      <c r="P121" t="s">
        <v>41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V121" t="s">
        <v>41</v>
      </c>
      <c r="W121">
        <v>4</v>
      </c>
      <c r="X121" t="s">
        <v>41</v>
      </c>
      <c r="Y121" t="s">
        <v>41</v>
      </c>
      <c r="Z121" t="s">
        <v>41</v>
      </c>
      <c r="AA121" t="s">
        <v>41</v>
      </c>
      <c r="AB121" t="s">
        <v>41</v>
      </c>
      <c r="AC121" t="s">
        <v>41</v>
      </c>
      <c r="AD121" t="s">
        <v>41</v>
      </c>
      <c r="AE121" t="s">
        <v>41</v>
      </c>
      <c r="AF121">
        <v>4</v>
      </c>
      <c r="AG121" t="s">
        <v>41</v>
      </c>
      <c r="AH121" t="s">
        <v>41</v>
      </c>
      <c r="AI121" t="s">
        <v>41</v>
      </c>
      <c r="AK121" t="s">
        <v>41</v>
      </c>
      <c r="AL121" t="s">
        <v>41</v>
      </c>
    </row>
    <row r="122" spans="1:38" x14ac:dyDescent="0.25">
      <c r="A122">
        <v>121</v>
      </c>
      <c r="B122" s="1">
        <v>45466.676851851851</v>
      </c>
      <c r="C122" s="1">
        <v>45466.678402777776</v>
      </c>
      <c r="D122" t="s">
        <v>121</v>
      </c>
      <c r="E122" t="s">
        <v>122</v>
      </c>
      <c r="F122">
        <v>4</v>
      </c>
      <c r="G122">
        <v>4</v>
      </c>
      <c r="H122" t="s">
        <v>40</v>
      </c>
      <c r="I122" t="s">
        <v>40</v>
      </c>
      <c r="J122" t="s">
        <v>40</v>
      </c>
      <c r="K122" t="s">
        <v>41</v>
      </c>
      <c r="L122" t="s">
        <v>41</v>
      </c>
      <c r="M122" t="s">
        <v>41</v>
      </c>
      <c r="N122" t="s">
        <v>45</v>
      </c>
      <c r="O122">
        <v>4</v>
      </c>
      <c r="P122" t="s">
        <v>41</v>
      </c>
      <c r="Q122" t="s">
        <v>41</v>
      </c>
      <c r="R122" t="s">
        <v>41</v>
      </c>
      <c r="S122" t="s">
        <v>41</v>
      </c>
      <c r="T122" t="s">
        <v>41</v>
      </c>
      <c r="U122" t="s">
        <v>41</v>
      </c>
      <c r="V122" t="s">
        <v>41</v>
      </c>
      <c r="W122">
        <v>4</v>
      </c>
      <c r="X122" t="s">
        <v>40</v>
      </c>
      <c r="Y122" t="s">
        <v>40</v>
      </c>
      <c r="Z122" t="s">
        <v>40</v>
      </c>
      <c r="AA122" t="s">
        <v>41</v>
      </c>
      <c r="AB122" t="s">
        <v>41</v>
      </c>
      <c r="AC122" t="s">
        <v>40</v>
      </c>
      <c r="AD122" t="s">
        <v>40</v>
      </c>
      <c r="AE122" t="s">
        <v>41</v>
      </c>
      <c r="AF122">
        <v>4</v>
      </c>
      <c r="AG122" t="s">
        <v>41</v>
      </c>
      <c r="AH122" t="s">
        <v>41</v>
      </c>
      <c r="AI122" t="s">
        <v>41</v>
      </c>
      <c r="AK122" t="s">
        <v>41</v>
      </c>
      <c r="AL122" t="s">
        <v>41</v>
      </c>
    </row>
    <row r="123" spans="1:38" x14ac:dyDescent="0.25">
      <c r="A123">
        <v>122</v>
      </c>
      <c r="B123" s="1">
        <v>45466.682337962964</v>
      </c>
      <c r="C123" s="1">
        <v>45466.683333333334</v>
      </c>
      <c r="D123" t="s">
        <v>414</v>
      </c>
      <c r="E123" t="s">
        <v>415</v>
      </c>
      <c r="F123">
        <v>3</v>
      </c>
      <c r="G123">
        <v>3</v>
      </c>
      <c r="H123" t="s">
        <v>40</v>
      </c>
      <c r="I123" t="s">
        <v>40</v>
      </c>
      <c r="J123" t="s">
        <v>40</v>
      </c>
      <c r="K123" t="s">
        <v>41</v>
      </c>
      <c r="L123" t="s">
        <v>41</v>
      </c>
      <c r="M123" t="s">
        <v>41</v>
      </c>
      <c r="N123" t="s">
        <v>45</v>
      </c>
      <c r="O123">
        <v>4</v>
      </c>
      <c r="P123" t="s">
        <v>41</v>
      </c>
      <c r="Q123" t="s">
        <v>41</v>
      </c>
      <c r="R123" t="s">
        <v>39</v>
      </c>
      <c r="S123" t="s">
        <v>41</v>
      </c>
      <c r="T123" t="s">
        <v>41</v>
      </c>
      <c r="U123" t="s">
        <v>41</v>
      </c>
      <c r="V123" t="s">
        <v>41</v>
      </c>
      <c r="W123">
        <v>4</v>
      </c>
      <c r="X123" t="s">
        <v>41</v>
      </c>
      <c r="Y123" t="s">
        <v>41</v>
      </c>
      <c r="Z123" t="s">
        <v>41</v>
      </c>
      <c r="AA123" t="s">
        <v>41</v>
      </c>
      <c r="AB123" t="s">
        <v>41</v>
      </c>
      <c r="AC123" t="s">
        <v>41</v>
      </c>
      <c r="AD123" t="s">
        <v>41</v>
      </c>
      <c r="AE123" t="s">
        <v>41</v>
      </c>
      <c r="AF123">
        <v>3</v>
      </c>
      <c r="AG123" t="s">
        <v>41</v>
      </c>
      <c r="AH123" t="s">
        <v>41</v>
      </c>
      <c r="AI123" t="s">
        <v>41</v>
      </c>
      <c r="AK123" t="s">
        <v>41</v>
      </c>
      <c r="AL123" t="s">
        <v>41</v>
      </c>
    </row>
    <row r="124" spans="1:38" x14ac:dyDescent="0.25">
      <c r="A124">
        <v>123</v>
      </c>
      <c r="B124" s="1">
        <v>45466.683587962965</v>
      </c>
      <c r="C124" s="1">
        <v>45466.685949074075</v>
      </c>
      <c r="D124" t="s">
        <v>277</v>
      </c>
      <c r="E124" t="s">
        <v>278</v>
      </c>
      <c r="F124">
        <v>2</v>
      </c>
      <c r="G124">
        <v>2</v>
      </c>
      <c r="H124" t="s">
        <v>39</v>
      </c>
      <c r="I124" t="s">
        <v>40</v>
      </c>
      <c r="J124" t="s">
        <v>39</v>
      </c>
      <c r="K124" t="s">
        <v>40</v>
      </c>
      <c r="L124" t="s">
        <v>40</v>
      </c>
      <c r="M124" t="s">
        <v>40</v>
      </c>
      <c r="N124" t="s">
        <v>45</v>
      </c>
      <c r="O124">
        <v>2</v>
      </c>
      <c r="P124" t="s">
        <v>40</v>
      </c>
      <c r="Q124" t="s">
        <v>39</v>
      </c>
      <c r="R124" t="s">
        <v>38</v>
      </c>
      <c r="S124" t="s">
        <v>40</v>
      </c>
      <c r="T124" t="s">
        <v>39</v>
      </c>
      <c r="U124" t="s">
        <v>39</v>
      </c>
      <c r="V124" t="s">
        <v>40</v>
      </c>
      <c r="W124">
        <v>3</v>
      </c>
      <c r="X124" t="s">
        <v>40</v>
      </c>
      <c r="Y124" t="s">
        <v>40</v>
      </c>
      <c r="Z124" t="s">
        <v>40</v>
      </c>
      <c r="AA124" t="s">
        <v>40</v>
      </c>
      <c r="AB124" t="s">
        <v>40</v>
      </c>
      <c r="AC124" t="s">
        <v>40</v>
      </c>
      <c r="AD124" t="s">
        <v>40</v>
      </c>
      <c r="AE124" t="s">
        <v>40</v>
      </c>
      <c r="AF124">
        <v>3</v>
      </c>
      <c r="AG124" t="s">
        <v>40</v>
      </c>
      <c r="AH124" t="s">
        <v>40</v>
      </c>
      <c r="AI124" t="s">
        <v>39</v>
      </c>
      <c r="AK124" t="s">
        <v>39</v>
      </c>
      <c r="AL124" t="s">
        <v>40</v>
      </c>
    </row>
    <row r="125" spans="1:38" x14ac:dyDescent="0.25">
      <c r="A125">
        <v>124</v>
      </c>
      <c r="B125" s="1">
        <v>45466.680844907409</v>
      </c>
      <c r="C125" s="1">
        <v>45466.687743055554</v>
      </c>
      <c r="D125" t="s">
        <v>416</v>
      </c>
      <c r="E125" t="s">
        <v>417</v>
      </c>
      <c r="F125">
        <v>2</v>
      </c>
      <c r="G125">
        <v>2</v>
      </c>
      <c r="H125" t="s">
        <v>40</v>
      </c>
      <c r="I125" t="s">
        <v>40</v>
      </c>
      <c r="J125" t="s">
        <v>40</v>
      </c>
      <c r="K125" t="s">
        <v>40</v>
      </c>
      <c r="L125" t="s">
        <v>40</v>
      </c>
      <c r="M125" t="s">
        <v>38</v>
      </c>
      <c r="N125" t="s">
        <v>45</v>
      </c>
      <c r="O125">
        <v>3</v>
      </c>
      <c r="P125" t="s">
        <v>40</v>
      </c>
      <c r="Q125" t="s">
        <v>40</v>
      </c>
      <c r="R125" t="s">
        <v>40</v>
      </c>
      <c r="S125" t="s">
        <v>40</v>
      </c>
      <c r="T125" t="s">
        <v>40</v>
      </c>
      <c r="U125" t="s">
        <v>40</v>
      </c>
      <c r="V125" t="s">
        <v>39</v>
      </c>
      <c r="W125">
        <v>2</v>
      </c>
      <c r="X125" t="s">
        <v>38</v>
      </c>
      <c r="Y125" t="s">
        <v>38</v>
      </c>
      <c r="Z125" t="s">
        <v>40</v>
      </c>
      <c r="AA125" t="s">
        <v>40</v>
      </c>
      <c r="AB125" t="s">
        <v>40</v>
      </c>
      <c r="AC125" t="s">
        <v>40</v>
      </c>
      <c r="AD125" t="s">
        <v>39</v>
      </c>
      <c r="AE125" t="s">
        <v>40</v>
      </c>
      <c r="AF125">
        <v>4</v>
      </c>
      <c r="AG125" t="s">
        <v>41</v>
      </c>
      <c r="AH125" t="s">
        <v>40</v>
      </c>
      <c r="AI125" t="s">
        <v>41</v>
      </c>
      <c r="AK125" t="s">
        <v>40</v>
      </c>
      <c r="AL125" t="s">
        <v>40</v>
      </c>
    </row>
    <row r="126" spans="1:38" x14ac:dyDescent="0.25">
      <c r="A126">
        <v>125</v>
      </c>
      <c r="B126" s="1">
        <v>45466.68822916667</v>
      </c>
      <c r="C126" s="1">
        <v>45466.69121527778</v>
      </c>
      <c r="D126" t="s">
        <v>418</v>
      </c>
      <c r="E126" t="s">
        <v>419</v>
      </c>
      <c r="F126">
        <v>3</v>
      </c>
      <c r="G126">
        <v>3</v>
      </c>
      <c r="H126" t="s">
        <v>40</v>
      </c>
      <c r="I126" t="s">
        <v>40</v>
      </c>
      <c r="J126" t="s">
        <v>40</v>
      </c>
      <c r="K126" t="s">
        <v>40</v>
      </c>
      <c r="L126" t="s">
        <v>40</v>
      </c>
      <c r="M126" t="s">
        <v>40</v>
      </c>
      <c r="N126" t="s">
        <v>67</v>
      </c>
      <c r="O126">
        <v>3</v>
      </c>
      <c r="P126" t="s">
        <v>40</v>
      </c>
      <c r="Q126" t="s">
        <v>40</v>
      </c>
      <c r="R126" t="s">
        <v>40</v>
      </c>
      <c r="S126" t="s">
        <v>40</v>
      </c>
      <c r="T126" t="s">
        <v>40</v>
      </c>
      <c r="U126" t="s">
        <v>40</v>
      </c>
      <c r="V126" t="s">
        <v>40</v>
      </c>
      <c r="W126">
        <v>3</v>
      </c>
      <c r="X126" t="s">
        <v>40</v>
      </c>
      <c r="Y126" t="s">
        <v>40</v>
      </c>
      <c r="Z126" t="s">
        <v>40</v>
      </c>
      <c r="AA126" t="s">
        <v>40</v>
      </c>
      <c r="AB126" t="s">
        <v>40</v>
      </c>
      <c r="AC126" t="s">
        <v>40</v>
      </c>
      <c r="AD126" t="s">
        <v>40</v>
      </c>
      <c r="AE126" t="s">
        <v>40</v>
      </c>
      <c r="AF126">
        <v>3</v>
      </c>
      <c r="AG126" t="s">
        <v>40</v>
      </c>
      <c r="AH126" t="s">
        <v>40</v>
      </c>
      <c r="AI126" t="s">
        <v>40</v>
      </c>
      <c r="AK126" t="s">
        <v>40</v>
      </c>
      <c r="AL126" t="s">
        <v>40</v>
      </c>
    </row>
    <row r="127" spans="1:38" x14ac:dyDescent="0.25">
      <c r="A127">
        <v>126</v>
      </c>
      <c r="B127" s="1">
        <v>45466.697743055556</v>
      </c>
      <c r="C127" s="1">
        <v>45466.700868055559</v>
      </c>
      <c r="D127" t="s">
        <v>420</v>
      </c>
      <c r="E127" t="s">
        <v>421</v>
      </c>
      <c r="F127">
        <v>3</v>
      </c>
      <c r="G127">
        <v>3</v>
      </c>
      <c r="H127" t="s">
        <v>40</v>
      </c>
      <c r="I127" t="s">
        <v>40</v>
      </c>
      <c r="J127" t="s">
        <v>39</v>
      </c>
      <c r="K127" t="s">
        <v>40</v>
      </c>
      <c r="L127" t="s">
        <v>40</v>
      </c>
      <c r="M127" t="s">
        <v>40</v>
      </c>
      <c r="N127" t="s">
        <v>67</v>
      </c>
      <c r="O127">
        <v>3</v>
      </c>
      <c r="P127" t="s">
        <v>40</v>
      </c>
      <c r="Q127" t="s">
        <v>40</v>
      </c>
      <c r="R127" t="s">
        <v>41</v>
      </c>
      <c r="S127" t="s">
        <v>41</v>
      </c>
      <c r="T127" t="s">
        <v>40</v>
      </c>
      <c r="U127" t="s">
        <v>40</v>
      </c>
      <c r="V127" t="s">
        <v>41</v>
      </c>
      <c r="Z127" t="s">
        <v>39</v>
      </c>
      <c r="AA127" t="s">
        <v>40</v>
      </c>
      <c r="AB127" t="s">
        <v>40</v>
      </c>
      <c r="AC127" t="s">
        <v>38</v>
      </c>
      <c r="AD127" t="s">
        <v>40</v>
      </c>
      <c r="AE127" t="s">
        <v>40</v>
      </c>
      <c r="AF127">
        <v>3</v>
      </c>
      <c r="AG127" t="s">
        <v>40</v>
      </c>
      <c r="AH127" t="s">
        <v>40</v>
      </c>
      <c r="AI127" t="s">
        <v>40</v>
      </c>
      <c r="AK127" t="s">
        <v>40</v>
      </c>
      <c r="AL127" t="s">
        <v>40</v>
      </c>
    </row>
    <row r="128" spans="1:38" x14ac:dyDescent="0.25">
      <c r="A128">
        <v>127</v>
      </c>
      <c r="B128" s="1">
        <v>45466.70480324074</v>
      </c>
      <c r="C128" s="1">
        <v>45466.718449074076</v>
      </c>
      <c r="D128" t="s">
        <v>202</v>
      </c>
      <c r="E128" t="s">
        <v>203</v>
      </c>
      <c r="F128">
        <v>2</v>
      </c>
      <c r="G128">
        <v>2</v>
      </c>
      <c r="H128" t="s">
        <v>39</v>
      </c>
      <c r="I128" t="s">
        <v>39</v>
      </c>
      <c r="J128" t="s">
        <v>39</v>
      </c>
      <c r="K128" t="s">
        <v>40</v>
      </c>
      <c r="L128" t="s">
        <v>40</v>
      </c>
      <c r="M128" t="s">
        <v>40</v>
      </c>
      <c r="N128" t="s">
        <v>67</v>
      </c>
      <c r="O128">
        <v>2</v>
      </c>
      <c r="P128" t="s">
        <v>40</v>
      </c>
      <c r="Q128" t="s">
        <v>40</v>
      </c>
      <c r="R128" t="s">
        <v>39</v>
      </c>
      <c r="S128" t="s">
        <v>40</v>
      </c>
      <c r="T128" t="s">
        <v>39</v>
      </c>
      <c r="U128" t="s">
        <v>39</v>
      </c>
      <c r="V128" t="s">
        <v>40</v>
      </c>
      <c r="X128" t="s">
        <v>39</v>
      </c>
      <c r="Y128" t="s">
        <v>40</v>
      </c>
      <c r="Z128" t="s">
        <v>40</v>
      </c>
      <c r="AA128" t="s">
        <v>40</v>
      </c>
      <c r="AB128" t="s">
        <v>40</v>
      </c>
      <c r="AC128" t="s">
        <v>39</v>
      </c>
      <c r="AD128" t="s">
        <v>39</v>
      </c>
      <c r="AE128" t="s">
        <v>39</v>
      </c>
      <c r="AF128">
        <v>3</v>
      </c>
      <c r="AG128" t="s">
        <v>40</v>
      </c>
      <c r="AH128" t="s">
        <v>40</v>
      </c>
      <c r="AI128" t="s">
        <v>40</v>
      </c>
      <c r="AK128" t="s">
        <v>40</v>
      </c>
      <c r="AL128" t="s">
        <v>40</v>
      </c>
    </row>
    <row r="129" spans="1:38" x14ac:dyDescent="0.25">
      <c r="A129">
        <v>128</v>
      </c>
      <c r="B129" s="1">
        <v>45466.728692129633</v>
      </c>
      <c r="C129" s="1">
        <v>45466.729629629626</v>
      </c>
      <c r="D129" t="s">
        <v>163</v>
      </c>
      <c r="E129" t="s">
        <v>164</v>
      </c>
      <c r="F129">
        <v>4</v>
      </c>
      <c r="G129">
        <v>4</v>
      </c>
      <c r="H129" t="s">
        <v>41</v>
      </c>
      <c r="I129" t="s">
        <v>41</v>
      </c>
      <c r="J129" t="s">
        <v>41</v>
      </c>
      <c r="K129" t="s">
        <v>41</v>
      </c>
      <c r="L129" t="s">
        <v>41</v>
      </c>
      <c r="M129" t="s">
        <v>41</v>
      </c>
      <c r="N129" t="s">
        <v>45</v>
      </c>
      <c r="O129">
        <v>4</v>
      </c>
      <c r="P129" t="s">
        <v>41</v>
      </c>
      <c r="Q129" t="s">
        <v>41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>
        <v>4</v>
      </c>
      <c r="X129" t="s">
        <v>41</v>
      </c>
      <c r="Y129" t="s">
        <v>41</v>
      </c>
      <c r="Z129" t="s">
        <v>41</v>
      </c>
      <c r="AA129" t="s">
        <v>41</v>
      </c>
      <c r="AB129" t="s">
        <v>41</v>
      </c>
      <c r="AC129" t="s">
        <v>41</v>
      </c>
      <c r="AD129" t="s">
        <v>41</v>
      </c>
      <c r="AE129" t="s">
        <v>41</v>
      </c>
      <c r="AF129">
        <v>4</v>
      </c>
      <c r="AG129" t="s">
        <v>41</v>
      </c>
      <c r="AH129" t="s">
        <v>41</v>
      </c>
      <c r="AI129" t="s">
        <v>41</v>
      </c>
      <c r="AK129" t="s">
        <v>41</v>
      </c>
      <c r="AL129" t="s">
        <v>41</v>
      </c>
    </row>
    <row r="130" spans="1:38" x14ac:dyDescent="0.25">
      <c r="A130">
        <v>129</v>
      </c>
      <c r="B130" s="1">
        <v>45466.739328703705</v>
      </c>
      <c r="C130" s="1">
        <v>45466.742164351854</v>
      </c>
      <c r="D130" t="s">
        <v>422</v>
      </c>
      <c r="E130" t="s">
        <v>423</v>
      </c>
      <c r="F130">
        <v>3</v>
      </c>
      <c r="G130">
        <v>3</v>
      </c>
      <c r="H130" t="s">
        <v>40</v>
      </c>
      <c r="I130" t="s">
        <v>40</v>
      </c>
      <c r="J130" t="s">
        <v>40</v>
      </c>
      <c r="K130" t="s">
        <v>40</v>
      </c>
      <c r="L130" t="s">
        <v>40</v>
      </c>
      <c r="M130" t="s">
        <v>40</v>
      </c>
      <c r="N130" t="s">
        <v>45</v>
      </c>
      <c r="O130">
        <v>3</v>
      </c>
      <c r="P130" t="s">
        <v>40</v>
      </c>
      <c r="Q130" t="s">
        <v>40</v>
      </c>
      <c r="R130" t="s">
        <v>40</v>
      </c>
      <c r="S130" t="s">
        <v>40</v>
      </c>
      <c r="T130" t="s">
        <v>40</v>
      </c>
      <c r="U130" t="s">
        <v>40</v>
      </c>
      <c r="V130" t="s">
        <v>38</v>
      </c>
      <c r="W130">
        <v>3</v>
      </c>
      <c r="X130" t="s">
        <v>40</v>
      </c>
      <c r="Y130" t="s">
        <v>40</v>
      </c>
      <c r="Z130" t="s">
        <v>40</v>
      </c>
      <c r="AA130" t="s">
        <v>40</v>
      </c>
      <c r="AB130" t="s">
        <v>40</v>
      </c>
      <c r="AC130" t="s">
        <v>40</v>
      </c>
      <c r="AD130" t="s">
        <v>40</v>
      </c>
      <c r="AE130" t="s">
        <v>40</v>
      </c>
      <c r="AF130">
        <v>4</v>
      </c>
      <c r="AG130" t="s">
        <v>41</v>
      </c>
      <c r="AH130" t="s">
        <v>40</v>
      </c>
      <c r="AI130" t="s">
        <v>41</v>
      </c>
      <c r="AK130" t="s">
        <v>41</v>
      </c>
      <c r="AL130" t="s">
        <v>40</v>
      </c>
    </row>
    <row r="131" spans="1:38" x14ac:dyDescent="0.25">
      <c r="A131">
        <v>130</v>
      </c>
      <c r="B131" s="1">
        <v>45466.745925925927</v>
      </c>
      <c r="C131" s="1">
        <v>45466.748692129629</v>
      </c>
      <c r="D131" t="s">
        <v>424</v>
      </c>
      <c r="E131" t="s">
        <v>425</v>
      </c>
      <c r="F131">
        <v>3</v>
      </c>
      <c r="G131">
        <v>2</v>
      </c>
      <c r="H131" t="s">
        <v>39</v>
      </c>
      <c r="I131" t="s">
        <v>40</v>
      </c>
      <c r="J131" t="s">
        <v>39</v>
      </c>
      <c r="K131" t="s">
        <v>39</v>
      </c>
      <c r="L131" t="s">
        <v>40</v>
      </c>
      <c r="M131" t="s">
        <v>40</v>
      </c>
      <c r="N131" t="s">
        <v>45</v>
      </c>
      <c r="O131">
        <v>3</v>
      </c>
      <c r="P131" t="s">
        <v>40</v>
      </c>
      <c r="Q131" t="s">
        <v>40</v>
      </c>
      <c r="R131" t="s">
        <v>40</v>
      </c>
      <c r="S131" t="s">
        <v>40</v>
      </c>
      <c r="T131" t="s">
        <v>39</v>
      </c>
      <c r="U131" t="s">
        <v>40</v>
      </c>
      <c r="V131" t="s">
        <v>40</v>
      </c>
      <c r="W131">
        <v>2</v>
      </c>
      <c r="X131" t="s">
        <v>39</v>
      </c>
      <c r="Y131" t="s">
        <v>40</v>
      </c>
      <c r="Z131" t="s">
        <v>40</v>
      </c>
      <c r="AA131" t="s">
        <v>40</v>
      </c>
      <c r="AB131" t="s">
        <v>40</v>
      </c>
      <c r="AC131" t="s">
        <v>40</v>
      </c>
      <c r="AD131" t="s">
        <v>40</v>
      </c>
      <c r="AE131" t="s">
        <v>40</v>
      </c>
      <c r="AF131">
        <v>3</v>
      </c>
      <c r="AG131" t="s">
        <v>40</v>
      </c>
      <c r="AH131" t="s">
        <v>40</v>
      </c>
      <c r="AI131" t="s">
        <v>40</v>
      </c>
      <c r="AK131" t="s">
        <v>40</v>
      </c>
      <c r="AL131" t="s">
        <v>40</v>
      </c>
    </row>
    <row r="132" spans="1:38" x14ac:dyDescent="0.25">
      <c r="A132">
        <v>131</v>
      </c>
      <c r="B132" s="1">
        <v>45466.747812499998</v>
      </c>
      <c r="C132" s="1">
        <v>45466.748703703706</v>
      </c>
      <c r="D132" t="s">
        <v>426</v>
      </c>
      <c r="E132" t="s">
        <v>427</v>
      </c>
      <c r="F132">
        <v>3</v>
      </c>
      <c r="G132">
        <v>3</v>
      </c>
      <c r="H132" t="s">
        <v>40</v>
      </c>
      <c r="I132" t="s">
        <v>40</v>
      </c>
      <c r="J132" t="s">
        <v>40</v>
      </c>
      <c r="K132" t="s">
        <v>40</v>
      </c>
      <c r="L132" t="s">
        <v>40</v>
      </c>
      <c r="M132" t="s">
        <v>40</v>
      </c>
      <c r="N132" t="s">
        <v>42</v>
      </c>
      <c r="O132">
        <v>3</v>
      </c>
      <c r="P132" t="s">
        <v>40</v>
      </c>
      <c r="Q132" t="s">
        <v>40</v>
      </c>
      <c r="R132" t="s">
        <v>40</v>
      </c>
      <c r="S132" t="s">
        <v>40</v>
      </c>
      <c r="T132" t="s">
        <v>40</v>
      </c>
      <c r="U132" t="s">
        <v>40</v>
      </c>
      <c r="V132" t="s">
        <v>40</v>
      </c>
      <c r="W132">
        <v>3</v>
      </c>
      <c r="X132" t="s">
        <v>40</v>
      </c>
      <c r="Y132" t="s">
        <v>40</v>
      </c>
      <c r="Z132" t="s">
        <v>40</v>
      </c>
      <c r="AA132" t="s">
        <v>40</v>
      </c>
      <c r="AB132" t="s">
        <v>40</v>
      </c>
      <c r="AC132" t="s">
        <v>40</v>
      </c>
      <c r="AD132" t="s">
        <v>40</v>
      </c>
      <c r="AE132" t="s">
        <v>40</v>
      </c>
      <c r="AF132">
        <v>3</v>
      </c>
      <c r="AG132" t="s">
        <v>40</v>
      </c>
      <c r="AH132" t="s">
        <v>40</v>
      </c>
      <c r="AI132" t="s">
        <v>40</v>
      </c>
      <c r="AK132" t="s">
        <v>40</v>
      </c>
      <c r="AL132" t="s">
        <v>40</v>
      </c>
    </row>
    <row r="133" spans="1:38" x14ac:dyDescent="0.25">
      <c r="A133">
        <v>132</v>
      </c>
      <c r="B133" s="1">
        <v>45466.746874999997</v>
      </c>
      <c r="C133" s="1">
        <v>45466.749212962961</v>
      </c>
      <c r="D133" t="s">
        <v>117</v>
      </c>
      <c r="E133" t="s">
        <v>118</v>
      </c>
      <c r="F133">
        <v>3</v>
      </c>
      <c r="G133">
        <v>3</v>
      </c>
      <c r="H133" t="s">
        <v>40</v>
      </c>
      <c r="I133" t="s">
        <v>40</v>
      </c>
      <c r="J133" t="s">
        <v>40</v>
      </c>
      <c r="K133" t="s">
        <v>40</v>
      </c>
      <c r="L133" t="s">
        <v>40</v>
      </c>
      <c r="M133" t="s">
        <v>40</v>
      </c>
      <c r="N133" t="s">
        <v>67</v>
      </c>
      <c r="O133">
        <v>3</v>
      </c>
      <c r="P133" t="s">
        <v>39</v>
      </c>
      <c r="Q133" t="s">
        <v>40</v>
      </c>
      <c r="R133" t="s">
        <v>40</v>
      </c>
      <c r="S133" t="s">
        <v>40</v>
      </c>
      <c r="T133" t="s">
        <v>40</v>
      </c>
      <c r="U133" t="s">
        <v>40</v>
      </c>
      <c r="V133" t="s">
        <v>40</v>
      </c>
      <c r="W133">
        <v>3</v>
      </c>
      <c r="X133" t="s">
        <v>40</v>
      </c>
      <c r="Y133" t="s">
        <v>40</v>
      </c>
      <c r="Z133" t="s">
        <v>40</v>
      </c>
      <c r="AA133" t="s">
        <v>40</v>
      </c>
      <c r="AB133" t="s">
        <v>40</v>
      </c>
      <c r="AC133" t="s">
        <v>40</v>
      </c>
      <c r="AD133" t="s">
        <v>40</v>
      </c>
      <c r="AE133" t="s">
        <v>40</v>
      </c>
      <c r="AF133">
        <v>3</v>
      </c>
      <c r="AG133" t="s">
        <v>40</v>
      </c>
      <c r="AH133" t="s">
        <v>40</v>
      </c>
      <c r="AI133" t="s">
        <v>40</v>
      </c>
      <c r="AK133" t="s">
        <v>40</v>
      </c>
      <c r="AL133" t="s">
        <v>40</v>
      </c>
    </row>
    <row r="134" spans="1:38" x14ac:dyDescent="0.25">
      <c r="A134">
        <v>133</v>
      </c>
      <c r="B134" s="1">
        <v>45466.748055555552</v>
      </c>
      <c r="C134" s="1">
        <v>45466.750300925924</v>
      </c>
      <c r="D134" t="s">
        <v>428</v>
      </c>
      <c r="E134" t="s">
        <v>429</v>
      </c>
      <c r="F134">
        <v>2</v>
      </c>
      <c r="G134">
        <v>2</v>
      </c>
      <c r="H134" t="s">
        <v>39</v>
      </c>
      <c r="I134" t="s">
        <v>39</v>
      </c>
      <c r="J134" t="s">
        <v>39</v>
      </c>
      <c r="K134" t="s">
        <v>39</v>
      </c>
      <c r="L134" t="s">
        <v>40</v>
      </c>
      <c r="M134" t="s">
        <v>39</v>
      </c>
      <c r="N134" t="s">
        <v>67</v>
      </c>
      <c r="O134">
        <v>2</v>
      </c>
      <c r="P134" t="s">
        <v>39</v>
      </c>
      <c r="Q134" t="s">
        <v>39</v>
      </c>
      <c r="R134" t="s">
        <v>40</v>
      </c>
      <c r="S134" t="s">
        <v>40</v>
      </c>
      <c r="T134" t="s">
        <v>39</v>
      </c>
      <c r="U134" t="s">
        <v>39</v>
      </c>
      <c r="V134" t="s">
        <v>40</v>
      </c>
      <c r="W134">
        <v>3</v>
      </c>
      <c r="X134" t="s">
        <v>40</v>
      </c>
      <c r="Y134" t="s">
        <v>40</v>
      </c>
      <c r="Z134" t="s">
        <v>39</v>
      </c>
      <c r="AA134" t="s">
        <v>40</v>
      </c>
      <c r="AB134" t="s">
        <v>39</v>
      </c>
      <c r="AC134" t="s">
        <v>39</v>
      </c>
      <c r="AD134" t="s">
        <v>39</v>
      </c>
      <c r="AE134" t="s">
        <v>39</v>
      </c>
      <c r="AF134">
        <v>3</v>
      </c>
      <c r="AG134" t="s">
        <v>40</v>
      </c>
      <c r="AH134" t="s">
        <v>40</v>
      </c>
      <c r="AI134" t="s">
        <v>40</v>
      </c>
      <c r="AK134" t="s">
        <v>40</v>
      </c>
      <c r="AL134" t="s">
        <v>39</v>
      </c>
    </row>
    <row r="135" spans="1:38" x14ac:dyDescent="0.25">
      <c r="A135">
        <v>134</v>
      </c>
      <c r="B135" s="1">
        <v>45466.751203703701</v>
      </c>
      <c r="C135" s="1">
        <v>45466.757824074077</v>
      </c>
      <c r="D135" t="s">
        <v>131</v>
      </c>
      <c r="E135" t="s">
        <v>132</v>
      </c>
      <c r="F135">
        <v>4</v>
      </c>
      <c r="G135">
        <v>4</v>
      </c>
      <c r="H135" t="s">
        <v>41</v>
      </c>
      <c r="I135" t="s">
        <v>41</v>
      </c>
      <c r="J135" t="s">
        <v>41</v>
      </c>
      <c r="K135" t="s">
        <v>41</v>
      </c>
      <c r="L135" t="s">
        <v>41</v>
      </c>
      <c r="M135" t="s">
        <v>40</v>
      </c>
      <c r="N135" t="s">
        <v>45</v>
      </c>
      <c r="O135">
        <v>4</v>
      </c>
      <c r="P135" t="s">
        <v>41</v>
      </c>
      <c r="Q135" t="s">
        <v>41</v>
      </c>
      <c r="R135" t="s">
        <v>41</v>
      </c>
      <c r="S135" t="s">
        <v>41</v>
      </c>
      <c r="T135" t="s">
        <v>41</v>
      </c>
      <c r="U135" t="s">
        <v>41</v>
      </c>
      <c r="V135" t="s">
        <v>40</v>
      </c>
      <c r="W135">
        <v>3</v>
      </c>
      <c r="X135" t="s">
        <v>40</v>
      </c>
      <c r="Y135" t="s">
        <v>40</v>
      </c>
      <c r="Z135" t="s">
        <v>40</v>
      </c>
      <c r="AA135" t="s">
        <v>40</v>
      </c>
      <c r="AB135" t="s">
        <v>40</v>
      </c>
      <c r="AC135" t="s">
        <v>40</v>
      </c>
      <c r="AD135" t="s">
        <v>40</v>
      </c>
      <c r="AE135" t="s">
        <v>40</v>
      </c>
      <c r="AF135">
        <v>4</v>
      </c>
      <c r="AG135" t="s">
        <v>41</v>
      </c>
      <c r="AH135" t="s">
        <v>41</v>
      </c>
      <c r="AI135" t="s">
        <v>41</v>
      </c>
      <c r="AK135" t="s">
        <v>41</v>
      </c>
      <c r="AL135" t="s">
        <v>41</v>
      </c>
    </row>
    <row r="136" spans="1:38" x14ac:dyDescent="0.25">
      <c r="A136">
        <v>135</v>
      </c>
      <c r="B136" s="1">
        <v>45466.761724537035</v>
      </c>
      <c r="C136" s="1">
        <v>45466.764432870368</v>
      </c>
      <c r="D136" t="s">
        <v>430</v>
      </c>
      <c r="E136" t="s">
        <v>431</v>
      </c>
      <c r="F136">
        <v>3</v>
      </c>
      <c r="G136">
        <v>3</v>
      </c>
      <c r="H136" t="s">
        <v>40</v>
      </c>
      <c r="I136" t="s">
        <v>40</v>
      </c>
      <c r="J136" t="s">
        <v>40</v>
      </c>
      <c r="K136" t="s">
        <v>40</v>
      </c>
      <c r="L136" t="s">
        <v>40</v>
      </c>
      <c r="M136" t="s">
        <v>40</v>
      </c>
      <c r="N136" t="s">
        <v>42</v>
      </c>
      <c r="O136">
        <v>3</v>
      </c>
      <c r="P136" t="s">
        <v>40</v>
      </c>
      <c r="Q136" t="s">
        <v>40</v>
      </c>
      <c r="R136" t="s">
        <v>40</v>
      </c>
      <c r="S136" t="s">
        <v>40</v>
      </c>
      <c r="T136" t="s">
        <v>40</v>
      </c>
      <c r="U136" t="s">
        <v>40</v>
      </c>
      <c r="V136" t="s">
        <v>40</v>
      </c>
      <c r="W136">
        <v>3</v>
      </c>
      <c r="X136" t="s">
        <v>40</v>
      </c>
      <c r="Y136" t="s">
        <v>40</v>
      </c>
      <c r="Z136" t="s">
        <v>39</v>
      </c>
      <c r="AA136" t="s">
        <v>40</v>
      </c>
      <c r="AB136" t="s">
        <v>40</v>
      </c>
      <c r="AC136" t="s">
        <v>39</v>
      </c>
      <c r="AD136" t="s">
        <v>39</v>
      </c>
      <c r="AE136" t="s">
        <v>40</v>
      </c>
      <c r="AF136">
        <v>1</v>
      </c>
      <c r="AG136" t="s">
        <v>39</v>
      </c>
      <c r="AH136" t="s">
        <v>39</v>
      </c>
      <c r="AI136" t="s">
        <v>39</v>
      </c>
      <c r="AK136" t="s">
        <v>39</v>
      </c>
      <c r="AL136" t="s">
        <v>39</v>
      </c>
    </row>
    <row r="137" spans="1:38" x14ac:dyDescent="0.25">
      <c r="A137">
        <v>136</v>
      </c>
      <c r="B137" s="1">
        <v>45466.775671296295</v>
      </c>
      <c r="C137" s="1">
        <v>45466.777129629627</v>
      </c>
      <c r="D137" t="s">
        <v>432</v>
      </c>
      <c r="E137" t="s">
        <v>433</v>
      </c>
      <c r="F137">
        <v>3</v>
      </c>
      <c r="G137">
        <v>2</v>
      </c>
      <c r="H137" t="s">
        <v>39</v>
      </c>
      <c r="I137" t="s">
        <v>40</v>
      </c>
      <c r="J137" t="s">
        <v>40</v>
      </c>
      <c r="K137" t="s">
        <v>40</v>
      </c>
      <c r="L137" t="s">
        <v>40</v>
      </c>
      <c r="M137" t="s">
        <v>40</v>
      </c>
      <c r="N137" t="s">
        <v>67</v>
      </c>
      <c r="O137">
        <v>3</v>
      </c>
      <c r="P137" t="s">
        <v>40</v>
      </c>
      <c r="Q137" t="s">
        <v>40</v>
      </c>
      <c r="R137" t="s">
        <v>40</v>
      </c>
      <c r="S137" t="s">
        <v>40</v>
      </c>
      <c r="T137" t="s">
        <v>40</v>
      </c>
      <c r="U137" t="s">
        <v>40</v>
      </c>
      <c r="V137" t="s">
        <v>40</v>
      </c>
      <c r="W137">
        <v>3</v>
      </c>
      <c r="X137" t="s">
        <v>40</v>
      </c>
      <c r="Y137" t="s">
        <v>40</v>
      </c>
      <c r="Z137" t="s">
        <v>40</v>
      </c>
      <c r="AA137" t="s">
        <v>40</v>
      </c>
      <c r="AB137" t="s">
        <v>40</v>
      </c>
      <c r="AC137" t="s">
        <v>40</v>
      </c>
      <c r="AD137" t="s">
        <v>40</v>
      </c>
      <c r="AE137" t="s">
        <v>40</v>
      </c>
      <c r="AF137">
        <v>3</v>
      </c>
      <c r="AG137" t="s">
        <v>40</v>
      </c>
      <c r="AH137" t="s">
        <v>40</v>
      </c>
      <c r="AI137" t="s">
        <v>40</v>
      </c>
      <c r="AK137" t="s">
        <v>40</v>
      </c>
      <c r="AL137" t="s">
        <v>40</v>
      </c>
    </row>
    <row r="138" spans="1:38" x14ac:dyDescent="0.25">
      <c r="A138">
        <v>137</v>
      </c>
      <c r="B138" s="1">
        <v>45466.782407407409</v>
      </c>
      <c r="C138" s="1">
        <v>45466.783460648148</v>
      </c>
      <c r="D138" t="s">
        <v>330</v>
      </c>
      <c r="E138" t="s">
        <v>331</v>
      </c>
      <c r="F138">
        <v>4</v>
      </c>
      <c r="G138">
        <v>4</v>
      </c>
      <c r="H138" t="s">
        <v>41</v>
      </c>
      <c r="I138" t="s">
        <v>41</v>
      </c>
      <c r="J138" t="s">
        <v>41</v>
      </c>
      <c r="K138" t="s">
        <v>41</v>
      </c>
      <c r="L138" t="s">
        <v>41</v>
      </c>
      <c r="M138" t="s">
        <v>41</v>
      </c>
      <c r="N138" t="s">
        <v>67</v>
      </c>
      <c r="O138">
        <v>4</v>
      </c>
      <c r="P138" t="s">
        <v>41</v>
      </c>
      <c r="Q138" t="s">
        <v>41</v>
      </c>
      <c r="R138" t="s">
        <v>41</v>
      </c>
      <c r="S138" t="s">
        <v>41</v>
      </c>
      <c r="T138" t="s">
        <v>41</v>
      </c>
      <c r="U138" t="s">
        <v>41</v>
      </c>
      <c r="V138" t="s">
        <v>41</v>
      </c>
      <c r="W138">
        <v>4</v>
      </c>
      <c r="X138" t="s">
        <v>41</v>
      </c>
      <c r="Y138" t="s">
        <v>41</v>
      </c>
      <c r="Z138" t="s">
        <v>41</v>
      </c>
      <c r="AA138" t="s">
        <v>41</v>
      </c>
      <c r="AB138" t="s">
        <v>41</v>
      </c>
      <c r="AC138" t="s">
        <v>41</v>
      </c>
      <c r="AD138" t="s">
        <v>41</v>
      </c>
      <c r="AE138" t="s">
        <v>41</v>
      </c>
      <c r="AF138">
        <v>4</v>
      </c>
      <c r="AG138" t="s">
        <v>41</v>
      </c>
      <c r="AH138" t="s">
        <v>41</v>
      </c>
      <c r="AI138" t="s">
        <v>41</v>
      </c>
      <c r="AK138" t="s">
        <v>41</v>
      </c>
      <c r="AL138" t="s">
        <v>41</v>
      </c>
    </row>
    <row r="139" spans="1:38" x14ac:dyDescent="0.25">
      <c r="A139">
        <v>138</v>
      </c>
      <c r="B139" s="1">
        <v>45466.784641203703</v>
      </c>
      <c r="C139" s="1">
        <v>45466.790196759262</v>
      </c>
      <c r="D139" t="s">
        <v>434</v>
      </c>
      <c r="E139" t="s">
        <v>435</v>
      </c>
      <c r="F139">
        <v>2</v>
      </c>
      <c r="G139">
        <v>2</v>
      </c>
      <c r="H139" t="s">
        <v>38</v>
      </c>
      <c r="I139" t="s">
        <v>39</v>
      </c>
      <c r="J139" t="s">
        <v>38</v>
      </c>
      <c r="K139" t="s">
        <v>39</v>
      </c>
      <c r="L139" t="s">
        <v>39</v>
      </c>
      <c r="M139" t="s">
        <v>38</v>
      </c>
      <c r="N139" t="s">
        <v>67</v>
      </c>
      <c r="O139">
        <v>2</v>
      </c>
      <c r="P139" t="s">
        <v>39</v>
      </c>
      <c r="Q139" t="s">
        <v>39</v>
      </c>
      <c r="R139" t="s">
        <v>39</v>
      </c>
      <c r="S139" t="s">
        <v>39</v>
      </c>
      <c r="T139" t="s">
        <v>38</v>
      </c>
      <c r="U139" t="s">
        <v>39</v>
      </c>
      <c r="V139" t="s">
        <v>38</v>
      </c>
      <c r="X139" t="s">
        <v>38</v>
      </c>
      <c r="Y139" t="s">
        <v>38</v>
      </c>
      <c r="Z139" t="s">
        <v>38</v>
      </c>
      <c r="AA139" t="s">
        <v>39</v>
      </c>
      <c r="AB139" t="s">
        <v>39</v>
      </c>
      <c r="AC139" t="s">
        <v>38</v>
      </c>
      <c r="AD139" t="s">
        <v>39</v>
      </c>
      <c r="AE139" t="s">
        <v>39</v>
      </c>
      <c r="AF139">
        <v>2</v>
      </c>
      <c r="AG139" t="s">
        <v>39</v>
      </c>
      <c r="AH139" t="s">
        <v>39</v>
      </c>
      <c r="AI139" t="s">
        <v>38</v>
      </c>
      <c r="AK139" t="s">
        <v>39</v>
      </c>
      <c r="AL139" t="s">
        <v>38</v>
      </c>
    </row>
    <row r="140" spans="1:38" x14ac:dyDescent="0.25">
      <c r="A140">
        <v>139</v>
      </c>
      <c r="B140" s="1">
        <v>45466.794548611113</v>
      </c>
      <c r="C140" s="1">
        <v>45466.795416666668</v>
      </c>
      <c r="D140" t="s">
        <v>436</v>
      </c>
      <c r="E140" t="s">
        <v>437</v>
      </c>
      <c r="F140">
        <v>1</v>
      </c>
      <c r="G140">
        <v>1</v>
      </c>
      <c r="H140" t="s">
        <v>41</v>
      </c>
      <c r="I140" t="s">
        <v>41</v>
      </c>
      <c r="J140" t="s">
        <v>41</v>
      </c>
      <c r="K140" t="s">
        <v>41</v>
      </c>
      <c r="L140" t="s">
        <v>41</v>
      </c>
      <c r="M140" t="s">
        <v>41</v>
      </c>
      <c r="N140" t="s">
        <v>45</v>
      </c>
      <c r="O140">
        <v>2</v>
      </c>
      <c r="P140" t="s">
        <v>40</v>
      </c>
      <c r="Q140" t="s">
        <v>40</v>
      </c>
      <c r="R140" t="s">
        <v>40</v>
      </c>
      <c r="S140" t="s">
        <v>40</v>
      </c>
      <c r="T140" t="s">
        <v>40</v>
      </c>
      <c r="U140" t="s">
        <v>40</v>
      </c>
      <c r="V140" t="s">
        <v>40</v>
      </c>
      <c r="W140">
        <v>1</v>
      </c>
      <c r="X140" t="s">
        <v>38</v>
      </c>
      <c r="Y140" t="s">
        <v>38</v>
      </c>
      <c r="Z140" t="s">
        <v>38</v>
      </c>
      <c r="AA140" t="s">
        <v>38</v>
      </c>
      <c r="AB140" t="s">
        <v>38</v>
      </c>
      <c r="AC140" t="s">
        <v>38</v>
      </c>
      <c r="AD140" t="s">
        <v>38</v>
      </c>
      <c r="AE140" t="s">
        <v>38</v>
      </c>
      <c r="AF140">
        <v>4</v>
      </c>
      <c r="AG140" t="s">
        <v>41</v>
      </c>
      <c r="AH140" t="s">
        <v>41</v>
      </c>
      <c r="AI140" t="s">
        <v>41</v>
      </c>
      <c r="AK140" t="s">
        <v>41</v>
      </c>
      <c r="AL140" t="s">
        <v>41</v>
      </c>
    </row>
    <row r="141" spans="1:38" x14ac:dyDescent="0.25">
      <c r="A141">
        <v>140</v>
      </c>
      <c r="B141" s="1">
        <v>45466.794247685182</v>
      </c>
      <c r="C141" s="1">
        <v>45466.796967592592</v>
      </c>
      <c r="D141" t="s">
        <v>438</v>
      </c>
      <c r="E141" t="s">
        <v>439</v>
      </c>
      <c r="F141">
        <v>2</v>
      </c>
      <c r="G141">
        <v>1</v>
      </c>
      <c r="H141" t="s">
        <v>38</v>
      </c>
      <c r="I141" t="s">
        <v>39</v>
      </c>
      <c r="J141" t="s">
        <v>39</v>
      </c>
      <c r="K141" t="s">
        <v>40</v>
      </c>
      <c r="L141" t="s">
        <v>40</v>
      </c>
      <c r="M141" t="s">
        <v>41</v>
      </c>
      <c r="N141" t="s">
        <v>45</v>
      </c>
      <c r="O141">
        <v>3</v>
      </c>
      <c r="P141" t="s">
        <v>41</v>
      </c>
      <c r="Q141" t="s">
        <v>41</v>
      </c>
      <c r="R141" t="s">
        <v>40</v>
      </c>
      <c r="S141" t="s">
        <v>40</v>
      </c>
      <c r="T141" t="s">
        <v>40</v>
      </c>
      <c r="U141" t="s">
        <v>41</v>
      </c>
      <c r="V141" t="s">
        <v>40</v>
      </c>
      <c r="W141">
        <v>3</v>
      </c>
      <c r="X141" t="s">
        <v>40</v>
      </c>
      <c r="Y141" t="s">
        <v>40</v>
      </c>
      <c r="Z141" t="s">
        <v>40</v>
      </c>
      <c r="AA141" t="s">
        <v>41</v>
      </c>
      <c r="AB141" t="s">
        <v>40</v>
      </c>
      <c r="AC141" t="s">
        <v>40</v>
      </c>
      <c r="AD141" t="s">
        <v>40</v>
      </c>
      <c r="AE141" t="s">
        <v>39</v>
      </c>
      <c r="AF141">
        <v>3</v>
      </c>
      <c r="AG141" t="s">
        <v>41</v>
      </c>
      <c r="AH141" t="s">
        <v>40</v>
      </c>
      <c r="AI141" t="s">
        <v>40</v>
      </c>
      <c r="AK141" t="s">
        <v>40</v>
      </c>
      <c r="AL141" t="s">
        <v>40</v>
      </c>
    </row>
    <row r="142" spans="1:38" x14ac:dyDescent="0.25">
      <c r="A142">
        <v>141</v>
      </c>
      <c r="B142" s="1">
        <v>45466.793379629627</v>
      </c>
      <c r="C142" s="1">
        <v>45466.797361111108</v>
      </c>
      <c r="D142" t="s">
        <v>440</v>
      </c>
      <c r="E142" t="s">
        <v>441</v>
      </c>
      <c r="F142">
        <v>2</v>
      </c>
      <c r="G142">
        <v>3</v>
      </c>
      <c r="H142" t="s">
        <v>40</v>
      </c>
      <c r="I142" t="s">
        <v>40</v>
      </c>
      <c r="J142" t="s">
        <v>40</v>
      </c>
      <c r="K142" t="s">
        <v>40</v>
      </c>
      <c r="L142" t="s">
        <v>40</v>
      </c>
      <c r="M142" t="s">
        <v>39</v>
      </c>
      <c r="N142" t="s">
        <v>42</v>
      </c>
      <c r="O142">
        <v>2</v>
      </c>
      <c r="P142" t="s">
        <v>40</v>
      </c>
      <c r="Q142" t="s">
        <v>40</v>
      </c>
      <c r="R142" t="s">
        <v>40</v>
      </c>
      <c r="S142" t="s">
        <v>40</v>
      </c>
      <c r="T142" t="s">
        <v>40</v>
      </c>
      <c r="U142" t="s">
        <v>40</v>
      </c>
      <c r="V142" t="s">
        <v>40</v>
      </c>
      <c r="X142" t="s">
        <v>40</v>
      </c>
      <c r="Y142" t="s">
        <v>40</v>
      </c>
      <c r="Z142" t="s">
        <v>40</v>
      </c>
      <c r="AA142" t="s">
        <v>40</v>
      </c>
      <c r="AB142" t="s">
        <v>40</v>
      </c>
      <c r="AC142" t="s">
        <v>40</v>
      </c>
      <c r="AD142" t="s">
        <v>40</v>
      </c>
      <c r="AE142" t="s">
        <v>40</v>
      </c>
      <c r="AF142">
        <v>2</v>
      </c>
      <c r="AG142" t="s">
        <v>40</v>
      </c>
      <c r="AH142" t="s">
        <v>40</v>
      </c>
      <c r="AI142" t="s">
        <v>40</v>
      </c>
      <c r="AK142" t="s">
        <v>40</v>
      </c>
      <c r="AL142" t="s">
        <v>40</v>
      </c>
    </row>
    <row r="143" spans="1:38" x14ac:dyDescent="0.25">
      <c r="A143">
        <v>142</v>
      </c>
      <c r="B143" s="1">
        <v>45466.844641203701</v>
      </c>
      <c r="C143" s="1">
        <v>45466.845891203702</v>
      </c>
      <c r="D143" t="s">
        <v>334</v>
      </c>
      <c r="E143" t="s">
        <v>335</v>
      </c>
      <c r="F143">
        <v>4</v>
      </c>
      <c r="G143">
        <v>4</v>
      </c>
      <c r="H143" t="s">
        <v>40</v>
      </c>
      <c r="I143" t="s">
        <v>40</v>
      </c>
      <c r="J143" t="s">
        <v>40</v>
      </c>
      <c r="K143" t="s">
        <v>40</v>
      </c>
      <c r="L143" t="s">
        <v>40</v>
      </c>
      <c r="M143" t="s">
        <v>40</v>
      </c>
      <c r="N143" t="s">
        <v>94</v>
      </c>
      <c r="O143">
        <v>4</v>
      </c>
      <c r="P143" t="s">
        <v>41</v>
      </c>
      <c r="Q143" t="s">
        <v>41</v>
      </c>
      <c r="R143" t="s">
        <v>41</v>
      </c>
      <c r="S143" t="s">
        <v>41</v>
      </c>
      <c r="T143" t="s">
        <v>41</v>
      </c>
      <c r="U143" t="s">
        <v>41</v>
      </c>
      <c r="V143" t="s">
        <v>41</v>
      </c>
      <c r="W143">
        <v>4</v>
      </c>
      <c r="X143" t="s">
        <v>38</v>
      </c>
      <c r="Y143" t="s">
        <v>38</v>
      </c>
      <c r="Z143" t="s">
        <v>40</v>
      </c>
      <c r="AA143" t="s">
        <v>40</v>
      </c>
      <c r="AB143" t="s">
        <v>40</v>
      </c>
      <c r="AC143" t="s">
        <v>40</v>
      </c>
      <c r="AD143" t="s">
        <v>40</v>
      </c>
      <c r="AE143" t="s">
        <v>40</v>
      </c>
      <c r="AF143">
        <v>4</v>
      </c>
      <c r="AG143" t="s">
        <v>39</v>
      </c>
      <c r="AH143" t="s">
        <v>39</v>
      </c>
      <c r="AI143" t="s">
        <v>40</v>
      </c>
      <c r="AK143" t="s">
        <v>40</v>
      </c>
      <c r="AL143" t="s">
        <v>40</v>
      </c>
    </row>
    <row r="144" spans="1:38" x14ac:dyDescent="0.25">
      <c r="A144">
        <v>143</v>
      </c>
      <c r="B144" s="1">
        <v>45466.880983796298</v>
      </c>
      <c r="C144" s="1">
        <v>45466.882951388892</v>
      </c>
      <c r="D144" t="s">
        <v>270</v>
      </c>
      <c r="E144" t="s">
        <v>271</v>
      </c>
      <c r="F144">
        <v>4</v>
      </c>
      <c r="G144">
        <v>4</v>
      </c>
      <c r="H144" t="s">
        <v>40</v>
      </c>
      <c r="I144" t="s">
        <v>41</v>
      </c>
      <c r="J144" t="s">
        <v>40</v>
      </c>
      <c r="K144" t="s">
        <v>41</v>
      </c>
      <c r="L144" t="s">
        <v>41</v>
      </c>
      <c r="M144" t="s">
        <v>41</v>
      </c>
      <c r="N144" t="s">
        <v>45</v>
      </c>
      <c r="O144">
        <v>4</v>
      </c>
      <c r="P144" t="s">
        <v>41</v>
      </c>
      <c r="Q144" t="s">
        <v>41</v>
      </c>
      <c r="R144" t="s">
        <v>41</v>
      </c>
      <c r="S144" t="s">
        <v>41</v>
      </c>
      <c r="T144" t="s">
        <v>41</v>
      </c>
      <c r="U144" t="s">
        <v>41</v>
      </c>
      <c r="V144" t="s">
        <v>40</v>
      </c>
      <c r="W144">
        <v>4</v>
      </c>
      <c r="X144" t="s">
        <v>41</v>
      </c>
      <c r="Y144" t="s">
        <v>41</v>
      </c>
      <c r="Z144" t="s">
        <v>41</v>
      </c>
      <c r="AA144" t="s">
        <v>41</v>
      </c>
      <c r="AB144" t="s">
        <v>41</v>
      </c>
      <c r="AC144" t="s">
        <v>41</v>
      </c>
      <c r="AD144" t="s">
        <v>41</v>
      </c>
      <c r="AE144" t="s">
        <v>41</v>
      </c>
      <c r="AF144">
        <v>4</v>
      </c>
      <c r="AG144" t="s">
        <v>41</v>
      </c>
      <c r="AH144" t="s">
        <v>41</v>
      </c>
      <c r="AI144" t="s">
        <v>41</v>
      </c>
      <c r="AK144" t="s">
        <v>41</v>
      </c>
      <c r="AL144" t="s">
        <v>41</v>
      </c>
    </row>
    <row r="145" spans="1:38" x14ac:dyDescent="0.25">
      <c r="A145">
        <v>144</v>
      </c>
      <c r="B145" s="1">
        <v>45466.90488425926</v>
      </c>
      <c r="C145" s="1">
        <v>45466.906597222223</v>
      </c>
      <c r="D145" t="s">
        <v>143</v>
      </c>
      <c r="E145" t="s">
        <v>144</v>
      </c>
      <c r="F145">
        <v>2</v>
      </c>
      <c r="G145">
        <v>2</v>
      </c>
      <c r="H145" t="s">
        <v>39</v>
      </c>
      <c r="I145" t="s">
        <v>39</v>
      </c>
      <c r="J145" t="s">
        <v>39</v>
      </c>
      <c r="K145" t="s">
        <v>39</v>
      </c>
      <c r="L145" t="s">
        <v>39</v>
      </c>
      <c r="M145" t="s">
        <v>39</v>
      </c>
      <c r="N145" t="s">
        <v>45</v>
      </c>
      <c r="O145">
        <v>3</v>
      </c>
      <c r="P145" t="s">
        <v>40</v>
      </c>
      <c r="Q145" t="s">
        <v>40</v>
      </c>
      <c r="R145" t="s">
        <v>40</v>
      </c>
      <c r="S145" t="s">
        <v>40</v>
      </c>
      <c r="T145" t="s">
        <v>40</v>
      </c>
      <c r="U145" t="s">
        <v>40</v>
      </c>
      <c r="V145" t="s">
        <v>40</v>
      </c>
      <c r="W145">
        <v>2</v>
      </c>
      <c r="X145" t="s">
        <v>40</v>
      </c>
      <c r="Y145" t="s">
        <v>39</v>
      </c>
      <c r="Z145" t="s">
        <v>40</v>
      </c>
      <c r="AA145" t="s">
        <v>40</v>
      </c>
      <c r="AB145" t="s">
        <v>40</v>
      </c>
      <c r="AC145" t="s">
        <v>40</v>
      </c>
      <c r="AD145" t="s">
        <v>40</v>
      </c>
      <c r="AE145" t="s">
        <v>40</v>
      </c>
      <c r="AF145">
        <v>2</v>
      </c>
      <c r="AG145" t="s">
        <v>39</v>
      </c>
      <c r="AH145" t="s">
        <v>39</v>
      </c>
      <c r="AI145" t="s">
        <v>39</v>
      </c>
      <c r="AK145" t="s">
        <v>39</v>
      </c>
      <c r="AL145" t="s">
        <v>39</v>
      </c>
    </row>
    <row r="146" spans="1:38" x14ac:dyDescent="0.25">
      <c r="A146">
        <v>145</v>
      </c>
      <c r="B146" s="1">
        <v>45466.954236111109</v>
      </c>
      <c r="C146" s="1">
        <v>45466.956574074073</v>
      </c>
      <c r="D146" t="s">
        <v>442</v>
      </c>
      <c r="E146" t="s">
        <v>443</v>
      </c>
      <c r="F146">
        <v>3</v>
      </c>
      <c r="G146">
        <v>3</v>
      </c>
      <c r="H146" t="s">
        <v>40</v>
      </c>
      <c r="I146" t="s">
        <v>40</v>
      </c>
      <c r="J146" t="s">
        <v>40</v>
      </c>
      <c r="K146" t="s">
        <v>40</v>
      </c>
      <c r="L146" t="s">
        <v>40</v>
      </c>
      <c r="M146" t="s">
        <v>40</v>
      </c>
      <c r="N146" t="s">
        <v>67</v>
      </c>
      <c r="O146">
        <v>3</v>
      </c>
      <c r="P146" t="s">
        <v>40</v>
      </c>
      <c r="Q146" t="s">
        <v>40</v>
      </c>
      <c r="R146" t="s">
        <v>40</v>
      </c>
      <c r="S146" t="s">
        <v>40</v>
      </c>
      <c r="T146" t="s">
        <v>40</v>
      </c>
      <c r="U146" t="s">
        <v>40</v>
      </c>
      <c r="V146" t="s">
        <v>40</v>
      </c>
      <c r="W146">
        <v>3</v>
      </c>
      <c r="X146" t="s">
        <v>40</v>
      </c>
      <c r="Y146" t="s">
        <v>40</v>
      </c>
      <c r="Z146" t="s">
        <v>40</v>
      </c>
      <c r="AA146" t="s">
        <v>40</v>
      </c>
      <c r="AB146" t="s">
        <v>40</v>
      </c>
      <c r="AC146" t="s">
        <v>40</v>
      </c>
      <c r="AD146" t="s">
        <v>40</v>
      </c>
      <c r="AE146" t="s">
        <v>40</v>
      </c>
      <c r="AF146">
        <v>3</v>
      </c>
      <c r="AG146" t="s">
        <v>40</v>
      </c>
      <c r="AH146" t="s">
        <v>40</v>
      </c>
      <c r="AI146" t="s">
        <v>40</v>
      </c>
      <c r="AK146" t="s">
        <v>40</v>
      </c>
      <c r="AL146" t="s">
        <v>40</v>
      </c>
    </row>
    <row r="147" spans="1:38" x14ac:dyDescent="0.25">
      <c r="A147">
        <v>146</v>
      </c>
      <c r="B147" s="1">
        <v>45467.03328703704</v>
      </c>
      <c r="C147" s="1">
        <v>45467.035127314812</v>
      </c>
      <c r="D147" t="s">
        <v>332</v>
      </c>
      <c r="E147" t="s">
        <v>333</v>
      </c>
      <c r="F147">
        <v>3</v>
      </c>
      <c r="G147">
        <v>2</v>
      </c>
      <c r="H147" t="s">
        <v>39</v>
      </c>
      <c r="I147" t="s">
        <v>40</v>
      </c>
      <c r="J147" t="s">
        <v>39</v>
      </c>
      <c r="K147" t="s">
        <v>40</v>
      </c>
      <c r="L147" t="s">
        <v>41</v>
      </c>
      <c r="M147" t="s">
        <v>41</v>
      </c>
      <c r="N147" t="s">
        <v>45</v>
      </c>
      <c r="O147">
        <v>4</v>
      </c>
      <c r="P147" t="s">
        <v>41</v>
      </c>
      <c r="Q147" t="s">
        <v>41</v>
      </c>
      <c r="R147" t="s">
        <v>40</v>
      </c>
      <c r="S147" t="s">
        <v>41</v>
      </c>
      <c r="T147" t="s">
        <v>41</v>
      </c>
      <c r="U147" t="s">
        <v>41</v>
      </c>
      <c r="V147" t="s">
        <v>39</v>
      </c>
      <c r="W147">
        <v>4</v>
      </c>
      <c r="X147" t="s">
        <v>41</v>
      </c>
      <c r="Y147" t="s">
        <v>41</v>
      </c>
      <c r="Z147" t="s">
        <v>41</v>
      </c>
      <c r="AA147" t="s">
        <v>41</v>
      </c>
      <c r="AB147" t="s">
        <v>41</v>
      </c>
      <c r="AC147" t="s">
        <v>41</v>
      </c>
      <c r="AD147" t="s">
        <v>41</v>
      </c>
      <c r="AE147" t="s">
        <v>41</v>
      </c>
      <c r="AF147">
        <v>4</v>
      </c>
      <c r="AG147" t="s">
        <v>41</v>
      </c>
      <c r="AH147" t="s">
        <v>41</v>
      </c>
      <c r="AI147" t="s">
        <v>41</v>
      </c>
      <c r="AK147" t="s">
        <v>40</v>
      </c>
      <c r="AL147" t="s">
        <v>41</v>
      </c>
    </row>
    <row r="148" spans="1:38" x14ac:dyDescent="0.25">
      <c r="A148">
        <v>147</v>
      </c>
      <c r="B148" s="1">
        <v>45467.230034722219</v>
      </c>
      <c r="C148" s="1">
        <v>45467.231400462966</v>
      </c>
      <c r="D148" t="s">
        <v>444</v>
      </c>
      <c r="E148" t="s">
        <v>445</v>
      </c>
      <c r="F148">
        <v>3</v>
      </c>
      <c r="G148">
        <v>4</v>
      </c>
      <c r="H148" t="s">
        <v>41</v>
      </c>
      <c r="I148" t="s">
        <v>41</v>
      </c>
      <c r="J148" t="s">
        <v>41</v>
      </c>
      <c r="K148" t="s">
        <v>41</v>
      </c>
      <c r="L148" t="s">
        <v>41</v>
      </c>
      <c r="M148" t="s">
        <v>41</v>
      </c>
      <c r="N148" t="s">
        <v>45</v>
      </c>
      <c r="O148">
        <v>4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  <c r="U148" t="s">
        <v>41</v>
      </c>
      <c r="V148" t="s">
        <v>41</v>
      </c>
      <c r="W148">
        <v>4</v>
      </c>
      <c r="X148" t="s">
        <v>41</v>
      </c>
      <c r="Y148" t="s">
        <v>41</v>
      </c>
      <c r="Z148" t="s">
        <v>41</v>
      </c>
      <c r="AA148" t="s">
        <v>41</v>
      </c>
      <c r="AB148" t="s">
        <v>41</v>
      </c>
      <c r="AC148" t="s">
        <v>41</v>
      </c>
      <c r="AD148" t="s">
        <v>41</v>
      </c>
      <c r="AE148" t="s">
        <v>41</v>
      </c>
      <c r="AF148">
        <v>4</v>
      </c>
      <c r="AG148" t="s">
        <v>41</v>
      </c>
      <c r="AH148" t="s">
        <v>41</v>
      </c>
      <c r="AI148" t="s">
        <v>41</v>
      </c>
      <c r="AK148" t="s">
        <v>41</v>
      </c>
      <c r="AL148" t="s">
        <v>41</v>
      </c>
    </row>
    <row r="149" spans="1:38" x14ac:dyDescent="0.25">
      <c r="A149">
        <v>148</v>
      </c>
      <c r="B149" s="1">
        <v>45467.259282407409</v>
      </c>
      <c r="C149" s="1">
        <v>45467.260601851849</v>
      </c>
      <c r="D149" t="s">
        <v>127</v>
      </c>
      <c r="E149" t="s">
        <v>128</v>
      </c>
      <c r="F149">
        <v>3</v>
      </c>
      <c r="G149">
        <v>2</v>
      </c>
      <c r="H149" t="s">
        <v>40</v>
      </c>
      <c r="I149" t="s">
        <v>40</v>
      </c>
      <c r="J149" t="s">
        <v>39</v>
      </c>
      <c r="K149" t="s">
        <v>40</v>
      </c>
      <c r="L149" t="s">
        <v>40</v>
      </c>
      <c r="M149" t="s">
        <v>40</v>
      </c>
      <c r="N149" t="s">
        <v>67</v>
      </c>
      <c r="O149">
        <v>3</v>
      </c>
      <c r="P149" t="s">
        <v>40</v>
      </c>
      <c r="Q149" t="s">
        <v>40</v>
      </c>
      <c r="R149" t="s">
        <v>40</v>
      </c>
      <c r="S149" t="s">
        <v>40</v>
      </c>
      <c r="T149" t="s">
        <v>40</v>
      </c>
      <c r="U149" t="s">
        <v>40</v>
      </c>
      <c r="V149" t="s">
        <v>40</v>
      </c>
      <c r="W149">
        <v>2</v>
      </c>
      <c r="X149" t="s">
        <v>40</v>
      </c>
      <c r="Y149" t="s">
        <v>40</v>
      </c>
      <c r="Z149" t="s">
        <v>40</v>
      </c>
      <c r="AA149" t="s">
        <v>40</v>
      </c>
      <c r="AB149" t="s">
        <v>40</v>
      </c>
      <c r="AC149" t="s">
        <v>40</v>
      </c>
      <c r="AD149" t="s">
        <v>40</v>
      </c>
      <c r="AE149" t="s">
        <v>40</v>
      </c>
      <c r="AF149">
        <v>3</v>
      </c>
      <c r="AG149" t="s">
        <v>40</v>
      </c>
      <c r="AH149" t="s">
        <v>40</v>
      </c>
      <c r="AI149" t="s">
        <v>40</v>
      </c>
      <c r="AK149" t="s">
        <v>40</v>
      </c>
      <c r="AL149" t="s">
        <v>40</v>
      </c>
    </row>
    <row r="150" spans="1:38" x14ac:dyDescent="0.25">
      <c r="A150">
        <v>149</v>
      </c>
      <c r="B150" s="1">
        <v>45467.273784722223</v>
      </c>
      <c r="C150" s="1">
        <v>45467.276932870373</v>
      </c>
      <c r="D150" t="s">
        <v>242</v>
      </c>
      <c r="E150" t="s">
        <v>243</v>
      </c>
      <c r="F150">
        <v>3</v>
      </c>
      <c r="G150">
        <v>3</v>
      </c>
      <c r="H150" t="s">
        <v>39</v>
      </c>
      <c r="I150" t="s">
        <v>39</v>
      </c>
      <c r="J150" t="s">
        <v>40</v>
      </c>
      <c r="K150" t="s">
        <v>39</v>
      </c>
      <c r="L150" t="s">
        <v>40</v>
      </c>
      <c r="M150" t="s">
        <v>39</v>
      </c>
      <c r="N150" t="s">
        <v>42</v>
      </c>
      <c r="O150">
        <v>3</v>
      </c>
      <c r="P150" t="s">
        <v>40</v>
      </c>
      <c r="Q150" t="s">
        <v>40</v>
      </c>
      <c r="R150" t="s">
        <v>40</v>
      </c>
      <c r="S150" t="s">
        <v>40</v>
      </c>
      <c r="T150" t="s">
        <v>39</v>
      </c>
      <c r="U150" t="s">
        <v>40</v>
      </c>
      <c r="V150" t="s">
        <v>40</v>
      </c>
      <c r="W150">
        <v>3</v>
      </c>
      <c r="X150" t="s">
        <v>40</v>
      </c>
      <c r="Y150" t="s">
        <v>40</v>
      </c>
      <c r="Z150" t="s">
        <v>40</v>
      </c>
      <c r="AA150" t="s">
        <v>40</v>
      </c>
      <c r="AB150" t="s">
        <v>40</v>
      </c>
      <c r="AC150" t="s">
        <v>40</v>
      </c>
      <c r="AD150" t="s">
        <v>40</v>
      </c>
      <c r="AE150" t="s">
        <v>40</v>
      </c>
      <c r="AF150">
        <v>3</v>
      </c>
      <c r="AG150" t="s">
        <v>39</v>
      </c>
      <c r="AH150" t="s">
        <v>40</v>
      </c>
      <c r="AI150" t="s">
        <v>40</v>
      </c>
      <c r="AK150" t="s">
        <v>40</v>
      </c>
      <c r="AL150" t="s">
        <v>40</v>
      </c>
    </row>
    <row r="151" spans="1:38" x14ac:dyDescent="0.25">
      <c r="A151">
        <v>150</v>
      </c>
      <c r="B151" s="1">
        <v>45467.284178240741</v>
      </c>
      <c r="C151" s="1">
        <v>45467.289756944447</v>
      </c>
      <c r="D151" t="s">
        <v>184</v>
      </c>
      <c r="E151" t="s">
        <v>185</v>
      </c>
      <c r="F151">
        <v>4</v>
      </c>
      <c r="G151">
        <v>4</v>
      </c>
      <c r="H151" t="s">
        <v>41</v>
      </c>
      <c r="I151" t="s">
        <v>41</v>
      </c>
      <c r="J151" t="s">
        <v>41</v>
      </c>
      <c r="K151" t="s">
        <v>41</v>
      </c>
      <c r="L151" t="s">
        <v>41</v>
      </c>
      <c r="M151" t="s">
        <v>40</v>
      </c>
      <c r="N151" t="s">
        <v>67</v>
      </c>
      <c r="O151">
        <v>4</v>
      </c>
      <c r="P151" t="s">
        <v>41</v>
      </c>
      <c r="Q151" t="s">
        <v>41</v>
      </c>
      <c r="R151" t="s">
        <v>41</v>
      </c>
      <c r="S151" t="s">
        <v>41</v>
      </c>
      <c r="T151" t="s">
        <v>41</v>
      </c>
      <c r="U151" t="s">
        <v>41</v>
      </c>
      <c r="V151" t="s">
        <v>41</v>
      </c>
      <c r="W151">
        <v>3</v>
      </c>
      <c r="X151" t="s">
        <v>40</v>
      </c>
      <c r="Y151" t="s">
        <v>40</v>
      </c>
      <c r="Z151" t="s">
        <v>41</v>
      </c>
      <c r="AA151" t="s">
        <v>41</v>
      </c>
      <c r="AB151" t="s">
        <v>41</v>
      </c>
      <c r="AC151" t="s">
        <v>41</v>
      </c>
      <c r="AD151" t="s">
        <v>41</v>
      </c>
      <c r="AE151" t="s">
        <v>41</v>
      </c>
      <c r="AF151">
        <v>4</v>
      </c>
      <c r="AG151" t="s">
        <v>41</v>
      </c>
      <c r="AH151" t="s">
        <v>41</v>
      </c>
      <c r="AI151" t="s">
        <v>41</v>
      </c>
      <c r="AK151" t="s">
        <v>41</v>
      </c>
      <c r="AL151" t="s">
        <v>41</v>
      </c>
    </row>
    <row r="152" spans="1:38" x14ac:dyDescent="0.25">
      <c r="A152">
        <v>151</v>
      </c>
      <c r="B152" s="1">
        <v>45467.321053240739</v>
      </c>
      <c r="C152" s="1">
        <v>45467.322662037041</v>
      </c>
      <c r="D152" t="s">
        <v>216</v>
      </c>
      <c r="E152" t="s">
        <v>217</v>
      </c>
      <c r="F152">
        <v>4</v>
      </c>
      <c r="G152">
        <v>4</v>
      </c>
      <c r="H152" t="s">
        <v>41</v>
      </c>
      <c r="I152" t="s">
        <v>41</v>
      </c>
      <c r="J152" t="s">
        <v>41</v>
      </c>
      <c r="K152" t="s">
        <v>41</v>
      </c>
      <c r="L152" t="s">
        <v>41</v>
      </c>
      <c r="M152" t="s">
        <v>41</v>
      </c>
      <c r="N152" t="s">
        <v>45</v>
      </c>
      <c r="O152">
        <v>4</v>
      </c>
      <c r="P152" t="s">
        <v>41</v>
      </c>
      <c r="Q152" t="s">
        <v>41</v>
      </c>
      <c r="R152" t="s">
        <v>41</v>
      </c>
      <c r="S152" t="s">
        <v>41</v>
      </c>
      <c r="T152" t="s">
        <v>41</v>
      </c>
      <c r="U152" t="s">
        <v>41</v>
      </c>
      <c r="V152" t="s">
        <v>40</v>
      </c>
      <c r="W152">
        <v>4</v>
      </c>
      <c r="X152" t="s">
        <v>41</v>
      </c>
      <c r="Y152" t="s">
        <v>41</v>
      </c>
      <c r="Z152" t="s">
        <v>41</v>
      </c>
      <c r="AA152" t="s">
        <v>41</v>
      </c>
      <c r="AB152" t="s">
        <v>41</v>
      </c>
      <c r="AC152" t="s">
        <v>41</v>
      </c>
      <c r="AD152" t="s">
        <v>41</v>
      </c>
      <c r="AE152" t="s">
        <v>41</v>
      </c>
      <c r="AF152">
        <v>4</v>
      </c>
      <c r="AG152" t="s">
        <v>41</v>
      </c>
      <c r="AH152" t="s">
        <v>41</v>
      </c>
      <c r="AI152" t="s">
        <v>41</v>
      </c>
      <c r="AK152" t="s">
        <v>41</v>
      </c>
      <c r="AL152" t="s">
        <v>41</v>
      </c>
    </row>
    <row r="153" spans="1:38" x14ac:dyDescent="0.25">
      <c r="A153">
        <v>152</v>
      </c>
      <c r="B153" s="1">
        <v>45467.334050925929</v>
      </c>
      <c r="C153" s="1">
        <v>45467.334872685184</v>
      </c>
      <c r="D153" t="s">
        <v>244</v>
      </c>
      <c r="E153" t="s">
        <v>245</v>
      </c>
      <c r="F153">
        <v>4</v>
      </c>
      <c r="G153">
        <v>4</v>
      </c>
      <c r="H153" t="s">
        <v>41</v>
      </c>
      <c r="I153" t="s">
        <v>41</v>
      </c>
      <c r="J153" t="s">
        <v>41</v>
      </c>
      <c r="K153" t="s">
        <v>41</v>
      </c>
      <c r="L153" t="s">
        <v>41</v>
      </c>
      <c r="M153" t="s">
        <v>41</v>
      </c>
      <c r="N153" t="s">
        <v>45</v>
      </c>
      <c r="O153">
        <v>4</v>
      </c>
      <c r="P153" t="s">
        <v>41</v>
      </c>
      <c r="Q153" t="s">
        <v>41</v>
      </c>
      <c r="R153" t="s">
        <v>41</v>
      </c>
      <c r="S153" t="s">
        <v>41</v>
      </c>
      <c r="T153" t="s">
        <v>41</v>
      </c>
      <c r="U153" t="s">
        <v>41</v>
      </c>
      <c r="V153" t="s">
        <v>41</v>
      </c>
      <c r="W153">
        <v>4</v>
      </c>
      <c r="X153" t="s">
        <v>41</v>
      </c>
      <c r="Y153" t="s">
        <v>41</v>
      </c>
      <c r="Z153" t="s">
        <v>41</v>
      </c>
      <c r="AA153" t="s">
        <v>41</v>
      </c>
      <c r="AB153" t="s">
        <v>41</v>
      </c>
      <c r="AC153" t="s">
        <v>41</v>
      </c>
      <c r="AD153" t="s">
        <v>41</v>
      </c>
      <c r="AE153" t="s">
        <v>41</v>
      </c>
      <c r="AF153">
        <v>4</v>
      </c>
      <c r="AG153" t="s">
        <v>41</v>
      </c>
      <c r="AH153" t="s">
        <v>41</v>
      </c>
      <c r="AI153" t="s">
        <v>41</v>
      </c>
      <c r="AK153" t="s">
        <v>41</v>
      </c>
      <c r="AL153" t="s">
        <v>41</v>
      </c>
    </row>
    <row r="154" spans="1:38" x14ac:dyDescent="0.25">
      <c r="A154">
        <v>153</v>
      </c>
      <c r="B154" s="1">
        <v>45467.356527777774</v>
      </c>
      <c r="C154" s="1">
        <v>45467.357349537036</v>
      </c>
      <c r="D154" t="s">
        <v>151</v>
      </c>
      <c r="E154" t="s">
        <v>152</v>
      </c>
      <c r="F154">
        <v>3</v>
      </c>
      <c r="G154">
        <v>3</v>
      </c>
      <c r="H154" t="s">
        <v>39</v>
      </c>
      <c r="I154" t="s">
        <v>40</v>
      </c>
      <c r="J154" t="s">
        <v>39</v>
      </c>
      <c r="K154" t="s">
        <v>40</v>
      </c>
      <c r="L154" t="s">
        <v>40</v>
      </c>
      <c r="M154" t="s">
        <v>40</v>
      </c>
      <c r="N154" t="s">
        <v>67</v>
      </c>
      <c r="O154">
        <v>3</v>
      </c>
      <c r="P154" t="s">
        <v>40</v>
      </c>
      <c r="Q154" t="s">
        <v>40</v>
      </c>
      <c r="R154" t="s">
        <v>40</v>
      </c>
      <c r="S154" t="s">
        <v>40</v>
      </c>
      <c r="T154" t="s">
        <v>40</v>
      </c>
      <c r="U154" t="s">
        <v>40</v>
      </c>
      <c r="V154" t="s">
        <v>40</v>
      </c>
      <c r="W154">
        <v>3</v>
      </c>
      <c r="X154" t="s">
        <v>40</v>
      </c>
      <c r="Y154" t="s">
        <v>40</v>
      </c>
      <c r="Z154" t="s">
        <v>40</v>
      </c>
      <c r="AA154" t="s">
        <v>40</v>
      </c>
      <c r="AB154" t="s">
        <v>40</v>
      </c>
      <c r="AC154" t="s">
        <v>40</v>
      </c>
      <c r="AD154" t="s">
        <v>40</v>
      </c>
      <c r="AE154" t="s">
        <v>40</v>
      </c>
      <c r="AF154">
        <v>3</v>
      </c>
      <c r="AG154" t="s">
        <v>40</v>
      </c>
      <c r="AH154" t="s">
        <v>40</v>
      </c>
      <c r="AI154" t="s">
        <v>40</v>
      </c>
      <c r="AK154" t="s">
        <v>39</v>
      </c>
      <c r="AL154" t="s">
        <v>40</v>
      </c>
    </row>
    <row r="155" spans="1:38" x14ac:dyDescent="0.25">
      <c r="A155">
        <v>154</v>
      </c>
      <c r="B155" s="1">
        <v>45467.355833333335</v>
      </c>
      <c r="C155" s="1">
        <v>45467.356898148151</v>
      </c>
      <c r="D155" t="s">
        <v>279</v>
      </c>
      <c r="E155" t="s">
        <v>280</v>
      </c>
      <c r="F155">
        <v>3</v>
      </c>
      <c r="G155">
        <v>3</v>
      </c>
      <c r="H155" t="s">
        <v>40</v>
      </c>
      <c r="I155" t="s">
        <v>40</v>
      </c>
      <c r="J155" t="s">
        <v>40</v>
      </c>
      <c r="K155" t="s">
        <v>40</v>
      </c>
      <c r="L155" t="s">
        <v>40</v>
      </c>
      <c r="M155" t="s">
        <v>40</v>
      </c>
      <c r="N155" t="s">
        <v>45</v>
      </c>
      <c r="O155">
        <v>4</v>
      </c>
      <c r="P155" t="s">
        <v>41</v>
      </c>
      <c r="Q155" t="s">
        <v>40</v>
      </c>
      <c r="R155" t="s">
        <v>41</v>
      </c>
      <c r="S155" t="s">
        <v>40</v>
      </c>
      <c r="T155" t="s">
        <v>40</v>
      </c>
      <c r="U155" t="s">
        <v>40</v>
      </c>
      <c r="V155" t="s">
        <v>40</v>
      </c>
      <c r="W155">
        <v>3</v>
      </c>
      <c r="X155" t="s">
        <v>40</v>
      </c>
      <c r="Y155" t="s">
        <v>40</v>
      </c>
      <c r="Z155" t="s">
        <v>40</v>
      </c>
      <c r="AA155" t="s">
        <v>40</v>
      </c>
      <c r="AB155" t="s">
        <v>40</v>
      </c>
      <c r="AC155" t="s">
        <v>40</v>
      </c>
      <c r="AD155" t="s">
        <v>40</v>
      </c>
      <c r="AE155" t="s">
        <v>40</v>
      </c>
      <c r="AF155">
        <v>3</v>
      </c>
      <c r="AG155" t="s">
        <v>40</v>
      </c>
      <c r="AH155" t="s">
        <v>40</v>
      </c>
      <c r="AI155" t="s">
        <v>40</v>
      </c>
      <c r="AK155" t="s">
        <v>40</v>
      </c>
      <c r="AL155" t="s">
        <v>40</v>
      </c>
    </row>
    <row r="156" spans="1:38" x14ac:dyDescent="0.25">
      <c r="A156">
        <v>155</v>
      </c>
      <c r="B156" s="1">
        <v>45467.346388888887</v>
      </c>
      <c r="C156" s="1">
        <v>45467.350115740737</v>
      </c>
      <c r="D156" t="s">
        <v>222</v>
      </c>
      <c r="E156" t="s">
        <v>223</v>
      </c>
      <c r="F156">
        <v>2</v>
      </c>
      <c r="G156">
        <v>2</v>
      </c>
      <c r="H156" t="s">
        <v>39</v>
      </c>
      <c r="I156" t="s">
        <v>39</v>
      </c>
      <c r="J156" t="s">
        <v>39</v>
      </c>
      <c r="K156" t="s">
        <v>40</v>
      </c>
      <c r="L156" t="s">
        <v>40</v>
      </c>
      <c r="M156" t="s">
        <v>39</v>
      </c>
      <c r="N156" t="s">
        <v>45</v>
      </c>
      <c r="O156">
        <v>2</v>
      </c>
      <c r="P156" t="s">
        <v>40</v>
      </c>
      <c r="Q156" t="s">
        <v>40</v>
      </c>
      <c r="R156" t="s">
        <v>40</v>
      </c>
      <c r="S156" t="s">
        <v>40</v>
      </c>
      <c r="T156" t="s">
        <v>40</v>
      </c>
      <c r="U156" t="s">
        <v>39</v>
      </c>
      <c r="V156" t="s">
        <v>39</v>
      </c>
      <c r="W156">
        <v>2</v>
      </c>
      <c r="X156" t="s">
        <v>39</v>
      </c>
      <c r="Y156" t="s">
        <v>39</v>
      </c>
      <c r="Z156" t="s">
        <v>40</v>
      </c>
      <c r="AA156" t="s">
        <v>40</v>
      </c>
      <c r="AB156" t="s">
        <v>40</v>
      </c>
      <c r="AC156" t="s">
        <v>40</v>
      </c>
      <c r="AD156" t="s">
        <v>40</v>
      </c>
      <c r="AE156" t="s">
        <v>40</v>
      </c>
      <c r="AF156">
        <v>2</v>
      </c>
      <c r="AG156" t="s">
        <v>38</v>
      </c>
      <c r="AH156" t="s">
        <v>38</v>
      </c>
      <c r="AI156" t="s">
        <v>39</v>
      </c>
      <c r="AK156" t="s">
        <v>39</v>
      </c>
      <c r="AL156" t="s">
        <v>39</v>
      </c>
    </row>
    <row r="157" spans="1:38" x14ac:dyDescent="0.25">
      <c r="A157">
        <v>156</v>
      </c>
      <c r="B157" s="1">
        <v>45467.360451388886</v>
      </c>
      <c r="C157" s="1">
        <v>45467.361168981479</v>
      </c>
      <c r="D157" t="s">
        <v>446</v>
      </c>
      <c r="E157" t="s">
        <v>447</v>
      </c>
      <c r="F157">
        <v>1</v>
      </c>
      <c r="G157">
        <v>1</v>
      </c>
      <c r="H157" t="s">
        <v>38</v>
      </c>
      <c r="I157" t="s">
        <v>38</v>
      </c>
      <c r="J157" t="s">
        <v>38</v>
      </c>
      <c r="K157" t="s">
        <v>38</v>
      </c>
      <c r="L157" t="s">
        <v>38</v>
      </c>
      <c r="M157" t="s">
        <v>38</v>
      </c>
      <c r="N157" t="s">
        <v>42</v>
      </c>
      <c r="O157">
        <v>1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t="s">
        <v>38</v>
      </c>
      <c r="V157" t="s">
        <v>38</v>
      </c>
      <c r="W157">
        <v>1</v>
      </c>
      <c r="X157" t="s">
        <v>38</v>
      </c>
      <c r="Y157" t="s">
        <v>38</v>
      </c>
      <c r="Z157" t="s">
        <v>38</v>
      </c>
      <c r="AA157" t="s">
        <v>38</v>
      </c>
      <c r="AB157" t="s">
        <v>38</v>
      </c>
      <c r="AC157" t="s">
        <v>38</v>
      </c>
      <c r="AD157" t="s">
        <v>38</v>
      </c>
      <c r="AE157" t="s">
        <v>38</v>
      </c>
      <c r="AF157">
        <v>1</v>
      </c>
      <c r="AG157" t="s">
        <v>38</v>
      </c>
      <c r="AH157" t="s">
        <v>38</v>
      </c>
      <c r="AI157" t="s">
        <v>38</v>
      </c>
      <c r="AK157" t="s">
        <v>38</v>
      </c>
      <c r="AL157" t="s">
        <v>38</v>
      </c>
    </row>
    <row r="158" spans="1:38" x14ac:dyDescent="0.25">
      <c r="A158">
        <v>157</v>
      </c>
      <c r="B158" s="1">
        <v>45467.379594907405</v>
      </c>
      <c r="C158" s="1">
        <v>45467.381863425922</v>
      </c>
      <c r="D158" t="s">
        <v>119</v>
      </c>
      <c r="E158" t="s">
        <v>120</v>
      </c>
      <c r="F158">
        <v>4</v>
      </c>
      <c r="G158">
        <v>3</v>
      </c>
      <c r="H158" t="s">
        <v>40</v>
      </c>
      <c r="I158" t="s">
        <v>40</v>
      </c>
      <c r="J158" t="s">
        <v>40</v>
      </c>
      <c r="K158" t="s">
        <v>41</v>
      </c>
      <c r="L158" t="s">
        <v>41</v>
      </c>
      <c r="M158" t="s">
        <v>40</v>
      </c>
      <c r="N158" t="s">
        <v>45</v>
      </c>
      <c r="O158">
        <v>4</v>
      </c>
      <c r="P158" t="s">
        <v>41</v>
      </c>
      <c r="Q158" t="s">
        <v>41</v>
      </c>
      <c r="R158" t="s">
        <v>41</v>
      </c>
      <c r="S158" t="s">
        <v>41</v>
      </c>
      <c r="T158" t="s">
        <v>41</v>
      </c>
      <c r="U158" t="s">
        <v>40</v>
      </c>
      <c r="V158" t="s">
        <v>40</v>
      </c>
      <c r="W158">
        <v>3</v>
      </c>
      <c r="X158" t="s">
        <v>40</v>
      </c>
      <c r="Y158" t="s">
        <v>40</v>
      </c>
      <c r="Z158" t="s">
        <v>41</v>
      </c>
      <c r="AA158" t="s">
        <v>41</v>
      </c>
      <c r="AB158" t="s">
        <v>41</v>
      </c>
      <c r="AC158" t="s">
        <v>41</v>
      </c>
      <c r="AD158" t="s">
        <v>41</v>
      </c>
      <c r="AE158" t="s">
        <v>40</v>
      </c>
      <c r="AF158">
        <v>3</v>
      </c>
      <c r="AG158" t="s">
        <v>41</v>
      </c>
      <c r="AH158" t="s">
        <v>41</v>
      </c>
      <c r="AI158" t="s">
        <v>41</v>
      </c>
      <c r="AK158" t="s">
        <v>41</v>
      </c>
      <c r="AL158" t="s">
        <v>40</v>
      </c>
    </row>
    <row r="159" spans="1:38" x14ac:dyDescent="0.25">
      <c r="A159">
        <v>158</v>
      </c>
      <c r="B159" s="1">
        <v>45467.381666666668</v>
      </c>
      <c r="C159" s="1">
        <v>45467.384120370371</v>
      </c>
      <c r="D159" t="s">
        <v>153</v>
      </c>
      <c r="E159" t="s">
        <v>154</v>
      </c>
      <c r="F159">
        <v>3</v>
      </c>
      <c r="G159">
        <v>3</v>
      </c>
      <c r="H159" t="s">
        <v>40</v>
      </c>
      <c r="I159" t="s">
        <v>41</v>
      </c>
      <c r="J159" t="s">
        <v>40</v>
      </c>
      <c r="K159" t="s">
        <v>41</v>
      </c>
      <c r="L159" t="s">
        <v>40</v>
      </c>
      <c r="M159" t="s">
        <v>41</v>
      </c>
      <c r="N159" t="s">
        <v>45</v>
      </c>
      <c r="O159">
        <v>3</v>
      </c>
      <c r="P159" t="s">
        <v>41</v>
      </c>
      <c r="Q159" t="s">
        <v>40</v>
      </c>
      <c r="R159" t="s">
        <v>41</v>
      </c>
      <c r="S159" t="s">
        <v>41</v>
      </c>
      <c r="T159" t="s">
        <v>39</v>
      </c>
      <c r="U159" t="s">
        <v>40</v>
      </c>
      <c r="V159" t="s">
        <v>41</v>
      </c>
      <c r="W159">
        <v>3</v>
      </c>
      <c r="X159" t="s">
        <v>40</v>
      </c>
      <c r="Y159" t="s">
        <v>40</v>
      </c>
      <c r="Z159" t="s">
        <v>40</v>
      </c>
      <c r="AA159" t="s">
        <v>40</v>
      </c>
      <c r="AB159" t="s">
        <v>40</v>
      </c>
      <c r="AC159" t="s">
        <v>40</v>
      </c>
      <c r="AD159" t="s">
        <v>40</v>
      </c>
      <c r="AE159" t="s">
        <v>40</v>
      </c>
      <c r="AF159">
        <v>4</v>
      </c>
      <c r="AG159" t="s">
        <v>40</v>
      </c>
      <c r="AH159" t="s">
        <v>41</v>
      </c>
      <c r="AI159" t="s">
        <v>41</v>
      </c>
      <c r="AK159" t="s">
        <v>40</v>
      </c>
      <c r="AL159" t="s">
        <v>41</v>
      </c>
    </row>
    <row r="160" spans="1:38" x14ac:dyDescent="0.25">
      <c r="A160">
        <v>159</v>
      </c>
      <c r="B160" s="1">
        <v>45467.401423611111</v>
      </c>
      <c r="C160" s="1">
        <v>45467.404641203706</v>
      </c>
      <c r="D160" t="s">
        <v>448</v>
      </c>
      <c r="E160" t="s">
        <v>449</v>
      </c>
      <c r="F160">
        <v>3</v>
      </c>
      <c r="G160">
        <v>2</v>
      </c>
      <c r="H160" t="s">
        <v>39</v>
      </c>
      <c r="I160" t="s">
        <v>39</v>
      </c>
      <c r="J160" t="s">
        <v>39</v>
      </c>
      <c r="K160" t="s">
        <v>40</v>
      </c>
      <c r="L160" t="s">
        <v>39</v>
      </c>
      <c r="M160" t="s">
        <v>39</v>
      </c>
      <c r="N160" t="s">
        <v>45</v>
      </c>
      <c r="O160">
        <v>3</v>
      </c>
      <c r="P160" t="s">
        <v>40</v>
      </c>
      <c r="Q160" t="s">
        <v>40</v>
      </c>
      <c r="R160" t="s">
        <v>40</v>
      </c>
      <c r="S160" t="s">
        <v>40</v>
      </c>
      <c r="T160" t="s">
        <v>40</v>
      </c>
      <c r="U160" t="s">
        <v>40</v>
      </c>
      <c r="V160" t="s">
        <v>40</v>
      </c>
      <c r="W160">
        <v>3</v>
      </c>
      <c r="X160" t="s">
        <v>40</v>
      </c>
      <c r="Y160" t="s">
        <v>40</v>
      </c>
      <c r="Z160" t="s">
        <v>40</v>
      </c>
      <c r="AA160" t="s">
        <v>40</v>
      </c>
      <c r="AB160" t="s">
        <v>40</v>
      </c>
      <c r="AC160" t="s">
        <v>39</v>
      </c>
      <c r="AD160" t="s">
        <v>39</v>
      </c>
      <c r="AE160" t="s">
        <v>39</v>
      </c>
      <c r="AF160">
        <v>3</v>
      </c>
      <c r="AG160" t="s">
        <v>40</v>
      </c>
      <c r="AH160" t="s">
        <v>40</v>
      </c>
      <c r="AI160" t="s">
        <v>40</v>
      </c>
      <c r="AK160" t="s">
        <v>40</v>
      </c>
      <c r="AL160" t="s">
        <v>40</v>
      </c>
    </row>
    <row r="161" spans="1:38" x14ac:dyDescent="0.25">
      <c r="A161">
        <v>160</v>
      </c>
      <c r="B161" s="1">
        <v>45467.373379629629</v>
      </c>
      <c r="C161" s="1">
        <v>45467.44023148148</v>
      </c>
      <c r="D161" t="s">
        <v>196</v>
      </c>
      <c r="E161" t="s">
        <v>197</v>
      </c>
      <c r="F161">
        <v>3</v>
      </c>
      <c r="G161">
        <v>3</v>
      </c>
      <c r="H161" t="s">
        <v>40</v>
      </c>
      <c r="I161" t="s">
        <v>39</v>
      </c>
      <c r="J161" t="s">
        <v>39</v>
      </c>
      <c r="K161" t="s">
        <v>40</v>
      </c>
      <c r="L161" t="s">
        <v>40</v>
      </c>
      <c r="M161" t="s">
        <v>40</v>
      </c>
      <c r="N161" t="s">
        <v>45</v>
      </c>
      <c r="O161">
        <v>3</v>
      </c>
      <c r="P161" t="s">
        <v>40</v>
      </c>
      <c r="Q161" t="s">
        <v>40</v>
      </c>
      <c r="R161" t="s">
        <v>40</v>
      </c>
      <c r="S161" t="s">
        <v>40</v>
      </c>
      <c r="T161" t="s">
        <v>40</v>
      </c>
      <c r="U161" t="s">
        <v>40</v>
      </c>
      <c r="V161" t="s">
        <v>39</v>
      </c>
      <c r="W161">
        <v>3</v>
      </c>
      <c r="X161" t="s">
        <v>40</v>
      </c>
      <c r="Y161" t="s">
        <v>40</v>
      </c>
      <c r="Z161" t="s">
        <v>40</v>
      </c>
      <c r="AA161" t="s">
        <v>40</v>
      </c>
      <c r="AB161" t="s">
        <v>40</v>
      </c>
      <c r="AC161" t="s">
        <v>40</v>
      </c>
      <c r="AD161" t="s">
        <v>40</v>
      </c>
      <c r="AE161" t="s">
        <v>40</v>
      </c>
      <c r="AF161">
        <v>3</v>
      </c>
      <c r="AG161" t="s">
        <v>40</v>
      </c>
      <c r="AH161" t="s">
        <v>40</v>
      </c>
      <c r="AI161" t="s">
        <v>40</v>
      </c>
      <c r="AK161" t="s">
        <v>40</v>
      </c>
      <c r="AL161" t="s">
        <v>40</v>
      </c>
    </row>
    <row r="162" spans="1:38" x14ac:dyDescent="0.25">
      <c r="A162">
        <v>161</v>
      </c>
      <c r="B162" s="1">
        <v>45467.442870370367</v>
      </c>
      <c r="C162" s="1">
        <v>45467.444456018522</v>
      </c>
      <c r="D162" t="s">
        <v>450</v>
      </c>
      <c r="E162" t="s">
        <v>451</v>
      </c>
      <c r="F162">
        <v>2</v>
      </c>
      <c r="G162">
        <v>2</v>
      </c>
      <c r="H162" t="s">
        <v>39</v>
      </c>
      <c r="I162" t="s">
        <v>40</v>
      </c>
      <c r="J162" t="s">
        <v>40</v>
      </c>
      <c r="K162" t="s">
        <v>40</v>
      </c>
      <c r="L162" t="s">
        <v>40</v>
      </c>
      <c r="M162" t="s">
        <v>39</v>
      </c>
      <c r="N162" t="s">
        <v>45</v>
      </c>
      <c r="O162">
        <v>2</v>
      </c>
      <c r="P162" t="s">
        <v>40</v>
      </c>
      <c r="Q162" t="s">
        <v>40</v>
      </c>
      <c r="R162" t="s">
        <v>41</v>
      </c>
      <c r="S162" t="s">
        <v>41</v>
      </c>
      <c r="T162" t="s">
        <v>40</v>
      </c>
      <c r="U162" t="s">
        <v>41</v>
      </c>
      <c r="V162" t="s">
        <v>41</v>
      </c>
      <c r="W162">
        <v>2</v>
      </c>
      <c r="X162" t="s">
        <v>39</v>
      </c>
      <c r="Y162" t="s">
        <v>39</v>
      </c>
      <c r="Z162" t="s">
        <v>39</v>
      </c>
      <c r="AA162" t="s">
        <v>40</v>
      </c>
      <c r="AB162" t="s">
        <v>40</v>
      </c>
      <c r="AC162" t="s">
        <v>39</v>
      </c>
      <c r="AD162" t="s">
        <v>39</v>
      </c>
      <c r="AE162" t="s">
        <v>40</v>
      </c>
      <c r="AF162">
        <v>2</v>
      </c>
      <c r="AG162" t="s">
        <v>40</v>
      </c>
      <c r="AH162" t="s">
        <v>40</v>
      </c>
      <c r="AI162" t="s">
        <v>39</v>
      </c>
      <c r="AK162" t="s">
        <v>39</v>
      </c>
      <c r="AL162" t="s">
        <v>39</v>
      </c>
    </row>
    <row r="163" spans="1:38" x14ac:dyDescent="0.25">
      <c r="A163">
        <v>162</v>
      </c>
      <c r="B163" s="1">
        <v>45467.427835648145</v>
      </c>
      <c r="C163" s="1">
        <v>45467.467314814814</v>
      </c>
      <c r="D163" t="s">
        <v>291</v>
      </c>
      <c r="E163" t="s">
        <v>292</v>
      </c>
      <c r="F163">
        <v>4</v>
      </c>
      <c r="G163">
        <v>3</v>
      </c>
      <c r="H163" t="s">
        <v>40</v>
      </c>
      <c r="I163" t="s">
        <v>40</v>
      </c>
      <c r="J163" t="s">
        <v>40</v>
      </c>
      <c r="K163" t="s">
        <v>41</v>
      </c>
      <c r="L163" t="s">
        <v>41</v>
      </c>
      <c r="M163" t="s">
        <v>40</v>
      </c>
      <c r="N163" t="s">
        <v>45</v>
      </c>
      <c r="O163">
        <v>4</v>
      </c>
      <c r="P163" t="s">
        <v>41</v>
      </c>
      <c r="Q163" t="s">
        <v>41</v>
      </c>
      <c r="R163" t="s">
        <v>41</v>
      </c>
      <c r="S163" t="s">
        <v>41</v>
      </c>
      <c r="T163" t="s">
        <v>40</v>
      </c>
      <c r="U163" t="s">
        <v>41</v>
      </c>
      <c r="V163" t="s">
        <v>40</v>
      </c>
      <c r="W163">
        <v>4</v>
      </c>
      <c r="X163" t="s">
        <v>41</v>
      </c>
      <c r="Y163" t="s">
        <v>41</v>
      </c>
      <c r="Z163" t="s">
        <v>41</v>
      </c>
      <c r="AA163" t="s">
        <v>41</v>
      </c>
      <c r="AB163" t="s">
        <v>41</v>
      </c>
      <c r="AC163" t="s">
        <v>41</v>
      </c>
      <c r="AD163" t="s">
        <v>41</v>
      </c>
      <c r="AE163" t="s">
        <v>41</v>
      </c>
      <c r="AF163">
        <v>4</v>
      </c>
      <c r="AG163" t="s">
        <v>41</v>
      </c>
      <c r="AH163" t="s">
        <v>41</v>
      </c>
      <c r="AI163" t="s">
        <v>41</v>
      </c>
      <c r="AK163" t="s">
        <v>41</v>
      </c>
      <c r="AL163" t="s">
        <v>41</v>
      </c>
    </row>
    <row r="164" spans="1:38" x14ac:dyDescent="0.25">
      <c r="A164">
        <v>163</v>
      </c>
      <c r="B164" s="1">
        <v>45467.501539351855</v>
      </c>
      <c r="C164" s="1">
        <v>45467.50341435185</v>
      </c>
      <c r="D164" t="s">
        <v>310</v>
      </c>
      <c r="E164" t="s">
        <v>311</v>
      </c>
      <c r="F164">
        <v>2</v>
      </c>
      <c r="G164">
        <v>2</v>
      </c>
      <c r="H164" t="s">
        <v>39</v>
      </c>
      <c r="I164" t="s">
        <v>39</v>
      </c>
      <c r="J164" t="s">
        <v>40</v>
      </c>
      <c r="K164" t="s">
        <v>41</v>
      </c>
      <c r="L164" t="s">
        <v>40</v>
      </c>
      <c r="M164" t="s">
        <v>40</v>
      </c>
      <c r="N164" t="s">
        <v>45</v>
      </c>
      <c r="O164">
        <v>2</v>
      </c>
      <c r="P164" t="s">
        <v>41</v>
      </c>
      <c r="Q164" t="s">
        <v>41</v>
      </c>
      <c r="R164" t="s">
        <v>41</v>
      </c>
      <c r="S164" t="s">
        <v>41</v>
      </c>
      <c r="T164" t="s">
        <v>39</v>
      </c>
      <c r="U164" t="s">
        <v>38</v>
      </c>
      <c r="V164" t="s">
        <v>40</v>
      </c>
      <c r="W164">
        <v>2</v>
      </c>
      <c r="X164" t="s">
        <v>39</v>
      </c>
      <c r="Y164" t="s">
        <v>39</v>
      </c>
      <c r="Z164" t="s">
        <v>40</v>
      </c>
      <c r="AA164" t="s">
        <v>40</v>
      </c>
      <c r="AB164" t="s">
        <v>40</v>
      </c>
      <c r="AC164" t="s">
        <v>40</v>
      </c>
      <c r="AD164" t="s">
        <v>40</v>
      </c>
      <c r="AE164" t="s">
        <v>40</v>
      </c>
      <c r="AF164">
        <v>3</v>
      </c>
      <c r="AG164" t="s">
        <v>40</v>
      </c>
      <c r="AH164" t="s">
        <v>40</v>
      </c>
      <c r="AI164" t="s">
        <v>39</v>
      </c>
      <c r="AK164" t="s">
        <v>40</v>
      </c>
      <c r="AL164" t="s">
        <v>40</v>
      </c>
    </row>
    <row r="165" spans="1:38" x14ac:dyDescent="0.25">
      <c r="A165">
        <v>164</v>
      </c>
      <c r="B165" s="1">
        <v>45467.516840277778</v>
      </c>
      <c r="C165" s="1">
        <v>45467.519189814811</v>
      </c>
      <c r="D165" t="s">
        <v>452</v>
      </c>
      <c r="E165" t="s">
        <v>453</v>
      </c>
      <c r="F165">
        <v>1</v>
      </c>
      <c r="G165">
        <v>1</v>
      </c>
      <c r="H165" t="s">
        <v>38</v>
      </c>
      <c r="I165" t="s">
        <v>39</v>
      </c>
      <c r="J165" t="s">
        <v>38</v>
      </c>
      <c r="K165" t="s">
        <v>38</v>
      </c>
      <c r="L165" t="s">
        <v>40</v>
      </c>
      <c r="M165" t="s">
        <v>40</v>
      </c>
      <c r="N165" t="s">
        <v>67</v>
      </c>
      <c r="O165">
        <v>2</v>
      </c>
      <c r="P165" t="s">
        <v>39</v>
      </c>
      <c r="Q165" t="s">
        <v>39</v>
      </c>
      <c r="R165" t="s">
        <v>39</v>
      </c>
      <c r="S165" t="s">
        <v>40</v>
      </c>
      <c r="T165" t="s">
        <v>41</v>
      </c>
      <c r="U165" t="s">
        <v>41</v>
      </c>
      <c r="V165" t="s">
        <v>41</v>
      </c>
      <c r="W165">
        <v>2</v>
      </c>
      <c r="X165" t="s">
        <v>39</v>
      </c>
      <c r="Y165" t="s">
        <v>40</v>
      </c>
      <c r="Z165" t="s">
        <v>39</v>
      </c>
      <c r="AA165" t="s">
        <v>40</v>
      </c>
      <c r="AB165" t="s">
        <v>39</v>
      </c>
      <c r="AC165" t="s">
        <v>39</v>
      </c>
      <c r="AD165" t="s">
        <v>39</v>
      </c>
      <c r="AE165" t="s">
        <v>39</v>
      </c>
      <c r="AF165">
        <v>3</v>
      </c>
      <c r="AG165" t="s">
        <v>40</v>
      </c>
      <c r="AH165" t="s">
        <v>39</v>
      </c>
      <c r="AI165" t="s">
        <v>40</v>
      </c>
      <c r="AK165" t="s">
        <v>38</v>
      </c>
      <c r="AL165" t="s">
        <v>39</v>
      </c>
    </row>
    <row r="166" spans="1:38" x14ac:dyDescent="0.25">
      <c r="A166">
        <v>165</v>
      </c>
      <c r="B166" s="1">
        <v>45467.553148148145</v>
      </c>
      <c r="C166" s="1">
        <v>45467.554525462961</v>
      </c>
      <c r="D166" t="s">
        <v>224</v>
      </c>
      <c r="E166" t="s">
        <v>225</v>
      </c>
      <c r="F166">
        <v>4</v>
      </c>
      <c r="G166">
        <v>3</v>
      </c>
      <c r="H166" t="s">
        <v>40</v>
      </c>
      <c r="I166" t="s">
        <v>41</v>
      </c>
      <c r="J166" t="s">
        <v>40</v>
      </c>
      <c r="K166" t="s">
        <v>41</v>
      </c>
      <c r="L166" t="s">
        <v>41</v>
      </c>
      <c r="M166" t="s">
        <v>41</v>
      </c>
      <c r="N166" t="s">
        <v>67</v>
      </c>
      <c r="O166">
        <v>3</v>
      </c>
      <c r="P166" t="s">
        <v>40</v>
      </c>
      <c r="Q166" t="s">
        <v>41</v>
      </c>
      <c r="R166" t="s">
        <v>41</v>
      </c>
      <c r="S166" t="s">
        <v>41</v>
      </c>
      <c r="T166" t="s">
        <v>41</v>
      </c>
      <c r="U166" t="s">
        <v>41</v>
      </c>
      <c r="V166" t="s">
        <v>41</v>
      </c>
      <c r="W166">
        <v>4</v>
      </c>
      <c r="X166" t="s">
        <v>41</v>
      </c>
      <c r="Y166" t="s">
        <v>41</v>
      </c>
      <c r="Z166" t="s">
        <v>41</v>
      </c>
      <c r="AA166" t="s">
        <v>41</v>
      </c>
      <c r="AB166" t="s">
        <v>41</v>
      </c>
      <c r="AC166" t="s">
        <v>41</v>
      </c>
      <c r="AD166" t="s">
        <v>41</v>
      </c>
      <c r="AE166" t="s">
        <v>41</v>
      </c>
      <c r="AF166">
        <v>2</v>
      </c>
      <c r="AG166" t="s">
        <v>41</v>
      </c>
      <c r="AH166" t="s">
        <v>41</v>
      </c>
      <c r="AI166" t="s">
        <v>41</v>
      </c>
      <c r="AK166" t="s">
        <v>39</v>
      </c>
      <c r="AL166" t="s">
        <v>41</v>
      </c>
    </row>
    <row r="167" spans="1:38" x14ac:dyDescent="0.25">
      <c r="A167">
        <v>166</v>
      </c>
      <c r="B167" s="1">
        <v>45467.621689814812</v>
      </c>
      <c r="C167" s="1">
        <v>45467.630393518521</v>
      </c>
      <c r="D167" t="s">
        <v>360</v>
      </c>
      <c r="E167" t="s">
        <v>361</v>
      </c>
      <c r="F167">
        <v>3</v>
      </c>
      <c r="G167">
        <v>2</v>
      </c>
      <c r="H167" t="s">
        <v>39</v>
      </c>
      <c r="I167" t="s">
        <v>39</v>
      </c>
      <c r="J167" t="s">
        <v>40</v>
      </c>
      <c r="K167" t="s">
        <v>40</v>
      </c>
      <c r="L167" t="s">
        <v>40</v>
      </c>
      <c r="M167" t="s">
        <v>40</v>
      </c>
      <c r="N167" t="s">
        <v>45</v>
      </c>
      <c r="O167">
        <v>4</v>
      </c>
      <c r="P167" t="s">
        <v>40</v>
      </c>
      <c r="Q167" t="s">
        <v>40</v>
      </c>
      <c r="R167" t="s">
        <v>40</v>
      </c>
      <c r="S167" t="s">
        <v>40</v>
      </c>
      <c r="T167" t="s">
        <v>40</v>
      </c>
      <c r="U167" t="s">
        <v>40</v>
      </c>
      <c r="V167" t="s">
        <v>40</v>
      </c>
      <c r="W167">
        <v>4</v>
      </c>
      <c r="X167" t="s">
        <v>40</v>
      </c>
      <c r="Y167" t="s">
        <v>38</v>
      </c>
      <c r="Z167" t="s">
        <v>40</v>
      </c>
      <c r="AA167" t="s">
        <v>40</v>
      </c>
      <c r="AB167" t="s">
        <v>40</v>
      </c>
      <c r="AC167" t="s">
        <v>40</v>
      </c>
      <c r="AD167" t="s">
        <v>40</v>
      </c>
      <c r="AE167" t="s">
        <v>40</v>
      </c>
      <c r="AF167">
        <v>3</v>
      </c>
      <c r="AG167" t="s">
        <v>40</v>
      </c>
      <c r="AH167" t="s">
        <v>40</v>
      </c>
      <c r="AI167" t="s">
        <v>40</v>
      </c>
      <c r="AK167" t="s">
        <v>39</v>
      </c>
      <c r="AL167" t="s">
        <v>40</v>
      </c>
    </row>
    <row r="168" spans="1:38" x14ac:dyDescent="0.25">
      <c r="A168">
        <v>167</v>
      </c>
      <c r="B168" s="1">
        <v>45467.713194444441</v>
      </c>
      <c r="C168" s="1">
        <v>45467.719861111109</v>
      </c>
      <c r="D168" t="s">
        <v>88</v>
      </c>
      <c r="E168" t="s">
        <v>89</v>
      </c>
      <c r="F168">
        <v>2</v>
      </c>
      <c r="G168">
        <v>2</v>
      </c>
      <c r="H168" t="s">
        <v>39</v>
      </c>
      <c r="I168" t="s">
        <v>39</v>
      </c>
      <c r="J168" t="s">
        <v>38</v>
      </c>
      <c r="K168" t="s">
        <v>38</v>
      </c>
      <c r="L168" t="s">
        <v>39</v>
      </c>
      <c r="M168" t="s">
        <v>40</v>
      </c>
      <c r="N168" t="s">
        <v>94</v>
      </c>
      <c r="O168">
        <v>2</v>
      </c>
      <c r="P168" t="s">
        <v>40</v>
      </c>
      <c r="Q168" t="s">
        <v>40</v>
      </c>
      <c r="R168" t="s">
        <v>40</v>
      </c>
      <c r="S168" t="s">
        <v>40</v>
      </c>
      <c r="T168" t="s">
        <v>39</v>
      </c>
      <c r="U168" t="s">
        <v>39</v>
      </c>
      <c r="V168" t="s">
        <v>40</v>
      </c>
      <c r="W168">
        <v>2</v>
      </c>
      <c r="X168" t="s">
        <v>39</v>
      </c>
      <c r="Y168" t="s">
        <v>39</v>
      </c>
      <c r="Z168" t="s">
        <v>40</v>
      </c>
      <c r="AA168" t="s">
        <v>40</v>
      </c>
      <c r="AB168" t="s">
        <v>38</v>
      </c>
      <c r="AC168" t="s">
        <v>39</v>
      </c>
      <c r="AD168" t="s">
        <v>38</v>
      </c>
      <c r="AE168" t="s">
        <v>39</v>
      </c>
      <c r="AF168">
        <v>3</v>
      </c>
      <c r="AG168" t="s">
        <v>40</v>
      </c>
      <c r="AH168" t="s">
        <v>40</v>
      </c>
      <c r="AI168" t="s">
        <v>40</v>
      </c>
      <c r="AK168" t="s">
        <v>39</v>
      </c>
      <c r="AL168" t="s">
        <v>40</v>
      </c>
    </row>
    <row r="169" spans="1:38" x14ac:dyDescent="0.25">
      <c r="A169">
        <v>168</v>
      </c>
      <c r="B169" s="1">
        <v>45468.50068287037</v>
      </c>
      <c r="C169" s="1">
        <v>45468.501226851855</v>
      </c>
      <c r="D169" t="s">
        <v>312</v>
      </c>
      <c r="E169" t="s">
        <v>313</v>
      </c>
      <c r="F169">
        <v>4</v>
      </c>
      <c r="G169">
        <v>4</v>
      </c>
      <c r="H169" t="s">
        <v>41</v>
      </c>
      <c r="I169" t="s">
        <v>41</v>
      </c>
      <c r="J169" t="s">
        <v>41</v>
      </c>
      <c r="K169" t="s">
        <v>41</v>
      </c>
      <c r="L169" t="s">
        <v>41</v>
      </c>
      <c r="M169" t="s">
        <v>41</v>
      </c>
      <c r="N169" t="s">
        <v>67</v>
      </c>
      <c r="O169">
        <v>4</v>
      </c>
      <c r="P169" t="s">
        <v>41</v>
      </c>
      <c r="Q169" t="s">
        <v>41</v>
      </c>
      <c r="R169" t="s">
        <v>41</v>
      </c>
      <c r="S169" t="s">
        <v>41</v>
      </c>
      <c r="T169" t="s">
        <v>41</v>
      </c>
      <c r="U169" t="s">
        <v>41</v>
      </c>
      <c r="V169" t="s">
        <v>41</v>
      </c>
      <c r="W169">
        <v>4</v>
      </c>
      <c r="X169" t="s">
        <v>41</v>
      </c>
      <c r="Y169" t="s">
        <v>41</v>
      </c>
      <c r="Z169" t="s">
        <v>41</v>
      </c>
      <c r="AA169" t="s">
        <v>41</v>
      </c>
      <c r="AB169" t="s">
        <v>41</v>
      </c>
      <c r="AC169" t="s">
        <v>41</v>
      </c>
      <c r="AD169" t="s">
        <v>41</v>
      </c>
      <c r="AE169" t="s">
        <v>41</v>
      </c>
      <c r="AF169">
        <v>4</v>
      </c>
      <c r="AG169" t="s">
        <v>41</v>
      </c>
      <c r="AH169" t="s">
        <v>41</v>
      </c>
      <c r="AI169" t="s">
        <v>41</v>
      </c>
      <c r="AK169" t="s">
        <v>41</v>
      </c>
      <c r="AL169" t="s">
        <v>41</v>
      </c>
    </row>
    <row r="170" spans="1:38" x14ac:dyDescent="0.25">
      <c r="A170">
        <v>169</v>
      </c>
      <c r="B170" s="1">
        <v>45468.501620370371</v>
      </c>
      <c r="C170" s="1">
        <v>45468.503009259257</v>
      </c>
      <c r="D170" t="s">
        <v>210</v>
      </c>
      <c r="E170" t="s">
        <v>211</v>
      </c>
      <c r="F170">
        <v>3</v>
      </c>
      <c r="G170">
        <v>2</v>
      </c>
      <c r="H170" t="s">
        <v>39</v>
      </c>
      <c r="I170" t="s">
        <v>39</v>
      </c>
      <c r="J170" t="s">
        <v>39</v>
      </c>
      <c r="K170" t="s">
        <v>40</v>
      </c>
      <c r="L170" t="s">
        <v>40</v>
      </c>
      <c r="M170" t="s">
        <v>40</v>
      </c>
      <c r="N170" t="s">
        <v>42</v>
      </c>
      <c r="O170">
        <v>3</v>
      </c>
      <c r="P170" t="s">
        <v>40</v>
      </c>
      <c r="Q170" t="s">
        <v>40</v>
      </c>
      <c r="R170" t="s">
        <v>40</v>
      </c>
      <c r="S170" t="s">
        <v>40</v>
      </c>
      <c r="T170" t="s">
        <v>39</v>
      </c>
      <c r="U170" t="s">
        <v>40</v>
      </c>
      <c r="V170" t="s">
        <v>40</v>
      </c>
      <c r="W170">
        <v>3</v>
      </c>
      <c r="X170" t="s">
        <v>40</v>
      </c>
      <c r="Y170" t="s">
        <v>40</v>
      </c>
      <c r="Z170" t="s">
        <v>40</v>
      </c>
      <c r="AA170" t="s">
        <v>40</v>
      </c>
      <c r="AB170" t="s">
        <v>40</v>
      </c>
      <c r="AC170" t="s">
        <v>40</v>
      </c>
      <c r="AD170" t="s">
        <v>40</v>
      </c>
      <c r="AE170" t="s">
        <v>40</v>
      </c>
      <c r="AF170">
        <v>3</v>
      </c>
      <c r="AG170" t="s">
        <v>40</v>
      </c>
      <c r="AH170" t="s">
        <v>40</v>
      </c>
      <c r="AI170" t="s">
        <v>40</v>
      </c>
      <c r="AK170" t="s">
        <v>40</v>
      </c>
      <c r="AL170" t="s">
        <v>40</v>
      </c>
    </row>
    <row r="171" spans="1:38" x14ac:dyDescent="0.25">
      <c r="A171">
        <v>170</v>
      </c>
      <c r="B171" s="1">
        <v>45468.504444444443</v>
      </c>
      <c r="C171" s="1">
        <v>45468.505694444444</v>
      </c>
      <c r="D171" t="s">
        <v>178</v>
      </c>
      <c r="E171" t="s">
        <v>179</v>
      </c>
      <c r="F171">
        <v>4</v>
      </c>
      <c r="G171">
        <v>4</v>
      </c>
      <c r="H171" t="s">
        <v>41</v>
      </c>
      <c r="I171" t="s">
        <v>41</v>
      </c>
      <c r="J171" t="s">
        <v>41</v>
      </c>
      <c r="K171" t="s">
        <v>41</v>
      </c>
      <c r="L171" t="s">
        <v>41</v>
      </c>
      <c r="M171" t="s">
        <v>41</v>
      </c>
      <c r="N171" t="s">
        <v>45</v>
      </c>
      <c r="O171">
        <v>4</v>
      </c>
      <c r="P171" t="s">
        <v>41</v>
      </c>
      <c r="Q171" t="s">
        <v>41</v>
      </c>
      <c r="R171" t="s">
        <v>41</v>
      </c>
      <c r="S171" t="s">
        <v>41</v>
      </c>
      <c r="T171" t="s">
        <v>41</v>
      </c>
      <c r="U171" t="s">
        <v>41</v>
      </c>
      <c r="V171" t="s">
        <v>41</v>
      </c>
      <c r="W171">
        <v>4</v>
      </c>
      <c r="X171" t="s">
        <v>41</v>
      </c>
      <c r="Y171" t="s">
        <v>41</v>
      </c>
      <c r="Z171" t="s">
        <v>41</v>
      </c>
      <c r="AA171" t="s">
        <v>41</v>
      </c>
      <c r="AB171" t="s">
        <v>41</v>
      </c>
      <c r="AC171" t="s">
        <v>41</v>
      </c>
      <c r="AD171" t="s">
        <v>41</v>
      </c>
      <c r="AE171" t="s">
        <v>41</v>
      </c>
      <c r="AF171">
        <v>4</v>
      </c>
      <c r="AG171" t="s">
        <v>41</v>
      </c>
      <c r="AH171" t="s">
        <v>41</v>
      </c>
      <c r="AI171" t="s">
        <v>41</v>
      </c>
      <c r="AK171" t="s">
        <v>41</v>
      </c>
      <c r="AL171" t="s">
        <v>41</v>
      </c>
    </row>
    <row r="172" spans="1:38" x14ac:dyDescent="0.25">
      <c r="A172">
        <v>171</v>
      </c>
      <c r="B172" s="1">
        <v>45468.510254629633</v>
      </c>
      <c r="C172" s="1">
        <v>45468.511111111111</v>
      </c>
      <c r="D172" t="s">
        <v>133</v>
      </c>
      <c r="E172" t="s">
        <v>134</v>
      </c>
      <c r="F172">
        <v>4</v>
      </c>
      <c r="G172">
        <v>4</v>
      </c>
      <c r="H172" t="s">
        <v>41</v>
      </c>
      <c r="I172" t="s">
        <v>41</v>
      </c>
      <c r="J172" t="s">
        <v>41</v>
      </c>
      <c r="K172" t="s">
        <v>41</v>
      </c>
      <c r="L172" t="s">
        <v>41</v>
      </c>
      <c r="M172" t="s">
        <v>41</v>
      </c>
      <c r="N172" t="s">
        <v>67</v>
      </c>
      <c r="O172">
        <v>4</v>
      </c>
      <c r="P172" t="s">
        <v>41</v>
      </c>
      <c r="Q172" t="s">
        <v>41</v>
      </c>
      <c r="R172" t="s">
        <v>41</v>
      </c>
      <c r="S172" t="s">
        <v>41</v>
      </c>
      <c r="T172" t="s">
        <v>41</v>
      </c>
      <c r="U172" t="s">
        <v>41</v>
      </c>
      <c r="V172" t="s">
        <v>41</v>
      </c>
      <c r="W172">
        <v>4</v>
      </c>
      <c r="X172" t="s">
        <v>41</v>
      </c>
      <c r="Y172" t="s">
        <v>41</v>
      </c>
      <c r="Z172" t="s">
        <v>41</v>
      </c>
      <c r="AA172" t="s">
        <v>41</v>
      </c>
      <c r="AB172" t="s">
        <v>41</v>
      </c>
      <c r="AC172" t="s">
        <v>41</v>
      </c>
      <c r="AD172" t="s">
        <v>41</v>
      </c>
      <c r="AE172" t="s">
        <v>41</v>
      </c>
      <c r="AF172">
        <v>4</v>
      </c>
      <c r="AG172" t="s">
        <v>41</v>
      </c>
      <c r="AH172" t="s">
        <v>41</v>
      </c>
      <c r="AI172" t="s">
        <v>41</v>
      </c>
      <c r="AK172" t="s">
        <v>41</v>
      </c>
      <c r="AL172" t="s">
        <v>41</v>
      </c>
    </row>
    <row r="173" spans="1:38" x14ac:dyDescent="0.25">
      <c r="A173">
        <v>172</v>
      </c>
      <c r="B173" s="1">
        <v>45468.512499999997</v>
      </c>
      <c r="C173" s="1">
        <v>45468.514282407406</v>
      </c>
      <c r="D173" t="s">
        <v>454</v>
      </c>
      <c r="E173" t="s">
        <v>455</v>
      </c>
      <c r="F173">
        <v>4</v>
      </c>
      <c r="G173">
        <v>4</v>
      </c>
      <c r="H173" t="s">
        <v>41</v>
      </c>
      <c r="I173" t="s">
        <v>41</v>
      </c>
      <c r="J173" t="s">
        <v>41</v>
      </c>
      <c r="K173" t="s">
        <v>41</v>
      </c>
      <c r="L173" t="s">
        <v>41</v>
      </c>
      <c r="M173" t="s">
        <v>40</v>
      </c>
      <c r="N173" t="s">
        <v>45</v>
      </c>
      <c r="O173">
        <v>4</v>
      </c>
      <c r="P173" t="s">
        <v>41</v>
      </c>
      <c r="Q173" t="s">
        <v>41</v>
      </c>
      <c r="R173" t="s">
        <v>41</v>
      </c>
      <c r="S173" t="s">
        <v>41</v>
      </c>
      <c r="T173" t="s">
        <v>41</v>
      </c>
      <c r="U173" t="s">
        <v>41</v>
      </c>
      <c r="V173" t="s">
        <v>41</v>
      </c>
      <c r="W173">
        <v>3</v>
      </c>
      <c r="X173" t="s">
        <v>40</v>
      </c>
      <c r="Y173" t="s">
        <v>41</v>
      </c>
      <c r="Z173" t="s">
        <v>41</v>
      </c>
      <c r="AA173" t="s">
        <v>41</v>
      </c>
      <c r="AB173" t="s">
        <v>41</v>
      </c>
      <c r="AC173" t="s">
        <v>41</v>
      </c>
      <c r="AD173" t="s">
        <v>40</v>
      </c>
      <c r="AE173" t="s">
        <v>41</v>
      </c>
      <c r="AF173">
        <v>4</v>
      </c>
      <c r="AG173" t="s">
        <v>41</v>
      </c>
      <c r="AH173" t="s">
        <v>41</v>
      </c>
      <c r="AI173" t="s">
        <v>41</v>
      </c>
      <c r="AK173" t="s">
        <v>41</v>
      </c>
      <c r="AL173" t="s">
        <v>41</v>
      </c>
    </row>
    <row r="174" spans="1:38" x14ac:dyDescent="0.25">
      <c r="A174">
        <v>173</v>
      </c>
      <c r="B174" s="1">
        <v>45468.517372685186</v>
      </c>
      <c r="C174" s="1">
        <v>45468.519108796296</v>
      </c>
      <c r="D174" t="s">
        <v>92</v>
      </c>
      <c r="E174" t="s">
        <v>93</v>
      </c>
      <c r="F174">
        <v>4</v>
      </c>
      <c r="G174">
        <v>3</v>
      </c>
      <c r="H174" t="s">
        <v>41</v>
      </c>
      <c r="I174" t="s">
        <v>41</v>
      </c>
      <c r="J174" t="s">
        <v>41</v>
      </c>
      <c r="K174" t="s">
        <v>39</v>
      </c>
      <c r="L174" t="s">
        <v>40</v>
      </c>
      <c r="M174" t="s">
        <v>41</v>
      </c>
      <c r="N174" t="s">
        <v>45</v>
      </c>
      <c r="O174">
        <v>4</v>
      </c>
      <c r="P174" t="s">
        <v>41</v>
      </c>
      <c r="Q174" t="s">
        <v>41</v>
      </c>
      <c r="R174" t="s">
        <v>41</v>
      </c>
      <c r="S174" t="s">
        <v>41</v>
      </c>
      <c r="T174" t="s">
        <v>41</v>
      </c>
      <c r="U174" t="s">
        <v>39</v>
      </c>
      <c r="V174" t="s">
        <v>41</v>
      </c>
      <c r="W174">
        <v>3</v>
      </c>
      <c r="X174" t="s">
        <v>40</v>
      </c>
      <c r="Y174" t="s">
        <v>40</v>
      </c>
      <c r="Z174" t="s">
        <v>40</v>
      </c>
      <c r="AA174" t="s">
        <v>41</v>
      </c>
      <c r="AB174" t="s">
        <v>40</v>
      </c>
      <c r="AC174" t="s">
        <v>40</v>
      </c>
      <c r="AD174" t="s">
        <v>40</v>
      </c>
      <c r="AE174" t="s">
        <v>40</v>
      </c>
      <c r="AF174">
        <v>4</v>
      </c>
      <c r="AG174" t="s">
        <v>41</v>
      </c>
      <c r="AH174" t="s">
        <v>41</v>
      </c>
      <c r="AI174" t="s">
        <v>41</v>
      </c>
      <c r="AK174" t="s">
        <v>41</v>
      </c>
      <c r="AL174" t="s">
        <v>41</v>
      </c>
    </row>
    <row r="175" spans="1:38" x14ac:dyDescent="0.25">
      <c r="A175">
        <v>174</v>
      </c>
      <c r="B175" s="1">
        <v>45468.49726851852</v>
      </c>
      <c r="C175" s="1">
        <v>45468.498124999998</v>
      </c>
      <c r="D175" t="s">
        <v>456</v>
      </c>
      <c r="E175" t="s">
        <v>457</v>
      </c>
      <c r="F175">
        <v>3</v>
      </c>
      <c r="G175">
        <v>3</v>
      </c>
      <c r="H175" t="s">
        <v>40</v>
      </c>
      <c r="I175" t="s">
        <v>40</v>
      </c>
      <c r="J175" t="s">
        <v>40</v>
      </c>
      <c r="K175" t="s">
        <v>40</v>
      </c>
      <c r="L175" t="s">
        <v>40</v>
      </c>
      <c r="M175" t="s">
        <v>40</v>
      </c>
      <c r="N175" t="s">
        <v>45</v>
      </c>
      <c r="O175">
        <v>4</v>
      </c>
      <c r="P175" t="s">
        <v>41</v>
      </c>
      <c r="Q175" t="s">
        <v>41</v>
      </c>
      <c r="R175" t="s">
        <v>41</v>
      </c>
      <c r="S175" t="s">
        <v>41</v>
      </c>
      <c r="T175" t="s">
        <v>41</v>
      </c>
      <c r="U175" t="s">
        <v>41</v>
      </c>
      <c r="V175" t="s">
        <v>41</v>
      </c>
      <c r="W175">
        <v>3</v>
      </c>
      <c r="X175" t="s">
        <v>40</v>
      </c>
      <c r="Y175" t="s">
        <v>40</v>
      </c>
      <c r="Z175" t="s">
        <v>41</v>
      </c>
      <c r="AA175" t="s">
        <v>41</v>
      </c>
      <c r="AB175" t="s">
        <v>41</v>
      </c>
      <c r="AC175" t="s">
        <v>41</v>
      </c>
      <c r="AD175" t="s">
        <v>41</v>
      </c>
      <c r="AE175" t="s">
        <v>41</v>
      </c>
      <c r="AF175">
        <v>3</v>
      </c>
      <c r="AG175" t="s">
        <v>41</v>
      </c>
      <c r="AH175" t="s">
        <v>41</v>
      </c>
      <c r="AI175" t="s">
        <v>41</v>
      </c>
      <c r="AK175" t="s">
        <v>41</v>
      </c>
      <c r="AL175" t="s">
        <v>41</v>
      </c>
    </row>
    <row r="176" spans="1:38" x14ac:dyDescent="0.25">
      <c r="A176">
        <v>175</v>
      </c>
      <c r="B176" s="1">
        <v>45468.498263888891</v>
      </c>
      <c r="C176" s="1">
        <v>45468.499502314815</v>
      </c>
      <c r="D176" t="s">
        <v>174</v>
      </c>
      <c r="E176" t="s">
        <v>175</v>
      </c>
      <c r="F176">
        <v>3</v>
      </c>
      <c r="G176">
        <v>3</v>
      </c>
      <c r="H176" t="s">
        <v>40</v>
      </c>
      <c r="I176" t="s">
        <v>40</v>
      </c>
      <c r="J176" t="s">
        <v>40</v>
      </c>
      <c r="K176" t="s">
        <v>40</v>
      </c>
      <c r="L176" t="s">
        <v>40</v>
      </c>
      <c r="M176" t="s">
        <v>40</v>
      </c>
      <c r="N176" t="s">
        <v>45</v>
      </c>
      <c r="O176">
        <v>3</v>
      </c>
      <c r="P176" t="s">
        <v>40</v>
      </c>
      <c r="Q176" t="s">
        <v>40</v>
      </c>
      <c r="R176" t="s">
        <v>40</v>
      </c>
      <c r="S176" t="s">
        <v>40</v>
      </c>
      <c r="T176" t="s">
        <v>40</v>
      </c>
      <c r="U176" t="s">
        <v>40</v>
      </c>
      <c r="V176" t="s">
        <v>40</v>
      </c>
      <c r="W176">
        <v>3</v>
      </c>
      <c r="X176" t="s">
        <v>40</v>
      </c>
      <c r="Y176" t="s">
        <v>40</v>
      </c>
      <c r="Z176" t="s">
        <v>40</v>
      </c>
      <c r="AA176" t="s">
        <v>40</v>
      </c>
      <c r="AB176" t="s">
        <v>40</v>
      </c>
      <c r="AC176" t="s">
        <v>40</v>
      </c>
      <c r="AD176" t="s">
        <v>40</v>
      </c>
      <c r="AE176" t="s">
        <v>40</v>
      </c>
      <c r="AF176">
        <v>3</v>
      </c>
      <c r="AG176" t="s">
        <v>40</v>
      </c>
      <c r="AH176" t="s">
        <v>40</v>
      </c>
      <c r="AI176" t="s">
        <v>40</v>
      </c>
      <c r="AK176" t="s">
        <v>40</v>
      </c>
      <c r="AL176" t="s">
        <v>40</v>
      </c>
    </row>
    <row r="177" spans="1:38" x14ac:dyDescent="0.25">
      <c r="A177">
        <v>176</v>
      </c>
      <c r="B177" s="1">
        <v>45468.496817129628</v>
      </c>
      <c r="C177" s="1">
        <v>45468.499907407408</v>
      </c>
      <c r="D177" t="s">
        <v>180</v>
      </c>
      <c r="E177" t="s">
        <v>181</v>
      </c>
      <c r="F177">
        <v>3</v>
      </c>
      <c r="G177">
        <v>3</v>
      </c>
      <c r="H177" t="s">
        <v>40</v>
      </c>
      <c r="I177" t="s">
        <v>41</v>
      </c>
      <c r="J177" t="s">
        <v>40</v>
      </c>
      <c r="K177" t="s">
        <v>40</v>
      </c>
      <c r="L177" t="s">
        <v>40</v>
      </c>
      <c r="M177" t="s">
        <v>41</v>
      </c>
      <c r="N177" t="s">
        <v>45</v>
      </c>
      <c r="O177">
        <v>4</v>
      </c>
      <c r="P177" t="s">
        <v>40</v>
      </c>
      <c r="Q177" t="s">
        <v>41</v>
      </c>
      <c r="R177" t="s">
        <v>41</v>
      </c>
      <c r="S177" t="s">
        <v>41</v>
      </c>
      <c r="T177" t="s">
        <v>40</v>
      </c>
      <c r="U177" t="s">
        <v>40</v>
      </c>
      <c r="V177" t="s">
        <v>40</v>
      </c>
      <c r="W177">
        <v>2</v>
      </c>
      <c r="X177" t="s">
        <v>40</v>
      </c>
      <c r="Y177" t="s">
        <v>39</v>
      </c>
      <c r="Z177" t="s">
        <v>40</v>
      </c>
      <c r="AA177" t="s">
        <v>40</v>
      </c>
      <c r="AB177" t="s">
        <v>40</v>
      </c>
      <c r="AC177" t="s">
        <v>40</v>
      </c>
      <c r="AD177" t="s">
        <v>40</v>
      </c>
      <c r="AE177" t="s">
        <v>40</v>
      </c>
      <c r="AF177">
        <v>3</v>
      </c>
      <c r="AG177" t="s">
        <v>40</v>
      </c>
      <c r="AH177" t="s">
        <v>40</v>
      </c>
      <c r="AI177" t="s">
        <v>40</v>
      </c>
      <c r="AK177" t="s">
        <v>40</v>
      </c>
      <c r="AL177" t="s">
        <v>40</v>
      </c>
    </row>
    <row r="178" spans="1:38" x14ac:dyDescent="0.25">
      <c r="A178">
        <v>177</v>
      </c>
      <c r="B178" s="1">
        <v>45468.549803240741</v>
      </c>
      <c r="C178" s="1">
        <v>45468.556643518517</v>
      </c>
      <c r="D178" t="s">
        <v>358</v>
      </c>
      <c r="E178" t="s">
        <v>359</v>
      </c>
      <c r="F178">
        <v>2</v>
      </c>
      <c r="G178">
        <v>2</v>
      </c>
      <c r="H178" t="s">
        <v>40</v>
      </c>
      <c r="I178" t="s">
        <v>40</v>
      </c>
      <c r="J178" t="s">
        <v>39</v>
      </c>
      <c r="K178" t="s">
        <v>40</v>
      </c>
      <c r="L178" t="s">
        <v>39</v>
      </c>
      <c r="M178" t="s">
        <v>40</v>
      </c>
      <c r="N178" t="s">
        <v>45</v>
      </c>
      <c r="O178">
        <v>3</v>
      </c>
      <c r="P178" t="s">
        <v>40</v>
      </c>
      <c r="Q178" t="s">
        <v>39</v>
      </c>
      <c r="R178" t="s">
        <v>39</v>
      </c>
      <c r="S178" t="s">
        <v>40</v>
      </c>
      <c r="T178" t="s">
        <v>39</v>
      </c>
      <c r="U178" t="s">
        <v>39</v>
      </c>
      <c r="V178" t="s">
        <v>39</v>
      </c>
      <c r="W178">
        <v>2</v>
      </c>
      <c r="X178" t="s">
        <v>40</v>
      </c>
      <c r="Z178" t="s">
        <v>39</v>
      </c>
      <c r="AA178" t="s">
        <v>40</v>
      </c>
      <c r="AB178" t="s">
        <v>39</v>
      </c>
      <c r="AC178" t="s">
        <v>39</v>
      </c>
      <c r="AD178" t="s">
        <v>39</v>
      </c>
      <c r="AE178" t="s">
        <v>39</v>
      </c>
      <c r="AF178">
        <v>2</v>
      </c>
      <c r="AG178" t="s">
        <v>40</v>
      </c>
      <c r="AH178" t="s">
        <v>40</v>
      </c>
      <c r="AI178" t="s">
        <v>39</v>
      </c>
      <c r="AK178" t="s">
        <v>40</v>
      </c>
      <c r="AL178" t="s">
        <v>39</v>
      </c>
    </row>
    <row r="179" spans="1:38" x14ac:dyDescent="0.25">
      <c r="A179">
        <v>178</v>
      </c>
      <c r="B179" s="1">
        <v>45468.550115740742</v>
      </c>
      <c r="C179" s="1">
        <v>45468.551458333335</v>
      </c>
      <c r="D179" t="s">
        <v>274</v>
      </c>
      <c r="E179" t="s">
        <v>275</v>
      </c>
      <c r="F179">
        <v>2</v>
      </c>
      <c r="G179">
        <v>1</v>
      </c>
      <c r="H179" t="s">
        <v>38</v>
      </c>
      <c r="I179" t="s">
        <v>39</v>
      </c>
      <c r="J179" t="s">
        <v>38</v>
      </c>
      <c r="K179" t="s">
        <v>39</v>
      </c>
      <c r="L179" t="s">
        <v>38</v>
      </c>
      <c r="M179" t="s">
        <v>39</v>
      </c>
      <c r="N179" t="s">
        <v>42</v>
      </c>
      <c r="O179">
        <v>3</v>
      </c>
      <c r="P179" t="s">
        <v>39</v>
      </c>
      <c r="Q179" t="s">
        <v>40</v>
      </c>
      <c r="R179" t="s">
        <v>39</v>
      </c>
      <c r="S179" t="s">
        <v>40</v>
      </c>
      <c r="T179" t="s">
        <v>39</v>
      </c>
      <c r="U179" t="s">
        <v>40</v>
      </c>
      <c r="V179" t="s">
        <v>39</v>
      </c>
      <c r="W179">
        <v>2</v>
      </c>
      <c r="X179" t="s">
        <v>39</v>
      </c>
      <c r="Y179" t="s">
        <v>40</v>
      </c>
      <c r="Z179" t="s">
        <v>39</v>
      </c>
      <c r="AA179" t="s">
        <v>38</v>
      </c>
      <c r="AB179" t="s">
        <v>39</v>
      </c>
      <c r="AC179" t="s">
        <v>38</v>
      </c>
      <c r="AD179" t="s">
        <v>39</v>
      </c>
      <c r="AE179" t="s">
        <v>38</v>
      </c>
      <c r="AF179">
        <v>3</v>
      </c>
      <c r="AG179" t="s">
        <v>40</v>
      </c>
      <c r="AH179" t="s">
        <v>39</v>
      </c>
      <c r="AI179" t="s">
        <v>40</v>
      </c>
      <c r="AK179" t="s">
        <v>39</v>
      </c>
      <c r="AL179" t="s">
        <v>40</v>
      </c>
    </row>
    <row r="180" spans="1:38" x14ac:dyDescent="0.25">
      <c r="A180">
        <v>179</v>
      </c>
      <c r="B180" s="1">
        <v>45468.541087962964</v>
      </c>
      <c r="C180" s="1">
        <v>45468.542314814818</v>
      </c>
      <c r="D180" t="s">
        <v>74</v>
      </c>
      <c r="E180" t="s">
        <v>75</v>
      </c>
      <c r="F180">
        <v>3</v>
      </c>
      <c r="G180">
        <v>4</v>
      </c>
      <c r="H180" t="s">
        <v>41</v>
      </c>
      <c r="I180" t="s">
        <v>41</v>
      </c>
      <c r="J180" t="s">
        <v>41</v>
      </c>
      <c r="K180" t="s">
        <v>41</v>
      </c>
      <c r="L180" t="s">
        <v>41</v>
      </c>
      <c r="M180" t="s">
        <v>41</v>
      </c>
      <c r="N180" t="s">
        <v>45</v>
      </c>
      <c r="O180">
        <v>3</v>
      </c>
      <c r="P180" t="s">
        <v>41</v>
      </c>
      <c r="Q180" t="s">
        <v>41</v>
      </c>
      <c r="R180" t="s">
        <v>41</v>
      </c>
      <c r="S180" t="s">
        <v>41</v>
      </c>
      <c r="T180" t="s">
        <v>41</v>
      </c>
      <c r="U180" t="s">
        <v>41</v>
      </c>
      <c r="V180" t="s">
        <v>39</v>
      </c>
      <c r="W180">
        <v>4</v>
      </c>
      <c r="X180" t="s">
        <v>41</v>
      </c>
      <c r="Y180" t="s">
        <v>41</v>
      </c>
      <c r="Z180" t="s">
        <v>41</v>
      </c>
      <c r="AA180" t="s">
        <v>41</v>
      </c>
      <c r="AB180" t="s">
        <v>41</v>
      </c>
      <c r="AC180" t="s">
        <v>41</v>
      </c>
      <c r="AD180" t="s">
        <v>41</v>
      </c>
      <c r="AE180" t="s">
        <v>41</v>
      </c>
      <c r="AF180">
        <v>4</v>
      </c>
      <c r="AG180" t="s">
        <v>41</v>
      </c>
      <c r="AH180" t="s">
        <v>41</v>
      </c>
      <c r="AI180" t="s">
        <v>41</v>
      </c>
      <c r="AK180" t="s">
        <v>41</v>
      </c>
      <c r="AL180" t="s">
        <v>41</v>
      </c>
    </row>
    <row r="181" spans="1:38" x14ac:dyDescent="0.25">
      <c r="A181">
        <v>180</v>
      </c>
      <c r="B181" s="1">
        <v>45468.558344907404</v>
      </c>
      <c r="C181" s="1">
        <v>45468.559386574074</v>
      </c>
      <c r="D181" t="s">
        <v>458</v>
      </c>
      <c r="E181" t="s">
        <v>459</v>
      </c>
      <c r="F181">
        <v>1</v>
      </c>
      <c r="G181">
        <v>3</v>
      </c>
      <c r="H181" t="s">
        <v>40</v>
      </c>
      <c r="I181" t="s">
        <v>40</v>
      </c>
      <c r="J181" t="s">
        <v>40</v>
      </c>
      <c r="K181" t="s">
        <v>40</v>
      </c>
      <c r="L181" t="s">
        <v>40</v>
      </c>
      <c r="M181" t="s">
        <v>40</v>
      </c>
      <c r="N181" t="s">
        <v>45</v>
      </c>
      <c r="O181">
        <v>3</v>
      </c>
      <c r="P181" t="s">
        <v>40</v>
      </c>
      <c r="Q181" t="s">
        <v>40</v>
      </c>
      <c r="R181" t="s">
        <v>40</v>
      </c>
      <c r="S181" t="s">
        <v>40</v>
      </c>
      <c r="T181" t="s">
        <v>40</v>
      </c>
      <c r="U181" t="s">
        <v>40</v>
      </c>
      <c r="V181" t="s">
        <v>40</v>
      </c>
      <c r="W181">
        <v>3</v>
      </c>
      <c r="X181" t="s">
        <v>38</v>
      </c>
      <c r="Y181" t="s">
        <v>38</v>
      </c>
      <c r="Z181" t="s">
        <v>40</v>
      </c>
      <c r="AA181" t="s">
        <v>40</v>
      </c>
      <c r="AB181" t="s">
        <v>40</v>
      </c>
      <c r="AC181" t="s">
        <v>40</v>
      </c>
      <c r="AD181" t="s">
        <v>40</v>
      </c>
      <c r="AE181" t="s">
        <v>40</v>
      </c>
      <c r="AF181">
        <v>3</v>
      </c>
      <c r="AG181" t="s">
        <v>40</v>
      </c>
      <c r="AH181" t="s">
        <v>40</v>
      </c>
      <c r="AI181" t="s">
        <v>40</v>
      </c>
      <c r="AK181" t="s">
        <v>40</v>
      </c>
      <c r="AL181" t="s">
        <v>40</v>
      </c>
    </row>
    <row r="182" spans="1:38" x14ac:dyDescent="0.25">
      <c r="A182">
        <v>181</v>
      </c>
      <c r="B182" s="1">
        <v>45468.58697916667</v>
      </c>
      <c r="C182" s="1">
        <v>45468.587719907409</v>
      </c>
      <c r="D182" t="s">
        <v>281</v>
      </c>
      <c r="E182" t="s">
        <v>282</v>
      </c>
      <c r="F182">
        <v>3</v>
      </c>
      <c r="G182">
        <v>3</v>
      </c>
      <c r="H182" t="s">
        <v>40</v>
      </c>
      <c r="I182" t="s">
        <v>40</v>
      </c>
      <c r="J182" t="s">
        <v>40</v>
      </c>
      <c r="K182" t="s">
        <v>40</v>
      </c>
      <c r="L182" t="s">
        <v>40</v>
      </c>
      <c r="M182" t="s">
        <v>40</v>
      </c>
      <c r="N182" t="s">
        <v>45</v>
      </c>
      <c r="O182">
        <v>3</v>
      </c>
      <c r="P182" t="s">
        <v>40</v>
      </c>
      <c r="Q182" t="s">
        <v>40</v>
      </c>
      <c r="R182" t="s">
        <v>40</v>
      </c>
      <c r="S182" t="s">
        <v>40</v>
      </c>
      <c r="T182" t="s">
        <v>40</v>
      </c>
      <c r="U182" t="s">
        <v>40</v>
      </c>
      <c r="V182" t="s">
        <v>40</v>
      </c>
      <c r="W182">
        <v>3</v>
      </c>
      <c r="X182" t="s">
        <v>40</v>
      </c>
      <c r="Y182" t="s">
        <v>40</v>
      </c>
      <c r="Z182" t="s">
        <v>40</v>
      </c>
      <c r="AA182" t="s">
        <v>40</v>
      </c>
      <c r="AB182" t="s">
        <v>40</v>
      </c>
      <c r="AC182" t="s">
        <v>40</v>
      </c>
      <c r="AD182" t="s">
        <v>40</v>
      </c>
      <c r="AE182" t="s">
        <v>40</v>
      </c>
      <c r="AF182">
        <v>3</v>
      </c>
      <c r="AG182" t="s">
        <v>40</v>
      </c>
      <c r="AH182" t="s">
        <v>40</v>
      </c>
      <c r="AI182" t="s">
        <v>40</v>
      </c>
      <c r="AK182" t="s">
        <v>40</v>
      </c>
      <c r="AL182" t="s">
        <v>40</v>
      </c>
    </row>
    <row r="183" spans="1:38" x14ac:dyDescent="0.25">
      <c r="A183">
        <v>182</v>
      </c>
      <c r="B183" s="1">
        <v>45468.586643518516</v>
      </c>
      <c r="C183" s="1">
        <v>45468.588182870371</v>
      </c>
      <c r="D183" t="s">
        <v>460</v>
      </c>
      <c r="E183" t="s">
        <v>461</v>
      </c>
      <c r="F183">
        <v>3</v>
      </c>
      <c r="G183">
        <v>3</v>
      </c>
      <c r="H183" t="s">
        <v>40</v>
      </c>
      <c r="I183" t="s">
        <v>40</v>
      </c>
      <c r="J183" t="s">
        <v>40</v>
      </c>
      <c r="K183" t="s">
        <v>40</v>
      </c>
      <c r="L183" t="s">
        <v>40</v>
      </c>
      <c r="M183" t="s">
        <v>40</v>
      </c>
      <c r="N183" t="s">
        <v>67</v>
      </c>
      <c r="O183">
        <v>4</v>
      </c>
      <c r="P183" t="s">
        <v>41</v>
      </c>
      <c r="Q183" t="s">
        <v>41</v>
      </c>
      <c r="R183" t="s">
        <v>41</v>
      </c>
      <c r="S183" t="s">
        <v>41</v>
      </c>
      <c r="T183" t="s">
        <v>41</v>
      </c>
      <c r="U183" t="s">
        <v>41</v>
      </c>
      <c r="V183" t="s">
        <v>41</v>
      </c>
      <c r="W183">
        <v>4</v>
      </c>
      <c r="X183" t="s">
        <v>41</v>
      </c>
      <c r="Y183" t="s">
        <v>41</v>
      </c>
      <c r="Z183" t="s">
        <v>41</v>
      </c>
      <c r="AA183" t="s">
        <v>41</v>
      </c>
      <c r="AB183" t="s">
        <v>41</v>
      </c>
      <c r="AC183" t="s">
        <v>41</v>
      </c>
      <c r="AD183" t="s">
        <v>41</v>
      </c>
      <c r="AE183" t="s">
        <v>41</v>
      </c>
      <c r="AF183">
        <v>4</v>
      </c>
      <c r="AG183" t="s">
        <v>41</v>
      </c>
      <c r="AH183" t="s">
        <v>41</v>
      </c>
      <c r="AI183" t="s">
        <v>41</v>
      </c>
      <c r="AK183" t="s">
        <v>41</v>
      </c>
      <c r="AL183" t="s">
        <v>41</v>
      </c>
    </row>
    <row r="184" spans="1:38" x14ac:dyDescent="0.25">
      <c r="A184">
        <v>183</v>
      </c>
      <c r="B184" s="1">
        <v>45468.591099537036</v>
      </c>
      <c r="C184" s="1">
        <v>45468.592523148145</v>
      </c>
      <c r="D184" t="s">
        <v>308</v>
      </c>
      <c r="E184" t="s">
        <v>309</v>
      </c>
      <c r="F184">
        <v>1</v>
      </c>
      <c r="G184">
        <v>1</v>
      </c>
      <c r="H184" t="s">
        <v>39</v>
      </c>
      <c r="I184" t="s">
        <v>39</v>
      </c>
      <c r="J184" t="s">
        <v>40</v>
      </c>
      <c r="K184" t="s">
        <v>39</v>
      </c>
      <c r="L184" t="s">
        <v>40</v>
      </c>
      <c r="M184" t="s">
        <v>39</v>
      </c>
      <c r="N184" t="s">
        <v>45</v>
      </c>
      <c r="O184">
        <v>1</v>
      </c>
      <c r="P184" t="s">
        <v>40</v>
      </c>
      <c r="Q184" t="s">
        <v>40</v>
      </c>
      <c r="R184" t="s">
        <v>40</v>
      </c>
      <c r="S184" t="s">
        <v>39</v>
      </c>
      <c r="T184" t="s">
        <v>40</v>
      </c>
      <c r="U184" t="s">
        <v>39</v>
      </c>
      <c r="V184" t="s">
        <v>39</v>
      </c>
      <c r="W184">
        <v>1</v>
      </c>
      <c r="X184" t="s">
        <v>38</v>
      </c>
      <c r="Y184" t="s">
        <v>38</v>
      </c>
      <c r="Z184" t="s">
        <v>38</v>
      </c>
      <c r="AA184" t="s">
        <v>38</v>
      </c>
      <c r="AB184" t="s">
        <v>38</v>
      </c>
      <c r="AC184" t="s">
        <v>38</v>
      </c>
      <c r="AD184" t="s">
        <v>38</v>
      </c>
      <c r="AE184" t="s">
        <v>38</v>
      </c>
      <c r="AF184">
        <v>2</v>
      </c>
      <c r="AG184" t="s">
        <v>40</v>
      </c>
      <c r="AH184" t="s">
        <v>40</v>
      </c>
      <c r="AI184" t="s">
        <v>39</v>
      </c>
      <c r="AK184" t="s">
        <v>41</v>
      </c>
      <c r="AL184" t="s">
        <v>41</v>
      </c>
    </row>
    <row r="185" spans="1:38" x14ac:dyDescent="0.25">
      <c r="A185">
        <v>184</v>
      </c>
      <c r="B185" s="1">
        <v>45468.59480324074</v>
      </c>
      <c r="C185" s="1">
        <v>45468.595960648148</v>
      </c>
      <c r="D185" t="s">
        <v>78</v>
      </c>
      <c r="E185" t="s">
        <v>79</v>
      </c>
      <c r="F185">
        <v>4</v>
      </c>
      <c r="G185">
        <v>4</v>
      </c>
      <c r="H185" t="s">
        <v>41</v>
      </c>
      <c r="I185" t="s">
        <v>41</v>
      </c>
      <c r="J185" t="s">
        <v>41</v>
      </c>
      <c r="K185" t="s">
        <v>41</v>
      </c>
      <c r="L185" t="s">
        <v>41</v>
      </c>
      <c r="M185" t="s">
        <v>41</v>
      </c>
      <c r="N185" t="s">
        <v>45</v>
      </c>
      <c r="O185">
        <v>4</v>
      </c>
      <c r="P185" t="s">
        <v>41</v>
      </c>
      <c r="Q185" t="s">
        <v>41</v>
      </c>
      <c r="R185" t="s">
        <v>41</v>
      </c>
      <c r="S185" t="s">
        <v>41</v>
      </c>
      <c r="T185" t="s">
        <v>41</v>
      </c>
      <c r="U185" t="s">
        <v>41</v>
      </c>
      <c r="V185" t="s">
        <v>41</v>
      </c>
      <c r="W185">
        <v>4</v>
      </c>
      <c r="X185" t="s">
        <v>41</v>
      </c>
      <c r="Y185" t="s">
        <v>41</v>
      </c>
      <c r="Z185" t="s">
        <v>41</v>
      </c>
      <c r="AA185" t="s">
        <v>41</v>
      </c>
      <c r="AB185" t="s">
        <v>41</v>
      </c>
      <c r="AC185" t="s">
        <v>41</v>
      </c>
      <c r="AD185" t="s">
        <v>41</v>
      </c>
      <c r="AE185" t="s">
        <v>41</v>
      </c>
      <c r="AF185">
        <v>4</v>
      </c>
      <c r="AG185" t="s">
        <v>41</v>
      </c>
      <c r="AH185" t="s">
        <v>41</v>
      </c>
      <c r="AI185" t="s">
        <v>41</v>
      </c>
      <c r="AK185" t="s">
        <v>41</v>
      </c>
      <c r="AL185" t="s">
        <v>41</v>
      </c>
    </row>
    <row r="186" spans="1:38" x14ac:dyDescent="0.25">
      <c r="A186">
        <v>185</v>
      </c>
      <c r="B186" s="1">
        <v>45468.575925925928</v>
      </c>
      <c r="C186" s="1">
        <v>45468.577928240738</v>
      </c>
      <c r="D186" t="s">
        <v>285</v>
      </c>
      <c r="E186" t="s">
        <v>286</v>
      </c>
      <c r="F186">
        <v>4</v>
      </c>
      <c r="G186">
        <v>3</v>
      </c>
      <c r="H186" t="s">
        <v>40</v>
      </c>
      <c r="I186" t="s">
        <v>40</v>
      </c>
      <c r="J186" t="s">
        <v>41</v>
      </c>
      <c r="K186" t="s">
        <v>41</v>
      </c>
      <c r="L186" t="s">
        <v>41</v>
      </c>
      <c r="M186" t="s">
        <v>41</v>
      </c>
      <c r="N186" t="s">
        <v>45</v>
      </c>
      <c r="O186">
        <v>4</v>
      </c>
      <c r="P186" t="s">
        <v>41</v>
      </c>
      <c r="Q186" t="s">
        <v>41</v>
      </c>
      <c r="R186" t="s">
        <v>40</v>
      </c>
      <c r="S186" t="s">
        <v>41</v>
      </c>
      <c r="T186" t="s">
        <v>41</v>
      </c>
      <c r="U186" t="s">
        <v>41</v>
      </c>
      <c r="V186" t="s">
        <v>41</v>
      </c>
      <c r="W186">
        <v>4</v>
      </c>
      <c r="X186" t="s">
        <v>41</v>
      </c>
      <c r="Y186" t="s">
        <v>41</v>
      </c>
      <c r="Z186" t="s">
        <v>41</v>
      </c>
      <c r="AA186" t="s">
        <v>41</v>
      </c>
      <c r="AB186" t="s">
        <v>41</v>
      </c>
      <c r="AC186" t="s">
        <v>41</v>
      </c>
      <c r="AD186" t="s">
        <v>41</v>
      </c>
      <c r="AE186" t="s">
        <v>41</v>
      </c>
      <c r="AF186">
        <v>4</v>
      </c>
      <c r="AG186" t="s">
        <v>41</v>
      </c>
      <c r="AH186" t="s">
        <v>41</v>
      </c>
      <c r="AI186" t="s">
        <v>41</v>
      </c>
      <c r="AK186" t="s">
        <v>41</v>
      </c>
      <c r="AL186" t="s">
        <v>41</v>
      </c>
    </row>
    <row r="187" spans="1:38" x14ac:dyDescent="0.25">
      <c r="A187">
        <v>186</v>
      </c>
      <c r="B187" s="1">
        <v>45468.577256944445</v>
      </c>
      <c r="C187" s="1">
        <v>45468.579085648147</v>
      </c>
      <c r="D187" t="s">
        <v>149</v>
      </c>
      <c r="E187" t="s">
        <v>150</v>
      </c>
      <c r="F187">
        <v>3</v>
      </c>
      <c r="G187">
        <v>2</v>
      </c>
      <c r="H187" t="s">
        <v>39</v>
      </c>
      <c r="I187" t="s">
        <v>39</v>
      </c>
      <c r="J187" t="s">
        <v>39</v>
      </c>
      <c r="K187" t="s">
        <v>40</v>
      </c>
      <c r="L187" t="s">
        <v>39</v>
      </c>
      <c r="M187" t="s">
        <v>40</v>
      </c>
      <c r="N187" t="s">
        <v>45</v>
      </c>
      <c r="O187">
        <v>3</v>
      </c>
      <c r="P187" t="s">
        <v>40</v>
      </c>
      <c r="Q187" t="s">
        <v>40</v>
      </c>
      <c r="R187" t="s">
        <v>40</v>
      </c>
      <c r="S187" t="s">
        <v>40</v>
      </c>
      <c r="T187" t="s">
        <v>40</v>
      </c>
      <c r="U187" t="s">
        <v>39</v>
      </c>
      <c r="V187" t="s">
        <v>40</v>
      </c>
      <c r="W187">
        <v>2</v>
      </c>
      <c r="X187" t="s">
        <v>39</v>
      </c>
      <c r="Y187" t="s">
        <v>39</v>
      </c>
      <c r="Z187" t="s">
        <v>39</v>
      </c>
      <c r="AA187" t="s">
        <v>40</v>
      </c>
      <c r="AB187" t="s">
        <v>40</v>
      </c>
      <c r="AC187" t="s">
        <v>40</v>
      </c>
      <c r="AD187" t="s">
        <v>39</v>
      </c>
      <c r="AE187" t="s">
        <v>40</v>
      </c>
      <c r="AF187">
        <v>3</v>
      </c>
      <c r="AG187" t="s">
        <v>40</v>
      </c>
      <c r="AH187" t="s">
        <v>40</v>
      </c>
      <c r="AI187" t="s">
        <v>40</v>
      </c>
      <c r="AK187" t="s">
        <v>39</v>
      </c>
      <c r="AL187" t="s">
        <v>40</v>
      </c>
    </row>
    <row r="188" spans="1:38" x14ac:dyDescent="0.25">
      <c r="A188">
        <v>187</v>
      </c>
      <c r="B188" s="1">
        <v>45468.634525462963</v>
      </c>
      <c r="C188" s="1">
        <v>45468.63722222222</v>
      </c>
      <c r="D188" t="s">
        <v>316</v>
      </c>
      <c r="E188" t="s">
        <v>317</v>
      </c>
      <c r="F188">
        <v>3</v>
      </c>
      <c r="G188">
        <v>2</v>
      </c>
      <c r="H188" t="s">
        <v>38</v>
      </c>
      <c r="I188" t="s">
        <v>40</v>
      </c>
      <c r="J188" t="s">
        <v>39</v>
      </c>
      <c r="K188" t="s">
        <v>38</v>
      </c>
      <c r="L188" t="s">
        <v>40</v>
      </c>
      <c r="M188" t="s">
        <v>39</v>
      </c>
      <c r="N188" t="s">
        <v>94</v>
      </c>
      <c r="O188">
        <v>4</v>
      </c>
      <c r="P188" t="s">
        <v>41</v>
      </c>
      <c r="Q188" t="s">
        <v>41</v>
      </c>
      <c r="R188" t="s">
        <v>41</v>
      </c>
      <c r="S188" t="s">
        <v>41</v>
      </c>
      <c r="T188" t="s">
        <v>41</v>
      </c>
      <c r="U188" t="s">
        <v>41</v>
      </c>
      <c r="V188" t="s">
        <v>41</v>
      </c>
      <c r="X188" t="s">
        <v>40</v>
      </c>
      <c r="Y188" t="s">
        <v>40</v>
      </c>
      <c r="Z188" t="s">
        <v>39</v>
      </c>
      <c r="AA188" t="s">
        <v>39</v>
      </c>
      <c r="AB188" t="s">
        <v>39</v>
      </c>
      <c r="AC188" t="s">
        <v>39</v>
      </c>
      <c r="AD188" t="s">
        <v>39</v>
      </c>
      <c r="AE188" t="s">
        <v>40</v>
      </c>
      <c r="AF188">
        <v>4</v>
      </c>
      <c r="AG188" t="s">
        <v>41</v>
      </c>
      <c r="AH188" t="s">
        <v>41</v>
      </c>
      <c r="AI188" t="s">
        <v>41</v>
      </c>
      <c r="AK188" t="s">
        <v>41</v>
      </c>
      <c r="AL188" t="s">
        <v>41</v>
      </c>
    </row>
    <row r="189" spans="1:38" x14ac:dyDescent="0.25">
      <c r="A189">
        <v>188</v>
      </c>
      <c r="B189" s="1">
        <v>45468.621018518519</v>
      </c>
      <c r="C189" s="1">
        <v>45468.622824074075</v>
      </c>
      <c r="D189" t="s">
        <v>318</v>
      </c>
      <c r="E189" t="s">
        <v>319</v>
      </c>
      <c r="F189">
        <v>3</v>
      </c>
      <c r="G189">
        <v>2</v>
      </c>
      <c r="H189" t="s">
        <v>39</v>
      </c>
      <c r="I189" t="s">
        <v>39</v>
      </c>
      <c r="J189" t="s">
        <v>39</v>
      </c>
      <c r="K189" t="s">
        <v>41</v>
      </c>
      <c r="L189" t="s">
        <v>41</v>
      </c>
      <c r="M189" t="s">
        <v>39</v>
      </c>
      <c r="N189" t="s">
        <v>42</v>
      </c>
      <c r="O189">
        <v>3</v>
      </c>
      <c r="P189" t="s">
        <v>40</v>
      </c>
      <c r="Q189" t="s">
        <v>40</v>
      </c>
      <c r="R189" t="s">
        <v>40</v>
      </c>
      <c r="S189" t="s">
        <v>40</v>
      </c>
      <c r="T189" t="s">
        <v>40</v>
      </c>
      <c r="U189" t="s">
        <v>40</v>
      </c>
      <c r="V189" t="s">
        <v>40</v>
      </c>
      <c r="X189" t="s">
        <v>40</v>
      </c>
      <c r="Y189" t="s">
        <v>40</v>
      </c>
      <c r="Z189" t="s">
        <v>40</v>
      </c>
      <c r="AA189" t="s">
        <v>40</v>
      </c>
      <c r="AB189" t="s">
        <v>41</v>
      </c>
      <c r="AC189" t="s">
        <v>39</v>
      </c>
      <c r="AD189" t="s">
        <v>39</v>
      </c>
      <c r="AE189" t="s">
        <v>40</v>
      </c>
      <c r="AF189">
        <v>3</v>
      </c>
      <c r="AG189" t="s">
        <v>40</v>
      </c>
      <c r="AH189" t="s">
        <v>40</v>
      </c>
      <c r="AI189" t="s">
        <v>40</v>
      </c>
      <c r="AK189" t="s">
        <v>40</v>
      </c>
      <c r="AL189" t="s">
        <v>40</v>
      </c>
    </row>
    <row r="190" spans="1:38" x14ac:dyDescent="0.25">
      <c r="A190">
        <v>189</v>
      </c>
      <c r="B190" s="1">
        <v>45468.618773148148</v>
      </c>
      <c r="C190" s="1">
        <v>45468.620335648149</v>
      </c>
      <c r="D190" t="s">
        <v>167</v>
      </c>
      <c r="E190" t="s">
        <v>168</v>
      </c>
      <c r="F190">
        <v>4</v>
      </c>
      <c r="G190">
        <v>4</v>
      </c>
      <c r="H190" t="s">
        <v>40</v>
      </c>
      <c r="I190" t="s">
        <v>41</v>
      </c>
      <c r="J190" t="s">
        <v>40</v>
      </c>
      <c r="K190" t="s">
        <v>40</v>
      </c>
      <c r="L190" t="s">
        <v>40</v>
      </c>
      <c r="M190" t="s">
        <v>41</v>
      </c>
      <c r="N190" t="s">
        <v>45</v>
      </c>
      <c r="O190">
        <v>3</v>
      </c>
      <c r="P190" t="s">
        <v>40</v>
      </c>
      <c r="Q190" t="s">
        <v>40</v>
      </c>
      <c r="R190" t="s">
        <v>40</v>
      </c>
      <c r="S190" t="s">
        <v>41</v>
      </c>
      <c r="T190" t="s">
        <v>40</v>
      </c>
      <c r="U190" t="s">
        <v>41</v>
      </c>
      <c r="V190" t="s">
        <v>40</v>
      </c>
      <c r="W190">
        <v>4</v>
      </c>
      <c r="X190" t="s">
        <v>40</v>
      </c>
      <c r="Y190" t="s">
        <v>40</v>
      </c>
      <c r="Z190" t="s">
        <v>40</v>
      </c>
      <c r="AA190" t="s">
        <v>40</v>
      </c>
      <c r="AB190" t="s">
        <v>41</v>
      </c>
      <c r="AC190" t="s">
        <v>41</v>
      </c>
      <c r="AD190" t="s">
        <v>41</v>
      </c>
      <c r="AE190" t="s">
        <v>41</v>
      </c>
      <c r="AF190">
        <v>4</v>
      </c>
      <c r="AG190" t="s">
        <v>40</v>
      </c>
      <c r="AH190" t="s">
        <v>41</v>
      </c>
      <c r="AI190" t="s">
        <v>41</v>
      </c>
      <c r="AK190" t="s">
        <v>41</v>
      </c>
      <c r="AL190" t="s">
        <v>41</v>
      </c>
    </row>
    <row r="191" spans="1:38" x14ac:dyDescent="0.25">
      <c r="A191">
        <v>190</v>
      </c>
      <c r="B191" s="1">
        <v>45468.638460648152</v>
      </c>
      <c r="C191" s="1">
        <v>45468.639849537038</v>
      </c>
      <c r="D191" t="s">
        <v>324</v>
      </c>
      <c r="E191" t="s">
        <v>325</v>
      </c>
      <c r="F191">
        <v>3</v>
      </c>
      <c r="G191">
        <v>1</v>
      </c>
      <c r="H191" t="s">
        <v>38</v>
      </c>
      <c r="I191" t="s">
        <v>39</v>
      </c>
      <c r="J191" t="s">
        <v>39</v>
      </c>
      <c r="K191" t="s">
        <v>40</v>
      </c>
      <c r="L191" t="s">
        <v>39</v>
      </c>
      <c r="M191" t="s">
        <v>40</v>
      </c>
      <c r="N191" t="s">
        <v>67</v>
      </c>
      <c r="O191">
        <v>4</v>
      </c>
      <c r="P191" t="s">
        <v>41</v>
      </c>
      <c r="Q191" t="s">
        <v>41</v>
      </c>
      <c r="R191" t="s">
        <v>41</v>
      </c>
      <c r="S191" t="s">
        <v>41</v>
      </c>
      <c r="T191" t="s">
        <v>41</v>
      </c>
      <c r="U191" t="s">
        <v>41</v>
      </c>
      <c r="V191" t="s">
        <v>41</v>
      </c>
      <c r="W191">
        <v>3</v>
      </c>
      <c r="X191" t="s">
        <v>40</v>
      </c>
      <c r="Y191" t="s">
        <v>40</v>
      </c>
      <c r="Z191" t="s">
        <v>40</v>
      </c>
      <c r="AA191" t="s">
        <v>40</v>
      </c>
      <c r="AB191" t="s">
        <v>40</v>
      </c>
      <c r="AC191" t="s">
        <v>40</v>
      </c>
      <c r="AD191" t="s">
        <v>40</v>
      </c>
      <c r="AE191" t="s">
        <v>40</v>
      </c>
      <c r="AF191">
        <v>1</v>
      </c>
      <c r="AG191" t="s">
        <v>40</v>
      </c>
      <c r="AH191" t="s">
        <v>40</v>
      </c>
      <c r="AI191" t="s">
        <v>40</v>
      </c>
      <c r="AK191" t="s">
        <v>38</v>
      </c>
      <c r="AL191" t="s">
        <v>40</v>
      </c>
    </row>
    <row r="192" spans="1:38" x14ac:dyDescent="0.25">
      <c r="A192">
        <v>191</v>
      </c>
      <c r="B192" s="1">
        <v>45468.663472222222</v>
      </c>
      <c r="C192" s="1">
        <v>45468.668842592589</v>
      </c>
      <c r="D192" t="s">
        <v>135</v>
      </c>
      <c r="E192" t="s">
        <v>136</v>
      </c>
      <c r="F192">
        <v>3</v>
      </c>
      <c r="G192">
        <v>3</v>
      </c>
      <c r="H192" t="s">
        <v>40</v>
      </c>
      <c r="I192" t="s">
        <v>40</v>
      </c>
      <c r="J192" t="s">
        <v>39</v>
      </c>
      <c r="K192" t="s">
        <v>41</v>
      </c>
      <c r="L192" t="s">
        <v>41</v>
      </c>
      <c r="M192" t="s">
        <v>40</v>
      </c>
      <c r="N192" t="s">
        <v>45</v>
      </c>
      <c r="O192">
        <v>3</v>
      </c>
      <c r="P192" t="s">
        <v>40</v>
      </c>
      <c r="Q192" t="s">
        <v>39</v>
      </c>
      <c r="R192" t="s">
        <v>40</v>
      </c>
      <c r="S192" t="s">
        <v>40</v>
      </c>
      <c r="T192" t="s">
        <v>40</v>
      </c>
      <c r="U192" t="s">
        <v>40</v>
      </c>
      <c r="V192" t="s">
        <v>41</v>
      </c>
      <c r="W192">
        <v>3</v>
      </c>
      <c r="X192" t="s">
        <v>39</v>
      </c>
      <c r="Y192" t="s">
        <v>40</v>
      </c>
      <c r="Z192" t="s">
        <v>40</v>
      </c>
      <c r="AA192" t="s">
        <v>40</v>
      </c>
      <c r="AB192" t="s">
        <v>40</v>
      </c>
      <c r="AC192" t="s">
        <v>40</v>
      </c>
      <c r="AD192" t="s">
        <v>40</v>
      </c>
      <c r="AE192" t="s">
        <v>40</v>
      </c>
      <c r="AF192">
        <v>3</v>
      </c>
      <c r="AG192" t="s">
        <v>40</v>
      </c>
      <c r="AH192" t="s">
        <v>40</v>
      </c>
      <c r="AI192" t="s">
        <v>40</v>
      </c>
      <c r="AK192" t="s">
        <v>40</v>
      </c>
      <c r="AL192" t="s">
        <v>40</v>
      </c>
    </row>
    <row r="193" spans="1:38" x14ac:dyDescent="0.25">
      <c r="A193">
        <v>192</v>
      </c>
      <c r="B193" s="1">
        <v>45468.674861111111</v>
      </c>
      <c r="C193" s="1">
        <v>45468.682974537034</v>
      </c>
      <c r="D193" t="s">
        <v>462</v>
      </c>
      <c r="E193" t="s">
        <v>463</v>
      </c>
      <c r="F193">
        <v>2</v>
      </c>
      <c r="G193">
        <v>2</v>
      </c>
      <c r="H193" t="s">
        <v>39</v>
      </c>
      <c r="I193" t="s">
        <v>39</v>
      </c>
      <c r="J193" t="s">
        <v>39</v>
      </c>
      <c r="K193" t="s">
        <v>40</v>
      </c>
      <c r="L193" t="s">
        <v>40</v>
      </c>
      <c r="M193" t="s">
        <v>40</v>
      </c>
      <c r="N193" t="s">
        <v>45</v>
      </c>
      <c r="O193">
        <v>3</v>
      </c>
      <c r="P193" t="s">
        <v>40</v>
      </c>
      <c r="Q193" t="s">
        <v>40</v>
      </c>
      <c r="R193" t="s">
        <v>40</v>
      </c>
      <c r="S193" t="s">
        <v>40</v>
      </c>
      <c r="T193" t="s">
        <v>40</v>
      </c>
      <c r="U193" t="s">
        <v>39</v>
      </c>
      <c r="V193" t="s">
        <v>38</v>
      </c>
      <c r="X193" t="s">
        <v>40</v>
      </c>
      <c r="Y193" t="s">
        <v>40</v>
      </c>
      <c r="Z193" t="s">
        <v>40</v>
      </c>
      <c r="AA193" t="s">
        <v>40</v>
      </c>
      <c r="AB193" t="s">
        <v>40</v>
      </c>
      <c r="AC193" t="s">
        <v>40</v>
      </c>
      <c r="AD193" t="s">
        <v>40</v>
      </c>
      <c r="AE193" t="s">
        <v>40</v>
      </c>
      <c r="AF193">
        <v>3</v>
      </c>
      <c r="AG193" t="s">
        <v>40</v>
      </c>
      <c r="AH193" t="s">
        <v>40</v>
      </c>
      <c r="AI193" t="s">
        <v>40</v>
      </c>
      <c r="AK193" t="s">
        <v>40</v>
      </c>
      <c r="AL193" t="s">
        <v>40</v>
      </c>
    </row>
    <row r="194" spans="1:38" x14ac:dyDescent="0.25">
      <c r="A194">
        <v>193</v>
      </c>
      <c r="B194" s="1">
        <v>45468.702534722222</v>
      </c>
      <c r="C194" s="1">
        <v>45468.704236111109</v>
      </c>
      <c r="D194" t="s">
        <v>464</v>
      </c>
      <c r="E194" t="s">
        <v>465</v>
      </c>
      <c r="F194">
        <v>4</v>
      </c>
      <c r="G194">
        <v>4</v>
      </c>
      <c r="H194" t="s">
        <v>40</v>
      </c>
      <c r="I194" t="s">
        <v>40</v>
      </c>
      <c r="J194" t="s">
        <v>40</v>
      </c>
      <c r="K194" t="s">
        <v>41</v>
      </c>
      <c r="L194" t="s">
        <v>41</v>
      </c>
      <c r="M194" t="s">
        <v>41</v>
      </c>
      <c r="N194" t="s">
        <v>45</v>
      </c>
      <c r="O194">
        <v>4</v>
      </c>
      <c r="P194" t="s">
        <v>40</v>
      </c>
      <c r="Q194" t="s">
        <v>40</v>
      </c>
      <c r="R194" t="s">
        <v>41</v>
      </c>
      <c r="S194" t="s">
        <v>41</v>
      </c>
      <c r="T194" t="s">
        <v>41</v>
      </c>
      <c r="U194" t="s">
        <v>41</v>
      </c>
      <c r="V194" t="s">
        <v>41</v>
      </c>
      <c r="W194">
        <v>4</v>
      </c>
      <c r="X194" t="s">
        <v>40</v>
      </c>
      <c r="Y194" t="s">
        <v>41</v>
      </c>
      <c r="Z194" t="s">
        <v>40</v>
      </c>
      <c r="AA194" t="s">
        <v>40</v>
      </c>
      <c r="AB194" t="s">
        <v>41</v>
      </c>
      <c r="AC194" t="s">
        <v>41</v>
      </c>
      <c r="AD194" t="s">
        <v>40</v>
      </c>
      <c r="AE194" t="s">
        <v>41</v>
      </c>
      <c r="AF194">
        <v>4</v>
      </c>
      <c r="AG194" t="s">
        <v>40</v>
      </c>
      <c r="AH194" t="s">
        <v>41</v>
      </c>
      <c r="AI194" t="s">
        <v>40</v>
      </c>
      <c r="AK194" t="s">
        <v>41</v>
      </c>
      <c r="AL194" t="s">
        <v>40</v>
      </c>
    </row>
    <row r="195" spans="1:38" x14ac:dyDescent="0.25">
      <c r="A195">
        <v>194</v>
      </c>
      <c r="B195" s="1">
        <v>45468.702326388891</v>
      </c>
      <c r="C195" s="1">
        <v>45468.717314814814</v>
      </c>
      <c r="D195" t="s">
        <v>466</v>
      </c>
      <c r="E195" t="s">
        <v>467</v>
      </c>
      <c r="F195">
        <v>3</v>
      </c>
      <c r="G195">
        <v>2</v>
      </c>
      <c r="H195" t="s">
        <v>39</v>
      </c>
      <c r="I195" t="s">
        <v>40</v>
      </c>
      <c r="J195" t="s">
        <v>40</v>
      </c>
      <c r="K195" t="s">
        <v>40</v>
      </c>
      <c r="L195" t="s">
        <v>40</v>
      </c>
      <c r="M195" t="s">
        <v>40</v>
      </c>
      <c r="N195" t="s">
        <v>45</v>
      </c>
      <c r="O195">
        <v>4</v>
      </c>
      <c r="P195" t="s">
        <v>41</v>
      </c>
      <c r="Q195" t="s">
        <v>41</v>
      </c>
      <c r="R195" t="s">
        <v>39</v>
      </c>
      <c r="S195" t="s">
        <v>40</v>
      </c>
      <c r="T195" t="s">
        <v>40</v>
      </c>
      <c r="U195" t="s">
        <v>41</v>
      </c>
      <c r="V195" t="s">
        <v>40</v>
      </c>
      <c r="W195">
        <v>2</v>
      </c>
      <c r="X195" t="s">
        <v>40</v>
      </c>
      <c r="Y195" t="s">
        <v>40</v>
      </c>
      <c r="Z195" t="s">
        <v>40</v>
      </c>
      <c r="AA195" t="s">
        <v>41</v>
      </c>
      <c r="AB195" t="s">
        <v>41</v>
      </c>
      <c r="AC195" t="s">
        <v>41</v>
      </c>
      <c r="AD195" t="s">
        <v>41</v>
      </c>
      <c r="AE195" t="s">
        <v>41</v>
      </c>
      <c r="AF195">
        <v>4</v>
      </c>
      <c r="AG195" t="s">
        <v>41</v>
      </c>
      <c r="AH195" t="s">
        <v>41</v>
      </c>
      <c r="AI195" t="s">
        <v>41</v>
      </c>
      <c r="AK195" t="s">
        <v>41</v>
      </c>
      <c r="AL195" t="s">
        <v>41</v>
      </c>
    </row>
    <row r="196" spans="1:38" x14ac:dyDescent="0.25">
      <c r="A196">
        <v>195</v>
      </c>
      <c r="B196" s="1">
        <v>45469.635972222219</v>
      </c>
      <c r="C196" s="1">
        <v>45469.638368055559</v>
      </c>
      <c r="D196" t="s">
        <v>468</v>
      </c>
      <c r="E196" t="s">
        <v>469</v>
      </c>
      <c r="F196">
        <v>4</v>
      </c>
      <c r="G196">
        <v>3</v>
      </c>
      <c r="H196" t="s">
        <v>40</v>
      </c>
      <c r="I196" t="s">
        <v>40</v>
      </c>
      <c r="J196" t="s">
        <v>40</v>
      </c>
      <c r="K196" t="s">
        <v>40</v>
      </c>
      <c r="L196" t="s">
        <v>40</v>
      </c>
      <c r="M196" t="s">
        <v>40</v>
      </c>
      <c r="N196" t="s">
        <v>45</v>
      </c>
      <c r="O196">
        <v>4</v>
      </c>
      <c r="P196" t="s">
        <v>41</v>
      </c>
      <c r="Q196" t="s">
        <v>41</v>
      </c>
      <c r="R196" t="s">
        <v>41</v>
      </c>
      <c r="S196" t="s">
        <v>41</v>
      </c>
      <c r="T196" t="s">
        <v>41</v>
      </c>
      <c r="U196" t="s">
        <v>41</v>
      </c>
      <c r="V196" t="s">
        <v>39</v>
      </c>
      <c r="W196">
        <v>4</v>
      </c>
      <c r="X196" t="s">
        <v>40</v>
      </c>
      <c r="Y196" t="s">
        <v>40</v>
      </c>
      <c r="Z196" t="s">
        <v>40</v>
      </c>
      <c r="AA196" t="s">
        <v>40</v>
      </c>
      <c r="AB196" t="s">
        <v>40</v>
      </c>
      <c r="AC196" t="s">
        <v>40</v>
      </c>
      <c r="AD196" t="s">
        <v>40</v>
      </c>
      <c r="AE196" t="s">
        <v>40</v>
      </c>
      <c r="AF196">
        <v>4</v>
      </c>
      <c r="AG196" t="s">
        <v>41</v>
      </c>
      <c r="AH196" t="s">
        <v>41</v>
      </c>
      <c r="AI196" t="s">
        <v>41</v>
      </c>
      <c r="AK196" t="s">
        <v>41</v>
      </c>
      <c r="AL196" t="s">
        <v>40</v>
      </c>
    </row>
    <row r="197" spans="1:38" x14ac:dyDescent="0.25">
      <c r="A197">
        <v>196</v>
      </c>
      <c r="B197" s="1">
        <v>45469.747187499997</v>
      </c>
      <c r="C197" s="1">
        <v>45469.748472222222</v>
      </c>
      <c r="D197" t="s">
        <v>206</v>
      </c>
      <c r="E197" t="s">
        <v>207</v>
      </c>
      <c r="F197">
        <v>4</v>
      </c>
      <c r="G197">
        <v>4</v>
      </c>
      <c r="H197" t="s">
        <v>41</v>
      </c>
      <c r="I197" t="s">
        <v>41</v>
      </c>
      <c r="J197" t="s">
        <v>41</v>
      </c>
      <c r="K197" t="s">
        <v>41</v>
      </c>
      <c r="L197" t="s">
        <v>41</v>
      </c>
      <c r="M197" t="s">
        <v>41</v>
      </c>
      <c r="N197" t="s">
        <v>45</v>
      </c>
      <c r="O197">
        <v>4</v>
      </c>
      <c r="P197" t="s">
        <v>41</v>
      </c>
      <c r="Q197" t="s">
        <v>41</v>
      </c>
      <c r="R197" t="s">
        <v>41</v>
      </c>
      <c r="S197" t="s">
        <v>41</v>
      </c>
      <c r="T197" t="s">
        <v>41</v>
      </c>
      <c r="U197" t="s">
        <v>41</v>
      </c>
      <c r="V197" t="s">
        <v>41</v>
      </c>
      <c r="W197">
        <v>4</v>
      </c>
      <c r="X197" t="s">
        <v>41</v>
      </c>
      <c r="Y197" t="s">
        <v>41</v>
      </c>
      <c r="Z197" t="s">
        <v>41</v>
      </c>
      <c r="AA197" t="s">
        <v>41</v>
      </c>
      <c r="AB197" t="s">
        <v>41</v>
      </c>
      <c r="AC197" t="s">
        <v>41</v>
      </c>
      <c r="AD197" t="s">
        <v>41</v>
      </c>
      <c r="AE197" t="s">
        <v>41</v>
      </c>
      <c r="AF197">
        <v>4</v>
      </c>
      <c r="AG197" t="s">
        <v>41</v>
      </c>
      <c r="AH197" t="s">
        <v>41</v>
      </c>
      <c r="AI197" t="s">
        <v>41</v>
      </c>
      <c r="AK197" t="s">
        <v>41</v>
      </c>
      <c r="AL197" t="s">
        <v>41</v>
      </c>
    </row>
    <row r="198" spans="1:38" x14ac:dyDescent="0.25">
      <c r="A198">
        <v>197</v>
      </c>
      <c r="B198" s="1">
        <v>45469.969895833332</v>
      </c>
      <c r="C198" s="1">
        <v>45469.971585648149</v>
      </c>
      <c r="D198" t="s">
        <v>109</v>
      </c>
      <c r="E198" t="s">
        <v>110</v>
      </c>
      <c r="F198">
        <v>3</v>
      </c>
      <c r="G198">
        <v>3</v>
      </c>
      <c r="H198" t="s">
        <v>40</v>
      </c>
      <c r="I198" t="s">
        <v>40</v>
      </c>
      <c r="J198" t="s">
        <v>40</v>
      </c>
      <c r="K198" t="s">
        <v>40</v>
      </c>
      <c r="L198" t="s">
        <v>40</v>
      </c>
      <c r="M198" t="s">
        <v>40</v>
      </c>
      <c r="N198" t="s">
        <v>45</v>
      </c>
      <c r="O198">
        <v>3</v>
      </c>
      <c r="P198" t="s">
        <v>40</v>
      </c>
      <c r="Q198" t="s">
        <v>39</v>
      </c>
      <c r="R198" t="s">
        <v>39</v>
      </c>
      <c r="S198" t="s">
        <v>40</v>
      </c>
      <c r="T198" t="s">
        <v>40</v>
      </c>
      <c r="U198" t="s">
        <v>40</v>
      </c>
      <c r="V198" t="s">
        <v>39</v>
      </c>
      <c r="W198">
        <v>3</v>
      </c>
      <c r="X198" t="s">
        <v>40</v>
      </c>
      <c r="Y198" t="s">
        <v>40</v>
      </c>
      <c r="Z198" t="s">
        <v>40</v>
      </c>
      <c r="AA198" t="s">
        <v>40</v>
      </c>
      <c r="AB198" t="s">
        <v>40</v>
      </c>
      <c r="AC198" t="s">
        <v>40</v>
      </c>
      <c r="AD198" t="s">
        <v>40</v>
      </c>
      <c r="AE198" t="s">
        <v>40</v>
      </c>
      <c r="AF198">
        <v>3</v>
      </c>
      <c r="AG198" t="s">
        <v>40</v>
      </c>
      <c r="AH198" t="s">
        <v>40</v>
      </c>
      <c r="AI198" t="s">
        <v>40</v>
      </c>
      <c r="AK198" t="s">
        <v>39</v>
      </c>
      <c r="AL198" t="s">
        <v>40</v>
      </c>
    </row>
    <row r="199" spans="1:38" x14ac:dyDescent="0.25">
      <c r="A199">
        <v>198</v>
      </c>
      <c r="B199" s="1">
        <v>45470.348819444444</v>
      </c>
      <c r="C199" s="1">
        <v>45470.362500000003</v>
      </c>
      <c r="D199" t="s">
        <v>336</v>
      </c>
      <c r="E199" t="s">
        <v>337</v>
      </c>
      <c r="F199">
        <v>3</v>
      </c>
      <c r="G199">
        <v>3</v>
      </c>
      <c r="H199" t="s">
        <v>40</v>
      </c>
      <c r="I199" t="s">
        <v>40</v>
      </c>
      <c r="J199" t="s">
        <v>39</v>
      </c>
      <c r="K199" t="s">
        <v>39</v>
      </c>
      <c r="L199" t="s">
        <v>39</v>
      </c>
      <c r="M199" t="s">
        <v>39</v>
      </c>
      <c r="N199" t="s">
        <v>45</v>
      </c>
      <c r="O199">
        <v>2</v>
      </c>
      <c r="P199" t="s">
        <v>39</v>
      </c>
      <c r="Q199" t="s">
        <v>39</v>
      </c>
      <c r="R199" t="s">
        <v>39</v>
      </c>
      <c r="S199" t="s">
        <v>40</v>
      </c>
      <c r="T199" t="s">
        <v>39</v>
      </c>
      <c r="U199" t="s">
        <v>39</v>
      </c>
      <c r="V199" t="s">
        <v>39</v>
      </c>
      <c r="W199">
        <v>3</v>
      </c>
      <c r="X199" t="s">
        <v>40</v>
      </c>
      <c r="Y199" t="s">
        <v>40</v>
      </c>
      <c r="Z199" t="s">
        <v>40</v>
      </c>
      <c r="AA199" t="s">
        <v>40</v>
      </c>
      <c r="AB199" t="s">
        <v>39</v>
      </c>
      <c r="AC199" t="s">
        <v>39</v>
      </c>
      <c r="AD199" t="s">
        <v>39</v>
      </c>
      <c r="AE199" t="s">
        <v>39</v>
      </c>
      <c r="AF199">
        <v>3</v>
      </c>
      <c r="AG199" t="s">
        <v>40</v>
      </c>
      <c r="AH199" t="s">
        <v>40</v>
      </c>
      <c r="AI199" t="s">
        <v>40</v>
      </c>
      <c r="AK199" t="s">
        <v>39</v>
      </c>
      <c r="AL199" t="s">
        <v>40</v>
      </c>
    </row>
    <row r="200" spans="1:38" x14ac:dyDescent="0.25">
      <c r="A200">
        <v>199</v>
      </c>
      <c r="B200" s="1">
        <v>45470.379201388889</v>
      </c>
      <c r="C200" s="1">
        <v>45470.393483796295</v>
      </c>
      <c r="D200" t="s">
        <v>186</v>
      </c>
      <c r="E200" t="s">
        <v>187</v>
      </c>
      <c r="F200">
        <v>3</v>
      </c>
      <c r="G200">
        <v>3</v>
      </c>
      <c r="H200" t="s">
        <v>40</v>
      </c>
      <c r="I200" t="s">
        <v>40</v>
      </c>
      <c r="J200" t="s">
        <v>40</v>
      </c>
      <c r="K200" t="s">
        <v>40</v>
      </c>
      <c r="L200" t="s">
        <v>40</v>
      </c>
      <c r="M200" t="s">
        <v>40</v>
      </c>
      <c r="N200" t="s">
        <v>45</v>
      </c>
      <c r="O200">
        <v>4</v>
      </c>
      <c r="P200" t="s">
        <v>41</v>
      </c>
      <c r="Q200" t="s">
        <v>40</v>
      </c>
      <c r="R200" t="s">
        <v>40</v>
      </c>
      <c r="S200" t="s">
        <v>40</v>
      </c>
      <c r="T200" t="s">
        <v>40</v>
      </c>
      <c r="U200" t="s">
        <v>40</v>
      </c>
      <c r="V200" t="s">
        <v>40</v>
      </c>
      <c r="W200">
        <v>3</v>
      </c>
      <c r="X200" t="s">
        <v>40</v>
      </c>
      <c r="Y200" t="s">
        <v>40</v>
      </c>
      <c r="Z200" t="s">
        <v>40</v>
      </c>
      <c r="AA200" t="s">
        <v>40</v>
      </c>
      <c r="AB200" t="s">
        <v>40</v>
      </c>
      <c r="AC200" t="s">
        <v>40</v>
      </c>
      <c r="AD200" t="s">
        <v>40</v>
      </c>
      <c r="AE200" t="s">
        <v>40</v>
      </c>
      <c r="AF200">
        <v>2</v>
      </c>
      <c r="AG200" t="s">
        <v>40</v>
      </c>
      <c r="AH200" t="s">
        <v>40</v>
      </c>
      <c r="AI200" t="s">
        <v>40</v>
      </c>
      <c r="AK200" t="s">
        <v>39</v>
      </c>
      <c r="AL200" t="s">
        <v>40</v>
      </c>
    </row>
    <row r="201" spans="1:38" x14ac:dyDescent="0.25">
      <c r="A201">
        <v>200</v>
      </c>
      <c r="B201" s="1">
        <v>45470.480381944442</v>
      </c>
      <c r="C201" s="1">
        <v>45470.48196759259</v>
      </c>
      <c r="D201" t="s">
        <v>364</v>
      </c>
      <c r="E201" t="s">
        <v>365</v>
      </c>
      <c r="F201">
        <v>3</v>
      </c>
      <c r="G201">
        <v>3</v>
      </c>
      <c r="H201" t="s">
        <v>39</v>
      </c>
      <c r="I201" t="s">
        <v>40</v>
      </c>
      <c r="J201" t="s">
        <v>39</v>
      </c>
      <c r="K201" t="s">
        <v>40</v>
      </c>
      <c r="L201" t="s">
        <v>40</v>
      </c>
      <c r="M201" t="s">
        <v>41</v>
      </c>
      <c r="N201" t="s">
        <v>45</v>
      </c>
      <c r="O201">
        <v>4</v>
      </c>
      <c r="P201" t="s">
        <v>41</v>
      </c>
      <c r="Q201" t="s">
        <v>41</v>
      </c>
      <c r="R201" t="s">
        <v>40</v>
      </c>
      <c r="S201" t="s">
        <v>41</v>
      </c>
      <c r="T201" t="s">
        <v>41</v>
      </c>
      <c r="U201" t="s">
        <v>41</v>
      </c>
      <c r="V201" t="s">
        <v>41</v>
      </c>
      <c r="W201">
        <v>3</v>
      </c>
      <c r="X201" t="s">
        <v>40</v>
      </c>
      <c r="Y201" t="s">
        <v>40</v>
      </c>
      <c r="Z201" t="s">
        <v>40</v>
      </c>
      <c r="AA201" t="s">
        <v>41</v>
      </c>
      <c r="AB201" t="s">
        <v>41</v>
      </c>
      <c r="AC201" t="s">
        <v>41</v>
      </c>
      <c r="AD201" t="s">
        <v>40</v>
      </c>
      <c r="AE201" t="s">
        <v>40</v>
      </c>
      <c r="AF201">
        <v>3</v>
      </c>
      <c r="AG201" t="s">
        <v>41</v>
      </c>
      <c r="AH201" t="s">
        <v>41</v>
      </c>
      <c r="AI201" t="s">
        <v>41</v>
      </c>
      <c r="AK201" t="s">
        <v>41</v>
      </c>
      <c r="AL201" t="s">
        <v>39</v>
      </c>
    </row>
    <row r="202" spans="1:38" x14ac:dyDescent="0.25">
      <c r="A202">
        <v>201</v>
      </c>
      <c r="B202" s="1">
        <v>45470.481539351851</v>
      </c>
      <c r="C202" s="1">
        <v>45470.484722222223</v>
      </c>
      <c r="D202" t="s">
        <v>214</v>
      </c>
      <c r="E202" t="s">
        <v>215</v>
      </c>
      <c r="F202">
        <v>3</v>
      </c>
      <c r="G202">
        <v>3</v>
      </c>
      <c r="H202" t="s">
        <v>39</v>
      </c>
      <c r="I202" t="s">
        <v>39</v>
      </c>
      <c r="J202" t="s">
        <v>40</v>
      </c>
      <c r="K202" t="s">
        <v>40</v>
      </c>
      <c r="L202" t="s">
        <v>40</v>
      </c>
      <c r="M202" t="s">
        <v>39</v>
      </c>
      <c r="N202" t="s">
        <v>45</v>
      </c>
      <c r="O202">
        <v>3</v>
      </c>
      <c r="P202" t="s">
        <v>40</v>
      </c>
      <c r="Q202" t="s">
        <v>40</v>
      </c>
      <c r="R202" t="s">
        <v>41</v>
      </c>
      <c r="S202" t="s">
        <v>41</v>
      </c>
      <c r="T202" t="s">
        <v>40</v>
      </c>
      <c r="U202" t="s">
        <v>41</v>
      </c>
      <c r="V202" t="s">
        <v>40</v>
      </c>
      <c r="W202">
        <v>3</v>
      </c>
      <c r="X202" t="s">
        <v>40</v>
      </c>
      <c r="Y202" t="s">
        <v>40</v>
      </c>
      <c r="Z202" t="s">
        <v>40</v>
      </c>
      <c r="AA202" t="s">
        <v>40</v>
      </c>
      <c r="AB202" t="s">
        <v>40</v>
      </c>
      <c r="AC202" t="s">
        <v>40</v>
      </c>
      <c r="AD202" t="s">
        <v>40</v>
      </c>
      <c r="AE202" t="s">
        <v>40</v>
      </c>
      <c r="AF202">
        <v>3</v>
      </c>
      <c r="AG202" t="s">
        <v>40</v>
      </c>
      <c r="AH202" t="s">
        <v>40</v>
      </c>
      <c r="AI202" t="s">
        <v>40</v>
      </c>
      <c r="AK202" t="s">
        <v>40</v>
      </c>
      <c r="AL202" t="s">
        <v>40</v>
      </c>
    </row>
    <row r="203" spans="1:38" x14ac:dyDescent="0.25">
      <c r="A203">
        <v>202</v>
      </c>
      <c r="B203" s="1">
        <v>45470.731226851851</v>
      </c>
      <c r="C203" s="1">
        <v>45470.732592592591</v>
      </c>
      <c r="D203" t="s">
        <v>226</v>
      </c>
      <c r="E203" t="s">
        <v>227</v>
      </c>
      <c r="F203">
        <v>2</v>
      </c>
      <c r="G203">
        <v>1</v>
      </c>
      <c r="H203" t="s">
        <v>38</v>
      </c>
      <c r="I203" t="s">
        <v>38</v>
      </c>
      <c r="J203" t="s">
        <v>38</v>
      </c>
      <c r="K203" t="s">
        <v>40</v>
      </c>
      <c r="L203" t="s">
        <v>39</v>
      </c>
      <c r="M203" t="s">
        <v>38</v>
      </c>
      <c r="N203" t="s">
        <v>94</v>
      </c>
      <c r="O203">
        <v>1</v>
      </c>
      <c r="P203" t="s">
        <v>40</v>
      </c>
      <c r="Q203" t="s">
        <v>40</v>
      </c>
      <c r="R203" t="s">
        <v>40</v>
      </c>
      <c r="S203" t="s">
        <v>40</v>
      </c>
      <c r="T203" t="s">
        <v>40</v>
      </c>
      <c r="U203" t="s">
        <v>40</v>
      </c>
      <c r="V203" t="s">
        <v>40</v>
      </c>
      <c r="W203">
        <v>4</v>
      </c>
      <c r="X203" t="s">
        <v>41</v>
      </c>
      <c r="Y203" t="s">
        <v>41</v>
      </c>
      <c r="Z203" t="s">
        <v>39</v>
      </c>
      <c r="AA203" t="s">
        <v>40</v>
      </c>
      <c r="AB203" t="s">
        <v>40</v>
      </c>
      <c r="AC203" t="s">
        <v>40</v>
      </c>
      <c r="AD203" t="s">
        <v>39</v>
      </c>
      <c r="AE203" t="s">
        <v>40</v>
      </c>
      <c r="AF203">
        <v>3</v>
      </c>
      <c r="AG203" t="s">
        <v>39</v>
      </c>
      <c r="AH203" t="s">
        <v>40</v>
      </c>
      <c r="AI203" t="s">
        <v>40</v>
      </c>
      <c r="AK203" t="s">
        <v>40</v>
      </c>
      <c r="AL203" t="s">
        <v>40</v>
      </c>
    </row>
    <row r="204" spans="1:38" x14ac:dyDescent="0.25">
      <c r="A204">
        <v>203</v>
      </c>
      <c r="B204" s="1">
        <v>45470.741944444446</v>
      </c>
      <c r="C204" s="1">
        <v>45470.746261574073</v>
      </c>
      <c r="D204" t="s">
        <v>234</v>
      </c>
      <c r="E204" t="s">
        <v>235</v>
      </c>
      <c r="F204">
        <v>3</v>
      </c>
      <c r="G204">
        <v>3</v>
      </c>
      <c r="H204" t="s">
        <v>40</v>
      </c>
      <c r="I204" t="s">
        <v>41</v>
      </c>
      <c r="J204" t="s">
        <v>40</v>
      </c>
      <c r="K204" t="s">
        <v>41</v>
      </c>
      <c r="L204" t="s">
        <v>41</v>
      </c>
      <c r="M204" t="s">
        <v>41</v>
      </c>
      <c r="N204" t="s">
        <v>94</v>
      </c>
      <c r="O204">
        <v>4</v>
      </c>
      <c r="P204" t="s">
        <v>41</v>
      </c>
      <c r="Q204" t="s">
        <v>41</v>
      </c>
      <c r="R204" t="s">
        <v>40</v>
      </c>
      <c r="S204" t="s">
        <v>41</v>
      </c>
      <c r="T204" t="s">
        <v>41</v>
      </c>
      <c r="U204" t="s">
        <v>41</v>
      </c>
      <c r="V204" t="s">
        <v>41</v>
      </c>
      <c r="W204">
        <v>4</v>
      </c>
      <c r="X204" t="s">
        <v>41</v>
      </c>
      <c r="Y204" t="s">
        <v>41</v>
      </c>
      <c r="Z204" t="s">
        <v>41</v>
      </c>
      <c r="AA204" t="s">
        <v>41</v>
      </c>
      <c r="AB204" t="s">
        <v>41</v>
      </c>
      <c r="AC204" t="s">
        <v>41</v>
      </c>
      <c r="AD204" t="s">
        <v>41</v>
      </c>
      <c r="AE204" t="s">
        <v>41</v>
      </c>
      <c r="AF204">
        <v>2</v>
      </c>
      <c r="AG204" t="s">
        <v>40</v>
      </c>
      <c r="AH204" t="s">
        <v>40</v>
      </c>
      <c r="AI204" t="s">
        <v>40</v>
      </c>
      <c r="AK204" t="s">
        <v>40</v>
      </c>
      <c r="AL204" t="s">
        <v>40</v>
      </c>
    </row>
    <row r="205" spans="1:38" x14ac:dyDescent="0.25">
      <c r="A205">
        <v>204</v>
      </c>
      <c r="B205" s="1">
        <v>45472.635729166665</v>
      </c>
      <c r="C205" s="1">
        <v>45472.636099537034</v>
      </c>
      <c r="D205" t="s">
        <v>220</v>
      </c>
      <c r="E205" t="s">
        <v>221</v>
      </c>
      <c r="F205">
        <v>3</v>
      </c>
      <c r="G205">
        <v>4</v>
      </c>
      <c r="H205" t="s">
        <v>40</v>
      </c>
      <c r="I205" t="s">
        <v>40</v>
      </c>
      <c r="J205" t="s">
        <v>40</v>
      </c>
      <c r="K205" t="s">
        <v>40</v>
      </c>
      <c r="L205" t="s">
        <v>40</v>
      </c>
      <c r="M205" t="s">
        <v>40</v>
      </c>
      <c r="N205" t="s">
        <v>45</v>
      </c>
      <c r="O205">
        <v>3</v>
      </c>
      <c r="P205" t="s">
        <v>40</v>
      </c>
      <c r="Q205" t="s">
        <v>40</v>
      </c>
      <c r="R205" t="s">
        <v>41</v>
      </c>
      <c r="S205" t="s">
        <v>41</v>
      </c>
      <c r="T205" t="s">
        <v>41</v>
      </c>
      <c r="U205" t="s">
        <v>41</v>
      </c>
      <c r="V205" t="s">
        <v>41</v>
      </c>
      <c r="W205">
        <v>3</v>
      </c>
      <c r="X205" t="s">
        <v>40</v>
      </c>
      <c r="Y205" t="s">
        <v>40</v>
      </c>
      <c r="Z205" t="s">
        <v>40</v>
      </c>
      <c r="AA205" t="s">
        <v>40</v>
      </c>
      <c r="AB205" t="s">
        <v>40</v>
      </c>
      <c r="AC205" t="s">
        <v>40</v>
      </c>
      <c r="AD205" t="s">
        <v>40</v>
      </c>
      <c r="AE205" t="s">
        <v>40</v>
      </c>
      <c r="AF205">
        <v>3</v>
      </c>
      <c r="AG205" t="s">
        <v>40</v>
      </c>
      <c r="AH205" t="s">
        <v>40</v>
      </c>
      <c r="AI205" t="s">
        <v>40</v>
      </c>
      <c r="AK205" t="s">
        <v>40</v>
      </c>
      <c r="AL205" t="s">
        <v>40</v>
      </c>
    </row>
    <row r="206" spans="1:38" x14ac:dyDescent="0.25">
      <c r="A206">
        <v>205</v>
      </c>
      <c r="B206" s="1">
        <v>45472.635127314818</v>
      </c>
      <c r="C206" s="1">
        <v>45472.637372685182</v>
      </c>
      <c r="D206" t="s">
        <v>228</v>
      </c>
      <c r="E206" t="s">
        <v>229</v>
      </c>
      <c r="F206">
        <v>4</v>
      </c>
      <c r="G206">
        <v>4</v>
      </c>
      <c r="H206" t="s">
        <v>41</v>
      </c>
      <c r="I206" t="s">
        <v>41</v>
      </c>
      <c r="J206" t="s">
        <v>41</v>
      </c>
      <c r="K206" t="s">
        <v>41</v>
      </c>
      <c r="L206" t="s">
        <v>41</v>
      </c>
      <c r="M206" t="s">
        <v>41</v>
      </c>
      <c r="N206" t="s">
        <v>45</v>
      </c>
      <c r="O206">
        <v>4</v>
      </c>
      <c r="P206" t="s">
        <v>41</v>
      </c>
      <c r="Q206" t="s">
        <v>41</v>
      </c>
      <c r="R206" t="s">
        <v>41</v>
      </c>
      <c r="S206" t="s">
        <v>41</v>
      </c>
      <c r="T206" t="s">
        <v>41</v>
      </c>
      <c r="U206" t="s">
        <v>41</v>
      </c>
      <c r="V206" t="s">
        <v>41</v>
      </c>
      <c r="W206">
        <v>4</v>
      </c>
      <c r="X206" t="s">
        <v>41</v>
      </c>
      <c r="Y206" t="s">
        <v>41</v>
      </c>
      <c r="Z206" t="s">
        <v>41</v>
      </c>
      <c r="AA206" t="s">
        <v>41</v>
      </c>
      <c r="AB206" t="s">
        <v>41</v>
      </c>
      <c r="AC206" t="s">
        <v>41</v>
      </c>
      <c r="AD206" t="s">
        <v>41</v>
      </c>
      <c r="AE206" t="s">
        <v>41</v>
      </c>
      <c r="AF206">
        <v>4</v>
      </c>
      <c r="AG206" t="s">
        <v>41</v>
      </c>
      <c r="AH206" t="s">
        <v>41</v>
      </c>
      <c r="AI206" t="s">
        <v>41</v>
      </c>
      <c r="AK206" t="s">
        <v>41</v>
      </c>
      <c r="AL206" t="s">
        <v>41</v>
      </c>
    </row>
    <row r="207" spans="1:38" x14ac:dyDescent="0.25">
      <c r="A207">
        <v>206</v>
      </c>
      <c r="B207" s="1">
        <v>45472.63857638889</v>
      </c>
      <c r="C207" s="1">
        <v>45472.641064814816</v>
      </c>
      <c r="D207" t="s">
        <v>470</v>
      </c>
      <c r="E207" t="s">
        <v>471</v>
      </c>
      <c r="F207">
        <v>3</v>
      </c>
      <c r="G207">
        <v>2</v>
      </c>
      <c r="H207" t="s">
        <v>39</v>
      </c>
      <c r="I207" t="s">
        <v>40</v>
      </c>
      <c r="J207" t="s">
        <v>39</v>
      </c>
      <c r="K207" t="s">
        <v>41</v>
      </c>
      <c r="L207" t="s">
        <v>41</v>
      </c>
      <c r="M207" t="s">
        <v>41</v>
      </c>
      <c r="N207" t="s">
        <v>45</v>
      </c>
      <c r="O207">
        <v>4</v>
      </c>
      <c r="P207" t="s">
        <v>40</v>
      </c>
      <c r="Q207" t="s">
        <v>40</v>
      </c>
      <c r="R207" t="s">
        <v>40</v>
      </c>
      <c r="S207" t="s">
        <v>40</v>
      </c>
      <c r="T207" t="s">
        <v>40</v>
      </c>
      <c r="U207" t="s">
        <v>40</v>
      </c>
      <c r="V207" t="s">
        <v>39</v>
      </c>
      <c r="W207">
        <v>4</v>
      </c>
      <c r="X207" t="s">
        <v>40</v>
      </c>
      <c r="Y207" t="s">
        <v>40</v>
      </c>
      <c r="Z207" t="s">
        <v>40</v>
      </c>
      <c r="AA207" t="s">
        <v>41</v>
      </c>
      <c r="AB207" t="s">
        <v>41</v>
      </c>
      <c r="AC207" t="s">
        <v>41</v>
      </c>
      <c r="AD207" t="s">
        <v>40</v>
      </c>
      <c r="AE207" t="s">
        <v>40</v>
      </c>
      <c r="AF207">
        <v>3</v>
      </c>
      <c r="AG207" t="s">
        <v>41</v>
      </c>
      <c r="AH207" t="s">
        <v>41</v>
      </c>
      <c r="AI207" t="s">
        <v>40</v>
      </c>
      <c r="AK207" t="s">
        <v>40</v>
      </c>
      <c r="AL207" t="s">
        <v>40</v>
      </c>
    </row>
    <row r="208" spans="1:38" x14ac:dyDescent="0.25">
      <c r="A208">
        <v>207</v>
      </c>
      <c r="B208" s="1">
        <v>45472.649745370371</v>
      </c>
      <c r="C208" s="1">
        <v>45472.650775462964</v>
      </c>
      <c r="D208" t="s">
        <v>472</v>
      </c>
      <c r="E208" t="s">
        <v>473</v>
      </c>
      <c r="F208">
        <v>3</v>
      </c>
      <c r="G208">
        <v>3</v>
      </c>
      <c r="H208" t="s">
        <v>39</v>
      </c>
      <c r="I208" t="s">
        <v>40</v>
      </c>
      <c r="J208" t="s">
        <v>39</v>
      </c>
      <c r="K208" t="s">
        <v>40</v>
      </c>
      <c r="L208" t="s">
        <v>41</v>
      </c>
      <c r="M208" t="s">
        <v>40</v>
      </c>
      <c r="N208" t="s">
        <v>45</v>
      </c>
      <c r="O208">
        <v>4</v>
      </c>
      <c r="P208" t="s">
        <v>41</v>
      </c>
      <c r="Q208" t="s">
        <v>41</v>
      </c>
      <c r="R208" t="s">
        <v>41</v>
      </c>
      <c r="S208" t="s">
        <v>41</v>
      </c>
      <c r="T208" t="s">
        <v>40</v>
      </c>
      <c r="U208" t="s">
        <v>41</v>
      </c>
      <c r="V208" t="s">
        <v>41</v>
      </c>
      <c r="W208">
        <v>4</v>
      </c>
      <c r="X208" t="s">
        <v>41</v>
      </c>
      <c r="Y208" t="s">
        <v>40</v>
      </c>
      <c r="Z208" t="s">
        <v>41</v>
      </c>
      <c r="AA208" t="s">
        <v>41</v>
      </c>
      <c r="AB208" t="s">
        <v>41</v>
      </c>
      <c r="AC208" t="s">
        <v>41</v>
      </c>
      <c r="AD208" t="s">
        <v>41</v>
      </c>
      <c r="AE208" t="s">
        <v>41</v>
      </c>
      <c r="AF208">
        <v>4</v>
      </c>
      <c r="AG208" t="s">
        <v>41</v>
      </c>
      <c r="AH208" t="s">
        <v>41</v>
      </c>
      <c r="AI208" t="s">
        <v>39</v>
      </c>
      <c r="AK208" t="s">
        <v>41</v>
      </c>
      <c r="AL208" t="s">
        <v>40</v>
      </c>
    </row>
    <row r="209" spans="1:38" x14ac:dyDescent="0.25">
      <c r="A209">
        <v>208</v>
      </c>
      <c r="B209" s="1">
        <v>45472.654490740744</v>
      </c>
      <c r="C209" s="1">
        <v>45472.656944444447</v>
      </c>
      <c r="D209" t="s">
        <v>474</v>
      </c>
      <c r="E209" t="s">
        <v>475</v>
      </c>
      <c r="F209">
        <v>1</v>
      </c>
      <c r="G209">
        <v>1</v>
      </c>
      <c r="H209" t="s">
        <v>38</v>
      </c>
      <c r="I209" t="s">
        <v>38</v>
      </c>
      <c r="J209" t="s">
        <v>38</v>
      </c>
      <c r="K209" t="s">
        <v>38</v>
      </c>
      <c r="L209" t="s">
        <v>38</v>
      </c>
      <c r="M209" t="s">
        <v>38</v>
      </c>
      <c r="N209" t="s">
        <v>94</v>
      </c>
      <c r="O209">
        <v>2</v>
      </c>
      <c r="P209" t="s">
        <v>39</v>
      </c>
      <c r="Q209" t="s">
        <v>39</v>
      </c>
      <c r="R209" t="s">
        <v>39</v>
      </c>
      <c r="S209" t="s">
        <v>39</v>
      </c>
      <c r="T209" t="s">
        <v>39</v>
      </c>
      <c r="U209" t="s">
        <v>39</v>
      </c>
      <c r="V209" t="s">
        <v>39</v>
      </c>
      <c r="W209">
        <v>2</v>
      </c>
      <c r="X209" t="s">
        <v>39</v>
      </c>
      <c r="Y209" t="s">
        <v>39</v>
      </c>
      <c r="Z209" t="s">
        <v>39</v>
      </c>
      <c r="AA209" t="s">
        <v>39</v>
      </c>
      <c r="AB209" t="s">
        <v>39</v>
      </c>
      <c r="AC209" t="s">
        <v>39</v>
      </c>
      <c r="AD209" t="s">
        <v>39</v>
      </c>
      <c r="AE209" t="s">
        <v>39</v>
      </c>
      <c r="AF209">
        <v>3</v>
      </c>
      <c r="AG209" t="s">
        <v>40</v>
      </c>
      <c r="AH209" t="s">
        <v>40</v>
      </c>
      <c r="AI209" t="s">
        <v>40</v>
      </c>
      <c r="AK209" t="s">
        <v>40</v>
      </c>
      <c r="AL209" t="s">
        <v>40</v>
      </c>
    </row>
    <row r="210" spans="1:38" x14ac:dyDescent="0.25">
      <c r="A210">
        <v>209</v>
      </c>
      <c r="B210" s="1">
        <v>45472.657430555555</v>
      </c>
      <c r="C210" s="1">
        <v>45472.659143518518</v>
      </c>
      <c r="D210" t="s">
        <v>182</v>
      </c>
      <c r="E210" t="s">
        <v>183</v>
      </c>
      <c r="F210">
        <v>4</v>
      </c>
      <c r="G210">
        <v>3</v>
      </c>
      <c r="H210" t="s">
        <v>40</v>
      </c>
      <c r="I210" t="s">
        <v>40</v>
      </c>
      <c r="J210" t="s">
        <v>40</v>
      </c>
      <c r="K210" t="s">
        <v>40</v>
      </c>
      <c r="L210" t="s">
        <v>40</v>
      </c>
      <c r="M210" t="s">
        <v>40</v>
      </c>
      <c r="N210" t="s">
        <v>45</v>
      </c>
      <c r="O210">
        <v>4</v>
      </c>
      <c r="P210" t="s">
        <v>41</v>
      </c>
      <c r="Q210" t="s">
        <v>41</v>
      </c>
      <c r="R210" t="s">
        <v>39</v>
      </c>
      <c r="S210" t="s">
        <v>41</v>
      </c>
      <c r="T210" t="s">
        <v>41</v>
      </c>
      <c r="U210" t="s">
        <v>40</v>
      </c>
      <c r="V210" t="s">
        <v>40</v>
      </c>
      <c r="W210">
        <v>4</v>
      </c>
      <c r="X210" t="s">
        <v>40</v>
      </c>
      <c r="Y210" t="s">
        <v>40</v>
      </c>
      <c r="Z210" t="s">
        <v>41</v>
      </c>
      <c r="AA210" t="s">
        <v>41</v>
      </c>
      <c r="AB210" t="s">
        <v>41</v>
      </c>
      <c r="AC210" t="s">
        <v>41</v>
      </c>
      <c r="AD210" t="s">
        <v>41</v>
      </c>
      <c r="AE210" t="s">
        <v>41</v>
      </c>
      <c r="AF210">
        <v>4</v>
      </c>
      <c r="AG210" t="s">
        <v>41</v>
      </c>
      <c r="AH210" t="s">
        <v>41</v>
      </c>
      <c r="AI210" t="s">
        <v>41</v>
      </c>
      <c r="AK210" t="s">
        <v>41</v>
      </c>
      <c r="AL210" t="s">
        <v>41</v>
      </c>
    </row>
    <row r="211" spans="1:38" x14ac:dyDescent="0.25">
      <c r="A211">
        <v>210</v>
      </c>
      <c r="B211" s="1">
        <v>45472.658414351848</v>
      </c>
      <c r="C211" s="1">
        <v>45472.660682870373</v>
      </c>
      <c r="D211" t="s">
        <v>476</v>
      </c>
      <c r="E211" t="s">
        <v>477</v>
      </c>
      <c r="F211">
        <v>4</v>
      </c>
      <c r="G211">
        <v>3</v>
      </c>
      <c r="H211" t="s">
        <v>40</v>
      </c>
      <c r="I211" t="s">
        <v>40</v>
      </c>
      <c r="J211" t="s">
        <v>40</v>
      </c>
      <c r="K211" t="s">
        <v>40</v>
      </c>
      <c r="L211" t="s">
        <v>40</v>
      </c>
      <c r="M211" t="s">
        <v>40</v>
      </c>
      <c r="N211" t="s">
        <v>45</v>
      </c>
      <c r="O211">
        <v>4</v>
      </c>
      <c r="P211" t="s">
        <v>41</v>
      </c>
      <c r="Q211" t="s">
        <v>40</v>
      </c>
      <c r="R211" t="s">
        <v>40</v>
      </c>
      <c r="S211" t="s">
        <v>40</v>
      </c>
      <c r="T211" t="s">
        <v>40</v>
      </c>
      <c r="U211" t="s">
        <v>41</v>
      </c>
      <c r="V211" t="s">
        <v>41</v>
      </c>
      <c r="W211">
        <v>3</v>
      </c>
      <c r="X211" t="s">
        <v>40</v>
      </c>
      <c r="Y211" t="s">
        <v>40</v>
      </c>
      <c r="Z211" t="s">
        <v>40</v>
      </c>
      <c r="AA211" t="s">
        <v>40</v>
      </c>
      <c r="AB211" t="s">
        <v>40</v>
      </c>
      <c r="AC211" t="s">
        <v>40</v>
      </c>
      <c r="AD211" t="s">
        <v>40</v>
      </c>
      <c r="AE211" t="s">
        <v>40</v>
      </c>
      <c r="AF211">
        <v>4</v>
      </c>
      <c r="AG211" t="s">
        <v>40</v>
      </c>
      <c r="AH211" t="s">
        <v>40</v>
      </c>
      <c r="AI211" t="s">
        <v>41</v>
      </c>
      <c r="AK211" t="s">
        <v>41</v>
      </c>
      <c r="AL211" t="s">
        <v>41</v>
      </c>
    </row>
    <row r="212" spans="1:38" x14ac:dyDescent="0.25">
      <c r="A212">
        <v>211</v>
      </c>
      <c r="B212" s="1">
        <v>45472.669687499998</v>
      </c>
      <c r="C212" s="1">
        <v>45472.672071759262</v>
      </c>
      <c r="D212" t="s">
        <v>478</v>
      </c>
      <c r="E212" t="s">
        <v>479</v>
      </c>
      <c r="F212">
        <v>2</v>
      </c>
      <c r="G212">
        <v>1</v>
      </c>
      <c r="H212" t="s">
        <v>38</v>
      </c>
      <c r="I212" t="s">
        <v>38</v>
      </c>
      <c r="J212" t="s">
        <v>38</v>
      </c>
      <c r="K212" t="s">
        <v>40</v>
      </c>
      <c r="L212" t="s">
        <v>38</v>
      </c>
      <c r="M212" t="s">
        <v>40</v>
      </c>
      <c r="N212" t="s">
        <v>67</v>
      </c>
      <c r="O212">
        <v>3</v>
      </c>
      <c r="P212" t="s">
        <v>39</v>
      </c>
      <c r="Q212" t="s">
        <v>39</v>
      </c>
      <c r="R212" t="s">
        <v>41</v>
      </c>
      <c r="S212" t="s">
        <v>41</v>
      </c>
      <c r="T212" t="s">
        <v>39</v>
      </c>
      <c r="U212" t="s">
        <v>39</v>
      </c>
      <c r="V212" t="s">
        <v>41</v>
      </c>
      <c r="W212">
        <v>2</v>
      </c>
      <c r="X212" t="s">
        <v>39</v>
      </c>
      <c r="Y212" t="s">
        <v>39</v>
      </c>
      <c r="Z212" t="s">
        <v>40</v>
      </c>
      <c r="AA212" t="s">
        <v>40</v>
      </c>
      <c r="AB212" t="s">
        <v>39</v>
      </c>
      <c r="AC212" t="s">
        <v>39</v>
      </c>
      <c r="AD212" t="s">
        <v>39</v>
      </c>
      <c r="AE212" t="s">
        <v>39</v>
      </c>
      <c r="AF212">
        <v>4</v>
      </c>
      <c r="AG212" t="s">
        <v>41</v>
      </c>
      <c r="AH212" t="s">
        <v>41</v>
      </c>
      <c r="AI212" t="s">
        <v>41</v>
      </c>
      <c r="AK212" t="s">
        <v>41</v>
      </c>
      <c r="AL212" t="s">
        <v>41</v>
      </c>
    </row>
    <row r="213" spans="1:38" x14ac:dyDescent="0.25">
      <c r="A213">
        <v>212</v>
      </c>
      <c r="B213" s="1">
        <v>45472.670324074075</v>
      </c>
      <c r="C213" s="1">
        <v>45472.673310185186</v>
      </c>
      <c r="D213" t="s">
        <v>480</v>
      </c>
      <c r="E213" t="s">
        <v>481</v>
      </c>
      <c r="F213">
        <v>3</v>
      </c>
      <c r="G213">
        <v>3</v>
      </c>
      <c r="H213" t="s">
        <v>40</v>
      </c>
      <c r="I213" t="s">
        <v>40</v>
      </c>
      <c r="J213" t="s">
        <v>40</v>
      </c>
      <c r="K213" t="s">
        <v>40</v>
      </c>
      <c r="L213" t="s">
        <v>40</v>
      </c>
      <c r="M213" t="s">
        <v>40</v>
      </c>
      <c r="N213" t="s">
        <v>45</v>
      </c>
      <c r="O213">
        <v>3</v>
      </c>
      <c r="P213" t="s">
        <v>40</v>
      </c>
      <c r="Q213" t="s">
        <v>40</v>
      </c>
      <c r="R213" t="s">
        <v>40</v>
      </c>
      <c r="S213" t="s">
        <v>40</v>
      </c>
      <c r="T213" t="s">
        <v>40</v>
      </c>
      <c r="U213" t="s">
        <v>40</v>
      </c>
      <c r="V213" t="s">
        <v>40</v>
      </c>
      <c r="W213">
        <v>3</v>
      </c>
      <c r="X213" t="s">
        <v>40</v>
      </c>
      <c r="Y213" t="s">
        <v>40</v>
      </c>
      <c r="Z213" t="s">
        <v>40</v>
      </c>
      <c r="AA213" t="s">
        <v>40</v>
      </c>
      <c r="AB213" t="s">
        <v>40</v>
      </c>
      <c r="AC213" t="s">
        <v>40</v>
      </c>
      <c r="AD213" t="s">
        <v>40</v>
      </c>
      <c r="AE213" t="s">
        <v>40</v>
      </c>
      <c r="AF213">
        <v>3</v>
      </c>
      <c r="AG213" t="s">
        <v>40</v>
      </c>
      <c r="AH213" t="s">
        <v>40</v>
      </c>
      <c r="AI213" t="s">
        <v>40</v>
      </c>
      <c r="AK213" t="s">
        <v>40</v>
      </c>
      <c r="AL213" t="s">
        <v>40</v>
      </c>
    </row>
    <row r="214" spans="1:38" x14ac:dyDescent="0.25">
      <c r="A214">
        <v>213</v>
      </c>
      <c r="B214" s="1">
        <v>45472.676064814812</v>
      </c>
      <c r="C214" s="1">
        <v>45472.67765046296</v>
      </c>
      <c r="D214" t="s">
        <v>268</v>
      </c>
      <c r="E214" t="s">
        <v>269</v>
      </c>
      <c r="F214">
        <v>2</v>
      </c>
      <c r="G214">
        <v>2</v>
      </c>
      <c r="H214" t="s">
        <v>39</v>
      </c>
      <c r="I214" t="s">
        <v>39</v>
      </c>
      <c r="J214" t="s">
        <v>39</v>
      </c>
      <c r="K214" t="s">
        <v>40</v>
      </c>
      <c r="L214" t="s">
        <v>40</v>
      </c>
      <c r="M214" t="s">
        <v>40</v>
      </c>
      <c r="N214" t="s">
        <v>67</v>
      </c>
      <c r="O214">
        <v>1</v>
      </c>
      <c r="P214" t="s">
        <v>39</v>
      </c>
      <c r="Q214" t="s">
        <v>39</v>
      </c>
      <c r="R214" t="s">
        <v>38</v>
      </c>
      <c r="S214" t="s">
        <v>39</v>
      </c>
      <c r="T214" t="s">
        <v>39</v>
      </c>
      <c r="U214" t="s">
        <v>40</v>
      </c>
      <c r="V214" t="s">
        <v>39</v>
      </c>
      <c r="W214">
        <v>2</v>
      </c>
      <c r="X214" t="s">
        <v>39</v>
      </c>
      <c r="Y214" t="s">
        <v>39</v>
      </c>
      <c r="Z214" t="s">
        <v>40</v>
      </c>
      <c r="AA214" t="s">
        <v>40</v>
      </c>
      <c r="AB214" t="s">
        <v>40</v>
      </c>
      <c r="AC214" t="s">
        <v>40</v>
      </c>
      <c r="AD214" t="s">
        <v>40</v>
      </c>
      <c r="AE214" t="s">
        <v>40</v>
      </c>
      <c r="AF214">
        <v>2</v>
      </c>
      <c r="AG214" t="s">
        <v>40</v>
      </c>
      <c r="AH214" t="s">
        <v>40</v>
      </c>
      <c r="AI214" t="s">
        <v>40</v>
      </c>
      <c r="AK214" t="s">
        <v>39</v>
      </c>
      <c r="AL214" t="s">
        <v>39</v>
      </c>
    </row>
    <row r="215" spans="1:38" x14ac:dyDescent="0.25">
      <c r="A215">
        <v>214</v>
      </c>
      <c r="B215" s="1">
        <v>45472.685173611113</v>
      </c>
      <c r="C215" s="1">
        <v>45472.687835648147</v>
      </c>
      <c r="D215" t="s">
        <v>159</v>
      </c>
      <c r="E215" t="s">
        <v>160</v>
      </c>
      <c r="F215">
        <v>3</v>
      </c>
      <c r="G215">
        <v>3</v>
      </c>
      <c r="H215" t="s">
        <v>40</v>
      </c>
      <c r="I215" t="s">
        <v>40</v>
      </c>
      <c r="J215" t="s">
        <v>40</v>
      </c>
      <c r="K215" t="s">
        <v>40</v>
      </c>
      <c r="L215" t="s">
        <v>40</v>
      </c>
      <c r="M215" t="s">
        <v>40</v>
      </c>
      <c r="N215" t="s">
        <v>94</v>
      </c>
      <c r="O215">
        <v>3</v>
      </c>
      <c r="P215" t="s">
        <v>40</v>
      </c>
      <c r="Q215" t="s">
        <v>40</v>
      </c>
      <c r="R215" t="s">
        <v>40</v>
      </c>
      <c r="S215" t="s">
        <v>40</v>
      </c>
      <c r="T215" t="s">
        <v>40</v>
      </c>
      <c r="U215" t="s">
        <v>40</v>
      </c>
      <c r="V215" t="s">
        <v>40</v>
      </c>
      <c r="W215">
        <v>3</v>
      </c>
      <c r="X215" t="s">
        <v>40</v>
      </c>
      <c r="Y215" t="s">
        <v>40</v>
      </c>
      <c r="Z215" t="s">
        <v>40</v>
      </c>
      <c r="AA215" t="s">
        <v>40</v>
      </c>
      <c r="AB215" t="s">
        <v>40</v>
      </c>
      <c r="AC215" t="s">
        <v>40</v>
      </c>
      <c r="AD215" t="s">
        <v>40</v>
      </c>
      <c r="AE215" t="s">
        <v>40</v>
      </c>
      <c r="AF215">
        <v>3</v>
      </c>
      <c r="AG215" t="s">
        <v>40</v>
      </c>
      <c r="AH215" t="s">
        <v>40</v>
      </c>
      <c r="AI215" t="s">
        <v>40</v>
      </c>
      <c r="AK215" t="s">
        <v>40</v>
      </c>
      <c r="AL215" t="s">
        <v>40</v>
      </c>
    </row>
    <row r="216" spans="1:38" x14ac:dyDescent="0.25">
      <c r="A216">
        <v>215</v>
      </c>
      <c r="B216" s="1">
        <v>45472.704942129632</v>
      </c>
      <c r="C216" s="1">
        <v>45472.711689814816</v>
      </c>
      <c r="D216" t="s">
        <v>240</v>
      </c>
      <c r="E216" t="s">
        <v>241</v>
      </c>
      <c r="F216">
        <v>3</v>
      </c>
      <c r="G216">
        <v>3</v>
      </c>
      <c r="H216" t="s">
        <v>39</v>
      </c>
      <c r="I216" t="s">
        <v>39</v>
      </c>
      <c r="J216" t="s">
        <v>39</v>
      </c>
      <c r="K216" t="s">
        <v>40</v>
      </c>
      <c r="L216" t="s">
        <v>40</v>
      </c>
      <c r="M216" t="s">
        <v>38</v>
      </c>
      <c r="N216" t="s">
        <v>45</v>
      </c>
      <c r="O216">
        <v>4</v>
      </c>
      <c r="P216" t="s">
        <v>40</v>
      </c>
      <c r="Q216" t="s">
        <v>39</v>
      </c>
      <c r="R216" t="s">
        <v>40</v>
      </c>
      <c r="S216" t="s">
        <v>40</v>
      </c>
      <c r="T216" t="s">
        <v>39</v>
      </c>
      <c r="U216" t="s">
        <v>39</v>
      </c>
      <c r="V216" t="s">
        <v>39</v>
      </c>
      <c r="W216">
        <v>3</v>
      </c>
      <c r="X216" t="s">
        <v>40</v>
      </c>
      <c r="Y216" t="s">
        <v>40</v>
      </c>
      <c r="Z216" t="s">
        <v>39</v>
      </c>
      <c r="AA216" t="s">
        <v>40</v>
      </c>
      <c r="AB216" t="s">
        <v>40</v>
      </c>
      <c r="AC216" t="s">
        <v>40</v>
      </c>
      <c r="AD216" t="s">
        <v>40</v>
      </c>
      <c r="AE216" t="s">
        <v>40</v>
      </c>
      <c r="AF216">
        <v>2</v>
      </c>
      <c r="AG216" t="s">
        <v>40</v>
      </c>
      <c r="AH216" t="s">
        <v>40</v>
      </c>
      <c r="AI216" t="s">
        <v>40</v>
      </c>
      <c r="AK216" t="s">
        <v>38</v>
      </c>
      <c r="AL216" t="s">
        <v>39</v>
      </c>
    </row>
    <row r="217" spans="1:38" x14ac:dyDescent="0.25">
      <c r="A217">
        <v>216</v>
      </c>
      <c r="B217" s="1">
        <v>45472.716956018521</v>
      </c>
      <c r="C217" s="1">
        <v>45472.751550925925</v>
      </c>
      <c r="D217" t="s">
        <v>293</v>
      </c>
      <c r="E217" t="s">
        <v>294</v>
      </c>
      <c r="F217">
        <v>3</v>
      </c>
      <c r="G217">
        <v>3</v>
      </c>
      <c r="H217" t="s">
        <v>40</v>
      </c>
      <c r="I217" t="s">
        <v>40</v>
      </c>
      <c r="J217" t="s">
        <v>40</v>
      </c>
      <c r="K217" t="s">
        <v>40</v>
      </c>
      <c r="L217" t="s">
        <v>39</v>
      </c>
      <c r="M217" t="s">
        <v>40</v>
      </c>
      <c r="N217" t="s">
        <v>94</v>
      </c>
      <c r="O217">
        <v>3</v>
      </c>
      <c r="P217" t="s">
        <v>40</v>
      </c>
      <c r="Q217" t="s">
        <v>40</v>
      </c>
      <c r="R217" t="s">
        <v>40</v>
      </c>
      <c r="S217" t="s">
        <v>40</v>
      </c>
      <c r="T217" t="s">
        <v>40</v>
      </c>
      <c r="U217" t="s">
        <v>40</v>
      </c>
      <c r="V217" t="s">
        <v>40</v>
      </c>
      <c r="W217">
        <v>3</v>
      </c>
      <c r="X217" t="s">
        <v>40</v>
      </c>
      <c r="Y217" t="s">
        <v>40</v>
      </c>
      <c r="Z217" t="s">
        <v>40</v>
      </c>
      <c r="AA217" t="s">
        <v>40</v>
      </c>
      <c r="AB217" t="s">
        <v>40</v>
      </c>
      <c r="AC217" t="s">
        <v>40</v>
      </c>
      <c r="AD217" t="s">
        <v>40</v>
      </c>
      <c r="AE217" t="s">
        <v>40</v>
      </c>
      <c r="AF217">
        <v>3</v>
      </c>
      <c r="AG217" t="s">
        <v>40</v>
      </c>
      <c r="AH217" t="s">
        <v>40</v>
      </c>
      <c r="AI217" t="s">
        <v>40</v>
      </c>
      <c r="AK217" t="s">
        <v>40</v>
      </c>
      <c r="AL217" t="s">
        <v>40</v>
      </c>
    </row>
    <row r="218" spans="1:38" x14ac:dyDescent="0.25">
      <c r="A218">
        <v>217</v>
      </c>
      <c r="B218" s="1">
        <v>45472.751018518517</v>
      </c>
      <c r="C218" s="1">
        <v>45472.753888888888</v>
      </c>
      <c r="D218" t="s">
        <v>115</v>
      </c>
      <c r="E218" t="s">
        <v>116</v>
      </c>
      <c r="F218">
        <v>4</v>
      </c>
      <c r="G218">
        <v>4</v>
      </c>
      <c r="H218" t="s">
        <v>40</v>
      </c>
      <c r="I218" t="s">
        <v>40</v>
      </c>
      <c r="J218" t="s">
        <v>40</v>
      </c>
      <c r="K218" t="s">
        <v>41</v>
      </c>
      <c r="L218" t="s">
        <v>40</v>
      </c>
      <c r="M218" t="s">
        <v>40</v>
      </c>
      <c r="N218" t="s">
        <v>45</v>
      </c>
      <c r="O218">
        <v>3</v>
      </c>
      <c r="P218" t="s">
        <v>40</v>
      </c>
      <c r="Q218" t="s">
        <v>41</v>
      </c>
      <c r="R218" t="s">
        <v>41</v>
      </c>
      <c r="S218" t="s">
        <v>41</v>
      </c>
      <c r="T218" t="s">
        <v>40</v>
      </c>
      <c r="U218" t="s">
        <v>41</v>
      </c>
      <c r="V218" t="s">
        <v>41</v>
      </c>
      <c r="W218">
        <v>4</v>
      </c>
      <c r="X218" t="s">
        <v>41</v>
      </c>
      <c r="Y218" t="s">
        <v>41</v>
      </c>
      <c r="Z218" t="s">
        <v>41</v>
      </c>
      <c r="AA218" t="s">
        <v>41</v>
      </c>
      <c r="AB218" t="s">
        <v>41</v>
      </c>
      <c r="AC218" t="s">
        <v>41</v>
      </c>
      <c r="AD218" t="s">
        <v>41</v>
      </c>
      <c r="AE218" t="s">
        <v>41</v>
      </c>
      <c r="AF218">
        <v>4</v>
      </c>
      <c r="AG218" t="s">
        <v>41</v>
      </c>
      <c r="AH218" t="s">
        <v>41</v>
      </c>
      <c r="AI218" t="s">
        <v>41</v>
      </c>
      <c r="AK218" t="s">
        <v>41</v>
      </c>
      <c r="AL218" t="s">
        <v>41</v>
      </c>
    </row>
    <row r="219" spans="1:38" x14ac:dyDescent="0.25">
      <c r="A219">
        <v>218</v>
      </c>
      <c r="B219" s="1">
        <v>45472.769490740742</v>
      </c>
      <c r="C219" s="1">
        <v>45472.773865740739</v>
      </c>
      <c r="D219" t="s">
        <v>232</v>
      </c>
      <c r="E219" t="s">
        <v>233</v>
      </c>
      <c r="F219">
        <v>3</v>
      </c>
      <c r="G219">
        <v>3</v>
      </c>
      <c r="H219" t="s">
        <v>40</v>
      </c>
      <c r="I219" t="s">
        <v>40</v>
      </c>
      <c r="J219" t="s">
        <v>40</v>
      </c>
      <c r="K219" t="s">
        <v>40</v>
      </c>
      <c r="L219" t="s">
        <v>40</v>
      </c>
      <c r="M219" t="s">
        <v>40</v>
      </c>
      <c r="N219" t="s">
        <v>45</v>
      </c>
      <c r="O219">
        <v>3</v>
      </c>
      <c r="P219" t="s">
        <v>40</v>
      </c>
      <c r="Q219" t="s">
        <v>40</v>
      </c>
      <c r="R219" t="s">
        <v>40</v>
      </c>
      <c r="S219" t="s">
        <v>40</v>
      </c>
      <c r="T219" t="s">
        <v>40</v>
      </c>
      <c r="U219" t="s">
        <v>40</v>
      </c>
      <c r="V219" t="s">
        <v>40</v>
      </c>
      <c r="W219">
        <v>3</v>
      </c>
      <c r="X219" t="s">
        <v>40</v>
      </c>
      <c r="Y219" t="s">
        <v>40</v>
      </c>
      <c r="Z219" t="s">
        <v>40</v>
      </c>
      <c r="AA219" t="s">
        <v>40</v>
      </c>
      <c r="AB219" t="s">
        <v>40</v>
      </c>
      <c r="AC219" t="s">
        <v>40</v>
      </c>
      <c r="AD219" t="s">
        <v>40</v>
      </c>
      <c r="AE219" t="s">
        <v>40</v>
      </c>
      <c r="AF219">
        <v>3</v>
      </c>
      <c r="AG219" t="s">
        <v>40</v>
      </c>
      <c r="AH219" t="s">
        <v>40</v>
      </c>
      <c r="AI219" t="s">
        <v>40</v>
      </c>
      <c r="AK219" t="s">
        <v>40</v>
      </c>
      <c r="AL219" t="s">
        <v>40</v>
      </c>
    </row>
    <row r="220" spans="1:38" x14ac:dyDescent="0.25">
      <c r="A220">
        <v>219</v>
      </c>
      <c r="B220" s="1">
        <v>45472.967407407406</v>
      </c>
      <c r="C220" s="1">
        <v>45472.970196759263</v>
      </c>
      <c r="D220" t="s">
        <v>482</v>
      </c>
      <c r="E220" t="s">
        <v>483</v>
      </c>
      <c r="F220">
        <v>3</v>
      </c>
      <c r="G220">
        <v>3</v>
      </c>
      <c r="H220" t="s">
        <v>40</v>
      </c>
      <c r="I220" t="s">
        <v>40</v>
      </c>
      <c r="J220" t="s">
        <v>40</v>
      </c>
      <c r="K220" t="s">
        <v>40</v>
      </c>
      <c r="L220" t="s">
        <v>40</v>
      </c>
      <c r="M220" t="s">
        <v>40</v>
      </c>
      <c r="N220" t="s">
        <v>45</v>
      </c>
      <c r="O220">
        <v>3</v>
      </c>
      <c r="P220" t="s">
        <v>40</v>
      </c>
      <c r="Q220" t="s">
        <v>40</v>
      </c>
      <c r="R220" t="s">
        <v>40</v>
      </c>
      <c r="S220" t="s">
        <v>40</v>
      </c>
      <c r="T220" t="s">
        <v>40</v>
      </c>
      <c r="U220" t="s">
        <v>40</v>
      </c>
      <c r="V220" t="s">
        <v>39</v>
      </c>
      <c r="W220">
        <v>3</v>
      </c>
      <c r="X220" t="s">
        <v>39</v>
      </c>
      <c r="Y220" t="s">
        <v>40</v>
      </c>
      <c r="Z220" t="s">
        <v>40</v>
      </c>
      <c r="AA220" t="s">
        <v>40</v>
      </c>
      <c r="AB220" t="s">
        <v>40</v>
      </c>
      <c r="AC220" t="s">
        <v>40</v>
      </c>
      <c r="AD220" t="s">
        <v>40</v>
      </c>
      <c r="AE220" t="s">
        <v>40</v>
      </c>
      <c r="AF220">
        <v>3</v>
      </c>
      <c r="AG220" t="s">
        <v>40</v>
      </c>
      <c r="AH220" t="s">
        <v>40</v>
      </c>
      <c r="AI220" t="s">
        <v>41</v>
      </c>
      <c r="AK220" t="s">
        <v>40</v>
      </c>
      <c r="AL220" t="s">
        <v>40</v>
      </c>
    </row>
  </sheetData>
  <conditionalFormatting sqref="E2:E220">
    <cfRule type="duplicateValues" dxfId="74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26" sqref="D26"/>
    </sheetView>
  </sheetViews>
  <sheetFormatPr defaultRowHeight="15" x14ac:dyDescent="0.25"/>
  <sheetData>
    <row r="1" spans="1:1" x14ac:dyDescent="0.25">
      <c r="A1" t="s">
        <v>484</v>
      </c>
    </row>
    <row r="2" spans="1:1" x14ac:dyDescent="0.25">
      <c r="A2" t="s">
        <v>485</v>
      </c>
    </row>
    <row r="3" spans="1:1" x14ac:dyDescent="0.25">
      <c r="A3" t="s">
        <v>486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7a5692-489a-4820-95b9-53038f324b0c" xsi:nil="true"/>
    <lcf76f155ced4ddcb4097134ff3c332f xmlns="3d9e9b26-d791-46d2-91ac-3fc0303a80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B5E782-26A9-4A2B-935C-52BCDDA90E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BC551D-E8B6-433F-B04F-FEE209DBFAEE}"/>
</file>

<file path=customXml/itemProps3.xml><?xml version="1.0" encoding="utf-8"?>
<ds:datastoreItem xmlns:ds="http://schemas.openxmlformats.org/officeDocument/2006/customXml" ds:itemID="{15C893F3-088D-4749-87B9-E5EC19835652}">
  <ds:schemaRefs>
    <ds:schemaRef ds:uri="http://schemas.microsoft.com/office/2006/metadata/properties"/>
    <ds:schemaRef ds:uri="http://schemas.microsoft.com/office/infopath/2007/PartnerControls"/>
    <ds:schemaRef ds:uri="13af887f-ac1f-4459-b60b-d4f72558705d"/>
    <ds:schemaRef ds:uri="26ec5143-380d-4281-b78e-508da1110b4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Christhiam Farro Briceño</dc:creator>
  <cp:keywords/>
  <dc:description/>
  <cp:lastModifiedBy>Christhiam Farro Briceño</cp:lastModifiedBy>
  <cp:revision/>
  <dcterms:created xsi:type="dcterms:W3CDTF">2021-12-20T13:39:44Z</dcterms:created>
  <dcterms:modified xsi:type="dcterms:W3CDTF">2024-06-30T13:44:50Z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0x0101006127E06FDBFCA44897FAD77CBCD68BAB</vt:lpwstr>
  </property>
  <property fmtid="{D5CDD505-2E9C-101B-9397-08002B2CF9AE}" pid="11" name="MediaServiceImageTags">
    <vt:lpwstr/>
  </property>
</Properties>
</file>