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inerachinalco-my.sharepoint.com/personal/cfarro_chinalco_com_pe/Documents/Documents/2024/Encuestas/Q3/"/>
    </mc:Choice>
  </mc:AlternateContent>
  <xr:revisionPtr revIDLastSave="0" documentId="8_{5EB8C306-21A4-41E6-9CBF-F044A10D9BC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3" r:id="rId1"/>
    <sheet name="Form1" sheetId="1" r:id="rId2"/>
    <sheet name="_56F9DC9755BA473782653E2940F9" sheetId="2" state="veryHidden" r:id="rId3"/>
  </sheets>
  <definedNames>
    <definedName name="_56F9DC9755BA473782653E2940F9FormId">"uJr7nK7Fokmrbn30RQgQBHJyJENyGj1Dpt7dUDgnvtlUNVNMMDZNRDJPQTFVQTMxM1E3V1I5RTJETCQlQCN0PWcu"</definedName>
    <definedName name="_56F9DC9755BA473782653E2940F9ResponseSheet">"Form1"</definedName>
    <definedName name="_56F9DC9755BA473782653E2940F9SourceDocId">"{c072b3f3-b962-4caf-a1c9-5225ca0fe1c0}"</definedName>
  </definedNames>
  <calcPr calcId="191028"/>
  <pivotCaches>
    <pivotCache cacheId="2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4" i="3"/>
  <c r="G13" i="3"/>
  <c r="G12" i="3"/>
  <c r="G11" i="3"/>
  <c r="C200" i="3" l="1"/>
  <c r="C192" i="3"/>
  <c r="C184" i="3"/>
  <c r="C176" i="3"/>
  <c r="C168" i="3"/>
  <c r="C160" i="3"/>
  <c r="C151" i="3"/>
  <c r="C143" i="3"/>
  <c r="C136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</calcChain>
</file>

<file path=xl/sharedStrings.xml><?xml version="1.0" encoding="utf-8"?>
<sst xmlns="http://schemas.openxmlformats.org/spreadsheetml/2006/main" count="5735" uniqueCount="464">
  <si>
    <t>ID</t>
  </si>
  <si>
    <t>Start time</t>
  </si>
  <si>
    <t>Completion time</t>
  </si>
  <si>
    <t>Email</t>
  </si>
  <si>
    <t>Name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</si>
  <si>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</si>
  <si>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</si>
  <si>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</si>
  <si>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Festivales gastronómicos (pollo a la brasa, caja china, postres, panes, parrillada, temático).</t>
  </si>
  <si>
    <t>3. Disponibilidad de preparaciones u opciones de comedor</t>
  </si>
  <si>
    <t>4. Trato cordial y oportuno en el comedor</t>
  </si>
  <si>
    <t>5. Disponibilidad de vajilla y cubertería</t>
  </si>
  <si>
    <t>6. Servicios de recreación (salón de juegos, spa, coffee, PS5, cine, gimnasio, entre otros)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</si>
  <si>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</si>
  <si>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</si>
  <si>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</si>
  <si>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</si>
  <si>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</si>
  <si>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Cambio de ropa de cama semanal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</si>
  <si>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</si>
  <si>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</si>
  <si>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</si>
  <si>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</si>
  <si>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</si>
  <si>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</si>
  <si>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</si>
  <si>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</si>
  <si>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</si>
  <si>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</si>
  <si>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</si>
  <si>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</si>
  <si>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</si>
  <si>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</si>
  <si>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</si>
  <si>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</si>
  <si>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</si>
  <si>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4. Orden y limpieza de los buses.</t>
  </si>
  <si>
    <t>5. Transbordos por desperfectos  mecánicos en ruta.</t>
  </si>
  <si>
    <t>MUY INSATISFECHO</t>
  </si>
  <si>
    <t>INSATISFECHO</t>
  </si>
  <si>
    <t>SATISFECHO</t>
  </si>
  <si>
    <t>MUY SATISFECHO</t>
  </si>
  <si>
    <t>Tuctu</t>
  </si>
  <si>
    <t>cfarro@chinalco.com.pe</t>
  </si>
  <si>
    <t>Christhiam Farro Briceno</t>
  </si>
  <si>
    <t>Tunshuruco</t>
  </si>
  <si>
    <t>oorrillo@chinalco.com.pe</t>
  </si>
  <si>
    <t>Oriana Orrillo Perez</t>
  </si>
  <si>
    <t>drosas@chinalco.com.pe</t>
  </si>
  <si>
    <t>Danny Rosas Nole</t>
  </si>
  <si>
    <t>jmunayco@chinalco.com.pe</t>
  </si>
  <si>
    <t>Jose Munayco Coronado</t>
  </si>
  <si>
    <t>mleonc@chinalco.com.pe</t>
  </si>
  <si>
    <t>Mayra Leon Chavez</t>
  </si>
  <si>
    <t>jvasquez@chinalco.com.pe</t>
  </si>
  <si>
    <t>Jose Vasquez Haro</t>
  </si>
  <si>
    <t>mgonzales@chinalco.com.pe</t>
  </si>
  <si>
    <t>Manuel Gonzales King Kee</t>
  </si>
  <si>
    <t>cbaldassari@chinalco.com.pe</t>
  </si>
  <si>
    <t>kherrera@chinalco.com.pe</t>
  </si>
  <si>
    <t>Karla Herrera Salas</t>
  </si>
  <si>
    <t>cparisaca@chinalco.com.pe</t>
  </si>
  <si>
    <t>Cesar Parisaca Valdez</t>
  </si>
  <si>
    <t>Truck Shop</t>
  </si>
  <si>
    <t>jcarrillo@chinalco.com.pe</t>
  </si>
  <si>
    <t>Joseph Carrillo Ibarra</t>
  </si>
  <si>
    <t>czenteno@chinalco.com.pe</t>
  </si>
  <si>
    <t>Carlos Zenteno Bolanos</t>
  </si>
  <si>
    <t>hhuanambal@chinalco.com.pe</t>
  </si>
  <si>
    <t>Hector Huanambal Castillo</t>
  </si>
  <si>
    <t>gbendezu@chinalco.com.pe</t>
  </si>
  <si>
    <t>Gary Bendezu Choque</t>
  </si>
  <si>
    <t>epajuelo@chinalco.com.pe</t>
  </si>
  <si>
    <t>Erwin Pajuelo Santiago</t>
  </si>
  <si>
    <t>vzafra@chinalco.com.pe</t>
  </si>
  <si>
    <t>Victor Zafra Escalante</t>
  </si>
  <si>
    <t>rapaza@chinalco.com.pe</t>
  </si>
  <si>
    <t>Roni Apaza Huamani</t>
  </si>
  <si>
    <t>hlozano@chinalco.com.pe</t>
  </si>
  <si>
    <t>Huber Lozano Ramirez</t>
  </si>
  <si>
    <t>rseminario@chinalco.com.pe</t>
  </si>
  <si>
    <t>Roberto Seminario Pacheco</t>
  </si>
  <si>
    <t>Carhuacoto</t>
  </si>
  <si>
    <t>mauris@chinalco.com.pe</t>
  </si>
  <si>
    <t>Manuel Auris Rodriguez</t>
  </si>
  <si>
    <t>yramirez@chinalco.com.pe</t>
  </si>
  <si>
    <t>Socorro Ramirez Alva</t>
  </si>
  <si>
    <t>cyataco@chinalco.com.pe</t>
  </si>
  <si>
    <t>Carlos Yataco Villa</t>
  </si>
  <si>
    <t>esolorzanoh@chinalco.com.pe</t>
  </si>
  <si>
    <t>Elz Solorzano Huaranga</t>
  </si>
  <si>
    <t>jparedes@chinalco.com.pe</t>
  </si>
  <si>
    <t>Jose Paredes Yañez</t>
  </si>
  <si>
    <t>jmendozab@chinalco.com.pe</t>
  </si>
  <si>
    <t>Judith Mendoza Bonifacio</t>
  </si>
  <si>
    <t>mguerrero@chinalco.com.pe</t>
  </si>
  <si>
    <t>Marco Guerrero Loyola</t>
  </si>
  <si>
    <t>vcrisanto@chinalco.com.pe</t>
  </si>
  <si>
    <t>Victor Crisanto Casas</t>
  </si>
  <si>
    <t>fquinde@chinalco.com.pe</t>
  </si>
  <si>
    <t>Fabian Quinde Hernandez</t>
  </si>
  <si>
    <t>occoycca@chinalco.com.pe</t>
  </si>
  <si>
    <t>Oscar Ccoycca Palacios</t>
  </si>
  <si>
    <t>lluna@chinalco.com.pe</t>
  </si>
  <si>
    <t>Leonidas Luna Figueroa</t>
  </si>
  <si>
    <t>asalazar@chinalco.com.pe</t>
  </si>
  <si>
    <t>Isidro Salazar Manrique</t>
  </si>
  <si>
    <t>ngarcia@chinalco.com.pe</t>
  </si>
  <si>
    <t>Nora Garcia Gallegos</t>
  </si>
  <si>
    <t>ochanga@chinalco.com.pe</t>
  </si>
  <si>
    <t>Oscar Changa Cam</t>
  </si>
  <si>
    <t>gsanchez@chinalco.com.pe</t>
  </si>
  <si>
    <t>Gerardo Sanchez Bautista</t>
  </si>
  <si>
    <t>ocastillo@chinalco.com.pe</t>
  </si>
  <si>
    <t>Omar Castillo Rios</t>
  </si>
  <si>
    <t>vrojas@chinalco.com.pe</t>
  </si>
  <si>
    <t>Vicente Rojas Mori</t>
  </si>
  <si>
    <t>rlinares@chinalco.com.pe</t>
  </si>
  <si>
    <t>Ricardo Linares Sanz</t>
  </si>
  <si>
    <t>ealvarado@chinalco.com.pe</t>
  </si>
  <si>
    <t>Eder Alvarado Guevara</t>
  </si>
  <si>
    <t>jluy@chinalco.com.pe</t>
  </si>
  <si>
    <t>Juan Luy Marquez</t>
  </si>
  <si>
    <t>apoma@chinalco.com.pe</t>
  </si>
  <si>
    <t>Armando Poma Santa</t>
  </si>
  <si>
    <t>fblanco@chinalco.com.pe</t>
  </si>
  <si>
    <t>Freimy Blanco Fernandez</t>
  </si>
  <si>
    <t>dramirez@chinalco.com.pe</t>
  </si>
  <si>
    <t>Deny Ramirez Torre</t>
  </si>
  <si>
    <t>acamposh@chinalco.com.pe</t>
  </si>
  <si>
    <t>Abel Campos Huaman</t>
  </si>
  <si>
    <t>rcabello@chinalco.com.pe</t>
  </si>
  <si>
    <t>Raúl Oscar Cabello Marmanillo</t>
  </si>
  <si>
    <t>Pisla@chinalco.com.pe</t>
  </si>
  <si>
    <t>Piero Isla Bazan</t>
  </si>
  <si>
    <t>calarcon@chinalco.com.pe</t>
  </si>
  <si>
    <t>Carlos Alarcon Ibañez</t>
  </si>
  <si>
    <t>jberrospi@chinalco.com.pe</t>
  </si>
  <si>
    <t>Jorge Berrospi Fuster</t>
  </si>
  <si>
    <t>jandres@chinalco.com.pe</t>
  </si>
  <si>
    <t>Jessica Andres Sotomayor</t>
  </si>
  <si>
    <t>gnavarro@chinalco.com.pe</t>
  </si>
  <si>
    <t>Gloria Navarro Perez</t>
  </si>
  <si>
    <t>zsierra@chinalco.com.pe</t>
  </si>
  <si>
    <t>Zoila Sierra Leon</t>
  </si>
  <si>
    <t>avaldiviah@chinalco.com.pe</t>
  </si>
  <si>
    <t>Aristides Valdivia Herrera</t>
  </si>
  <si>
    <t>jportocarrero@chinalco.com.pe</t>
  </si>
  <si>
    <t>wyana@chinalco.com.pe</t>
  </si>
  <si>
    <t>Walter Yana Castro</t>
  </si>
  <si>
    <t>RCRUZ@chinalco.com.pe</t>
  </si>
  <si>
    <t>Rosa Cruz Zuniga</t>
  </si>
  <si>
    <t>grobles@chinalco.com.pe</t>
  </si>
  <si>
    <t>Gil Robles Torres</t>
  </si>
  <si>
    <t>Fnina@chinalco.com.pe</t>
  </si>
  <si>
    <t>Freddy Nina Apaza</t>
  </si>
  <si>
    <t>elatorre@chinalco.com.pe</t>
  </si>
  <si>
    <t>Eduardo La Torre Cubas</t>
  </si>
  <si>
    <t>vmayta@chinalco.com.pe</t>
  </si>
  <si>
    <t>Vladimir Mayta Caceres</t>
  </si>
  <si>
    <t>ccampos@chinalco.com.pe</t>
  </si>
  <si>
    <t>Cesar Campos Carrera</t>
  </si>
  <si>
    <t>mcondori@chinalco.com.pe</t>
  </si>
  <si>
    <t>Martin Condori Figueroa</t>
  </si>
  <si>
    <t>dcalderon@chinalco.com.pe</t>
  </si>
  <si>
    <t>Dimas Calderon Martinez</t>
  </si>
  <si>
    <t>jhuaman@chinalco.com.pe</t>
  </si>
  <si>
    <t>Jaime Huaman Diaz</t>
  </si>
  <si>
    <t>ymeza@chinalco.com.pe</t>
  </si>
  <si>
    <t>Yeison Meza Vilca</t>
  </si>
  <si>
    <t>mcortez@chinalco.com.pe</t>
  </si>
  <si>
    <t>Marcos Cortez Espinoza</t>
  </si>
  <si>
    <t>rbroncano@chinalco.com.pe</t>
  </si>
  <si>
    <t>Roger Broncano Reyes</t>
  </si>
  <si>
    <t>vbellina@chinalco.com.pe</t>
  </si>
  <si>
    <t>Victor Bellina Santti</t>
  </si>
  <si>
    <t>jprieto@chinalco.com.pe</t>
  </si>
  <si>
    <t>Juan Prieto Ascuña</t>
  </si>
  <si>
    <t>jflores@chinalco.com.pe</t>
  </si>
  <si>
    <t>Jose Flores Naval</t>
  </si>
  <si>
    <t>ryupanqui@chinalco.com.pe</t>
  </si>
  <si>
    <t>Ronald Yupanqui Sifuentes</t>
  </si>
  <si>
    <t>fcruz@chinalco.com.pe</t>
  </si>
  <si>
    <t>Frank Cruz More</t>
  </si>
  <si>
    <t>jvilloslada@chinalco.com.pe</t>
  </si>
  <si>
    <t>John Villoslada Ucanan</t>
  </si>
  <si>
    <t>jgarciar@chinalco.com.pe</t>
  </si>
  <si>
    <t>Jorge Garcia Ramon</t>
  </si>
  <si>
    <t>rsalazar@chinalco.com.pe</t>
  </si>
  <si>
    <t>Roberto Salazar Ramirez</t>
  </si>
  <si>
    <t>ccolachagua@chinalco.com.pe</t>
  </si>
  <si>
    <t>Cinthia Colachagua Canales</t>
  </si>
  <si>
    <t>mprudencio@chinalco.com.pe</t>
  </si>
  <si>
    <t>Miguel Prudencio Antunez</t>
  </si>
  <si>
    <t>vdiaz@chinalco.com.pe</t>
  </si>
  <si>
    <t>Victor Diaz Quiroz</t>
  </si>
  <si>
    <t>oherquinio@chinalco.com.pe</t>
  </si>
  <si>
    <t>Oscar Herquinio Lopez</t>
  </si>
  <si>
    <t>auriarte@chinalco.com.pe</t>
  </si>
  <si>
    <t>Alfonso Uriarte Gamarra</t>
  </si>
  <si>
    <t>jninahuaman@chinalco.com.pe</t>
  </si>
  <si>
    <t>Juan Ninahuaman Bazan</t>
  </si>
  <si>
    <t>evalencia@chinalco.com.pe</t>
  </si>
  <si>
    <t>Erick Valencia Vargas</t>
  </si>
  <si>
    <t>mdelasota@chinalco.com.pe</t>
  </si>
  <si>
    <t>Moises De La Sota Aranda</t>
  </si>
  <si>
    <t>jchacaltana@chinalco.com.pe</t>
  </si>
  <si>
    <t>Jose Chacaltana Arones</t>
  </si>
  <si>
    <t>acastillo@chinalco.com.pe</t>
  </si>
  <si>
    <t>Abraham Castillo Castillo</t>
  </si>
  <si>
    <t>ramado@chinalco.com.pe</t>
  </si>
  <si>
    <t>Raul Amado Cervantes</t>
  </si>
  <si>
    <t>jrojas@chinalco.com.pe</t>
  </si>
  <si>
    <t>Jesus Rojas</t>
  </si>
  <si>
    <t>mcasimiro@chinalco.com.pe</t>
  </si>
  <si>
    <t>Michael Casimiro Echevarria</t>
  </si>
  <si>
    <t>etapia@chinalco.com.pe</t>
  </si>
  <si>
    <t>Edwin Tapia Chuquimamani</t>
  </si>
  <si>
    <t>jacuna@chinalco.com.pe</t>
  </si>
  <si>
    <t>Jorge Acuna Cornejo</t>
  </si>
  <si>
    <t>mrivera@chinalco.com.pe</t>
  </si>
  <si>
    <t>Marlon Rivera Pena</t>
  </si>
  <si>
    <t>mmartinezm@chinalco.com.pe</t>
  </si>
  <si>
    <t>Milagros Martinez Melendez</t>
  </si>
  <si>
    <t>cdelgado@chinalco.com.pe</t>
  </si>
  <si>
    <t>Cesar Delgado Cespedes</t>
  </si>
  <si>
    <t>ptrejo@chinalco.com.pe</t>
  </si>
  <si>
    <t>Paulo Trejo Pantoja</t>
  </si>
  <si>
    <t>rvenegas@chinalco.com.pe</t>
  </si>
  <si>
    <t>Ronald Venegas Flores</t>
  </si>
  <si>
    <t>ajunco@chinalco.com.pe</t>
  </si>
  <si>
    <t>Alfredo Junco Quillo</t>
  </si>
  <si>
    <t>Jorge Portocarrero Pelaez</t>
  </si>
  <si>
    <t>mtalledo@chinalco.com.pe</t>
  </si>
  <si>
    <t>Miguel Talledo Avila</t>
  </si>
  <si>
    <t>balvarez@chinalco.com.pe</t>
  </si>
  <si>
    <t>Burhans Alvarez Casachahua</t>
  </si>
  <si>
    <t>mhuillca@chinalco.com.pe</t>
  </si>
  <si>
    <t>Margot Huillca Tupa</t>
  </si>
  <si>
    <t>kyparraguirre@chinalco.com.pe</t>
  </si>
  <si>
    <t>Katherinne Yparraguirre Avila</t>
  </si>
  <si>
    <t>cmontes@chinalco.com.pe</t>
  </si>
  <si>
    <t>Cynthia Montes Montes</t>
  </si>
  <si>
    <t>mpicasso@chinalco.com.pe</t>
  </si>
  <si>
    <t>Melissa Picasso Lopez</t>
  </si>
  <si>
    <t>lzavaleta@chinalco.com.pe</t>
  </si>
  <si>
    <t>Luis Zavaleta Schwartz</t>
  </si>
  <si>
    <t>Claudio Alberto Baldassari Talledo</t>
  </si>
  <si>
    <t>maliagac@chinalco.com.pe</t>
  </si>
  <si>
    <t>Marco David Aliaga Cacho</t>
  </si>
  <si>
    <t>hacuna@chinalco.com.pe</t>
  </si>
  <si>
    <t>Hebert Acuna Olarte</t>
  </si>
  <si>
    <t>jsosa@chinalco.com.pe</t>
  </si>
  <si>
    <t>Jose David Sosa Naval</t>
  </si>
  <si>
    <t>amanchego@chinalco.com.pe</t>
  </si>
  <si>
    <t>Amilcar Manchego Bejarano</t>
  </si>
  <si>
    <t>jcruzado@chinalco.com.pe</t>
  </si>
  <si>
    <t>Jose Luis Cruzado Ruiz</t>
  </si>
  <si>
    <t>jdavila@chinalco.com.pe</t>
  </si>
  <si>
    <t>Jersson Daniel Davila Ruiz</t>
  </si>
  <si>
    <t>emontenegro@chinalco.com.pe</t>
  </si>
  <si>
    <t>Elber Montenegro Torres</t>
  </si>
  <si>
    <t>jatoche@chinalco.com.pe</t>
  </si>
  <si>
    <t>Jossy Halston Atoche Puse</t>
  </si>
  <si>
    <t>jcuevas@chinalco.com.pe</t>
  </si>
  <si>
    <t>Jesus Cueva Sanchez</t>
  </si>
  <si>
    <t>jalderete@chinalco.com.pe</t>
  </si>
  <si>
    <t>Jhojan Alderete Allpoc</t>
  </si>
  <si>
    <t>mjacinto@chinalco.com.pe</t>
  </si>
  <si>
    <t>Marco Antonio Jacinto Livia</t>
  </si>
  <si>
    <t>rramon@chinalco.com.pe</t>
  </si>
  <si>
    <t>Rolando Rafael Ramon Rivera</t>
  </si>
  <si>
    <t>jgomezr@chinalco.com.pe</t>
  </si>
  <si>
    <t>Jesus Gomez Rivera</t>
  </si>
  <si>
    <t>cpintadon@chinalco.com.pe</t>
  </si>
  <si>
    <t>Cesar Pintado Ninahuanca</t>
  </si>
  <si>
    <t>hmirandab@chinalco.com.pe</t>
  </si>
  <si>
    <t>Hugo Miranda Basurto</t>
  </si>
  <si>
    <t>fjanampag@chinalco.com.pe</t>
  </si>
  <si>
    <t>Fredy Janampa Guzman</t>
  </si>
  <si>
    <t>jcaminoa@chinalco.com.pe</t>
  </si>
  <si>
    <t>Juan Camino Arpasi</t>
  </si>
  <si>
    <t>ysalomep@chinalco.com.pe</t>
  </si>
  <si>
    <t>Yhoan Salome Perez</t>
  </si>
  <si>
    <t>respinoza@chinalco.com.pe</t>
  </si>
  <si>
    <t>Regner Alonso Espinoza Ortiz</t>
  </si>
  <si>
    <t>rrodriguezc@chinalco.com.pe</t>
  </si>
  <si>
    <t>Richard Rodriguez Cardenas</t>
  </si>
  <si>
    <t>malvarez@chinalco.com.pe</t>
  </si>
  <si>
    <t>Magdalena Milagros Alvarez Dominguez</t>
  </si>
  <si>
    <t>agutierrezc@chinalco.com.pe</t>
  </si>
  <si>
    <t>Abelardo Gutierrez Calisaya</t>
  </si>
  <si>
    <t>dguerrerosh@chinalco.com.pe</t>
  </si>
  <si>
    <t>David Guerreros Huayra</t>
  </si>
  <si>
    <t>otassara@chinalco.com.pe</t>
  </si>
  <si>
    <t>Oscar Armando Tassara Chuyes</t>
  </si>
  <si>
    <t>ycalderonc@chinalco.com.pe</t>
  </si>
  <si>
    <t>Yesenia Calderon Cajachagua</t>
  </si>
  <si>
    <t>dparra@chinalco.com.pe</t>
  </si>
  <si>
    <t>Dhany Parra Zambrano</t>
  </si>
  <si>
    <t>rcrisologor@chinalco.com.pe</t>
  </si>
  <si>
    <t>Ronald Crisologo Ruiz</t>
  </si>
  <si>
    <t>aninanyav@chinalco.com.pe</t>
  </si>
  <si>
    <t>Antony Ninanya Vilcatoma</t>
  </si>
  <si>
    <t>agaray@chinalco.com.pe</t>
  </si>
  <si>
    <t>Arturo Aldo Garay Huallpa</t>
  </si>
  <si>
    <t>nvaldivias@chinalco.com.pe</t>
  </si>
  <si>
    <t>Nataly Valdivia Sanabria</t>
  </si>
  <si>
    <t>jcasoc@chinalco.com.pe</t>
  </si>
  <si>
    <t>Jose Caso Camargo</t>
  </si>
  <si>
    <t>rortecho@chinalco.com.pe</t>
  </si>
  <si>
    <t>Robert Ortecho Duran</t>
  </si>
  <si>
    <t>aylaytaq@chinalco.com.pe</t>
  </si>
  <si>
    <t>Angel Ylayta Quispe</t>
  </si>
  <si>
    <t>jrevilla@chinalco.com.pe</t>
  </si>
  <si>
    <t>Juan Revilla Flores</t>
  </si>
  <si>
    <t>acastillas@chinalco.com.pe</t>
  </si>
  <si>
    <t>Abraham Castilla Solorzano</t>
  </si>
  <si>
    <t>jportilla@chinalco.com.pe</t>
  </si>
  <si>
    <t>Jorge Portilla Huarsa</t>
  </si>
  <si>
    <t>eabarcac@chinalco.com.pe</t>
  </si>
  <si>
    <t>Elmer Abarca Ccopa</t>
  </si>
  <si>
    <t>jzapata@chinalco.com.pe</t>
  </si>
  <si>
    <t>Juan Carlos Zapata Matienzo</t>
  </si>
  <si>
    <t>fmarchanc@chinalco.com.pe</t>
  </si>
  <si>
    <t>Franco Marchan Chiroque</t>
  </si>
  <si>
    <t>cartolav@chinalco.com.pe</t>
  </si>
  <si>
    <t>Calib Artola Valerio</t>
  </si>
  <si>
    <t>gbricenog@chinalco.com.pe</t>
  </si>
  <si>
    <t>Giancarlo Briceño Garcia</t>
  </si>
  <si>
    <t>czarate@chinalco.com.pe</t>
  </si>
  <si>
    <t>Cesar Lorenzo Zarate Taipe</t>
  </si>
  <si>
    <t>jmacedol@chinalco.com.pe</t>
  </si>
  <si>
    <t>Jhonatan Macedo Luna</t>
  </si>
  <si>
    <t>scastro@chinalco.com.pe</t>
  </si>
  <si>
    <t>Sergio Castro Almanza</t>
  </si>
  <si>
    <t>jdurand@chinalco.com.pe</t>
  </si>
  <si>
    <t>Jose Durand Recuay</t>
  </si>
  <si>
    <t>earrietar@chinalco.com.pe</t>
  </si>
  <si>
    <t>Edgar Arrieta Ravichagua</t>
  </si>
  <si>
    <t>rfelixn@chinalco.com.pe</t>
  </si>
  <si>
    <t>Richerd Felix Nolasco</t>
  </si>
  <si>
    <t>carmas@chinalco.com.pe</t>
  </si>
  <si>
    <t>Caterina Armas Temoche</t>
  </si>
  <si>
    <t>sestrella@chinalco.com.pe</t>
  </si>
  <si>
    <t>Saul Michael Estrella Balvin</t>
  </si>
  <si>
    <t>tpoma@chinalco.com.pe</t>
  </si>
  <si>
    <t>Teodulfo Poma Pretil</t>
  </si>
  <si>
    <t>jestrada@chinalco.com.pe</t>
  </si>
  <si>
    <t>Jorge Ricardo Estrada Ramos</t>
  </si>
  <si>
    <t>gboza@chinalco.com.pe</t>
  </si>
  <si>
    <t>Gianmarco Boza Bocanegra</t>
  </si>
  <si>
    <t>eherrera@chinalco.com.pe</t>
  </si>
  <si>
    <t>Eberth Herrera Revilla</t>
  </si>
  <si>
    <t>lroncal@chinalco.com.pe</t>
  </si>
  <si>
    <t>Luis Roncal Prada</t>
  </si>
  <si>
    <t>acarog@chinalco.com.pe</t>
  </si>
  <si>
    <t>Audie Caro Guerreros</t>
  </si>
  <si>
    <t>dmendoza@chinalco.com.pe</t>
  </si>
  <si>
    <t>Dante Mendoza Aucaruri</t>
  </si>
  <si>
    <t>laguirrel@chinalco.com.pe</t>
  </si>
  <si>
    <t>Luis Aguirre Lopez</t>
  </si>
  <si>
    <t>jhurtado@chinalco.com.pe</t>
  </si>
  <si>
    <t>Jorge Luis Hurtado Diego</t>
  </si>
  <si>
    <t>lpomab@chinalco.com.pe</t>
  </si>
  <si>
    <t>Luis Poma Blancas</t>
  </si>
  <si>
    <t>ymallmac@chinalco.com.pe</t>
  </si>
  <si>
    <t>Yordan Mallma Condor</t>
  </si>
  <si>
    <t>CCONDORA@chinalco.com.pe</t>
  </si>
  <si>
    <t>CHRISTIAN CONDOR AQUINO</t>
  </si>
  <si>
    <t>myauri@chinalco.com.pe</t>
  </si>
  <si>
    <t>Marisol Ericka Yauri Paucar</t>
  </si>
  <si>
    <t>wgomezr@chinalco.com.pe</t>
  </si>
  <si>
    <t>Wilfredo Gomez Rivera</t>
  </si>
  <si>
    <t>eparionav@chinalco.com.pe</t>
  </si>
  <si>
    <t>Edwin Pariona Valladolid</t>
  </si>
  <si>
    <t>gorihuelam@chinalco.com.pe</t>
  </si>
  <si>
    <t>Gustavo Orihuela Michue</t>
  </si>
  <si>
    <t>ralaniac@chinalco.com.pe</t>
  </si>
  <si>
    <t>Raul Alania Chuco</t>
  </si>
  <si>
    <t>kmezav@chinalco.com.pe</t>
  </si>
  <si>
    <t>Kevin Meza Vicuña</t>
  </si>
  <si>
    <t>cmariluzm@chinalco.com.pe</t>
  </si>
  <si>
    <t>Carlos Mariluz Melo</t>
  </si>
  <si>
    <t>wricse@chinalco.com.pe</t>
  </si>
  <si>
    <t>William Ricse Torres</t>
  </si>
  <si>
    <t>rjordan@chinalco.com.pe</t>
  </si>
  <si>
    <t>Ruben Dario Jordan Rivera</t>
  </si>
  <si>
    <t>rreyes@chinalco.com.pe</t>
  </si>
  <si>
    <t>Rufina Reyes Vásquez</t>
  </si>
  <si>
    <t>rramirezc@chinalco.com.pe</t>
  </si>
  <si>
    <t>Ricardo Ramirez Campos</t>
  </si>
  <si>
    <t>jpachecov@chinalco.com.pe</t>
  </si>
  <si>
    <t>Juan Pacheco Vasquez</t>
  </si>
  <si>
    <t>jgutarrab@chinalco.com.pe</t>
  </si>
  <si>
    <t>Juan Gutarra Bacon</t>
  </si>
  <si>
    <t>bmoreno@chinalco.com.pe</t>
  </si>
  <si>
    <t>Bartolome Moreno Mayorca</t>
  </si>
  <si>
    <t>vabarca@chinalco.com.pe</t>
  </si>
  <si>
    <t>Bernabe Abarca Vizcardo</t>
  </si>
  <si>
    <t>rvalencia@chinalco.com.pe</t>
  </si>
  <si>
    <t>Rodolfo Valencia Salas</t>
  </si>
  <si>
    <t>eleonr@chinalco.com.pe</t>
  </si>
  <si>
    <t>Erik Leon Rojas</t>
  </si>
  <si>
    <t>rfernandezg@chinalco.com.pe</t>
  </si>
  <si>
    <t>Rony Golbin Fernandez Fonseca</t>
  </si>
  <si>
    <t>mmateo@chinalco.com.pe</t>
  </si>
  <si>
    <t>Marino Gino Mateo Verastegui</t>
  </si>
  <si>
    <t>llavadom@chinalco.com.pe</t>
  </si>
  <si>
    <t>Leonardo Lavado Mayta</t>
  </si>
  <si>
    <t>wcastillol@chinalco.com.pe</t>
  </si>
  <si>
    <t>Williams Castillo Liberato</t>
  </si>
  <si>
    <t>palaniam@chinalco.com.pe</t>
  </si>
  <si>
    <t>Paul Alania Michue</t>
  </si>
  <si>
    <t>jgasparq@chinalco.com.pe</t>
  </si>
  <si>
    <t>Jaime Gaspar Quispe</t>
  </si>
  <si>
    <t>rccapap@chinalco.com.pe</t>
  </si>
  <si>
    <t>Ramiro Ccapa Pila</t>
  </si>
  <si>
    <t>clino@chinalco.com.pe</t>
  </si>
  <si>
    <t>Cristhian Artemio Lino Baylon</t>
  </si>
  <si>
    <t>mespinozaq@chinalco.com.pe</t>
  </si>
  <si>
    <t>Matías Joaquín Espinoza Quispe</t>
  </si>
  <si>
    <t>acontreras@chinalco.com.pe</t>
  </si>
  <si>
    <t>Antony David Contreras	Sotelo</t>
  </si>
  <si>
    <t>amoreno@chinalco.com.pe</t>
  </si>
  <si>
    <t>Anderson Jesus Moreno Blanco</t>
  </si>
  <si>
    <t>jlucero@chinalco.com.pe</t>
  </si>
  <si>
    <t>John Anibal Smith Lucero Muñoz</t>
  </si>
  <si>
    <t>uJr7nK7Fokmrbn30RQgQBHJyJENyGj1Dpt7dUDgnvtlUNVNMMDZNRDJPQTFVQTMxM1E3V1I5RTJETCQlQCN0PWcu</t>
  </si>
  <si>
    <t>Form1</t>
  </si>
  <si>
    <t>{c072b3f3-b962-4caf-a1c9-5225ca0fe1c0}</t>
  </si>
  <si>
    <t>Row Labels</t>
  </si>
  <si>
    <t>Grand Total</t>
  </si>
  <si>
    <t>Count of 1. Sazón y Variedad de los alimentos servidos</t>
  </si>
  <si>
    <t>Count of 2. Festivales gastronómicos (pollo a la brasa, caja china, postres, panes, parrillada, temático).</t>
  </si>
  <si>
    <t>Count of 3. Disponibilidad de preparaciones u opciones de comedor</t>
  </si>
  <si>
    <t>Count of 4. Trato cordial y oportuno en el comedor</t>
  </si>
  <si>
    <t>Count of 5. Disponibilidad de vajilla y cubertería</t>
  </si>
  <si>
    <t>Count of 6. Servicios de recreación (salón de juegos, spa, coffee, PS5, cine, gimnasio, entre otros)</t>
  </si>
  <si>
    <t>Count of 1. La limpieza y desinfección de la habitación</t>
  </si>
  <si>
    <t>Count of 2. La limpieza y desinfección en los SSHH de la habitación</t>
  </si>
  <si>
    <t>Count of 3. Entrega semanal de los suministros: Papel higiénico y jabón de tocador</t>
  </si>
  <si>
    <t>Count of 4. Cambio de ropa de cama semanal</t>
  </si>
  <si>
    <t>Count of 5. Limpieza y desinfección en los SSHH de los comedores.</t>
  </si>
  <si>
    <t>Count of 6. Limpieza y desinfección en las oficinas y/o modulares</t>
  </si>
  <si>
    <t xml:space="preserve">Count of 7. La devolución de su ropa de la lavandería se realiza dentro de las 72 horas.  </t>
  </si>
  <si>
    <t>(blank)</t>
  </si>
  <si>
    <t>Count of 1. Mantenimiento y reparación de mobiliarios y equipos en habitaciones cuando lo solicita</t>
  </si>
  <si>
    <t>Count of 2. Mantenimiento y reparación de mobiliario en oficinas cuando lo solicita</t>
  </si>
  <si>
    <t>Count of 1. Comportamiento o trato cordial de los conductores.</t>
  </si>
  <si>
    <t>Count of 2. Pericia en el manejo de los conductores</t>
  </si>
  <si>
    <t>Count of 3. Procedimiento para el control de equipaje.</t>
  </si>
  <si>
    <t>Count of 4. Orden y limpieza de los buses.</t>
  </si>
  <si>
    <t>Count of 5. Transbordos por desperfectos  mecánicos en ruta.</t>
  </si>
  <si>
    <t>Count of En general, ¿cuál es su nivel de satisfacción con TODOS LOS SERVICIOS que le ofrecemos (alimentación, hotelería, lavandería, mantenimiento y oficinas)?</t>
  </si>
  <si>
    <t>Count of En general, ¿cuál es su nivel de satisfacción con el SERVICIO DE ALIMENTACIÓN que le ofrecemos?:</t>
  </si>
  <si>
    <t>Count of En general, ¿cuál es su nivel de satisfacción con el SERVICIO DE ALOJAMIENTO que le ofrecemos?</t>
  </si>
  <si>
    <t>Count of En general, ¿cuál es su nivel de satisfacción con el SERVICIO DE MANTENIMIENTO?:</t>
  </si>
  <si>
    <t>Count of En general, ¿cuál es su nivel de satisfacción con el servicio de transporte de personal brindado por CIVA?</t>
  </si>
  <si>
    <t>Promedio atributos SSGG Alimentación</t>
  </si>
  <si>
    <t>Promedio atributos SSGG Alojamiento</t>
  </si>
  <si>
    <t>Promedio atributos SSGG Mantenimiento</t>
  </si>
  <si>
    <t>Promedio atributos SSGG</t>
  </si>
  <si>
    <t>Promedio atributos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</si>
</sst>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0" xfId="0" applyBorder="1"/>
    <xf numFmtId="10" fontId="0" fillId="0" borderId="0" xfId="0" applyNumberFormat="1" applyBorder="1"/>
    <xf numFmtId="0" fontId="0" fillId="0" borderId="1" xfId="0" applyBorder="1"/>
    <xf numFmtId="10" fontId="0" fillId="0" borderId="1" xfId="0" applyNumberFormat="1" applyBorder="1"/>
    <xf numFmtId="0" fontId="2" fillId="0" borderId="0" xfId="0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11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560.59886377315" createdVersion="8" refreshedVersion="8" minRefreshableVersion="3" recordCount="191" xr:uid="{5AC6DC1B-7A36-4A87-BE8C-FDAC0863C2B5}">
  <cacheSource type="worksheet">
    <worksheetSource name="Table1"/>
  </cacheSource>
  <cacheFields count="38">
    <cacheField name="ID" numFmtId="0">
      <sharedItems containsSemiMixedTypes="0" containsString="0" containsNumber="1" containsInteger="1" minValue="1" maxValue="191"/>
    </cacheField>
    <cacheField name="Start time" numFmtId="164">
      <sharedItems containsNonDate="0" containsDate="1" containsString="0" containsBlank="1" minDate="2024-09-07T12:01:07" maxDate="2024-09-24T09:38:11"/>
    </cacheField>
    <cacheField name="Completion time" numFmtId="164">
      <sharedItems containsNonDate="0" containsDate="1" containsString="0" containsBlank="1" minDate="2024-09-07T12:02:06" maxDate="2024-09-24T09:40:42"/>
    </cacheField>
    <cacheField name="Email" numFmtId="0">
      <sharedItems/>
    </cacheField>
    <cacheField name="Name" numFmtId="0">
      <sharedItems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1. Sazón y Variedad de los alimentos servidos" numFmtId="0">
      <sharedItems count="4">
        <s v="MUY SATISFECHO"/>
        <s v="MUY INSATISFECHO"/>
        <s v="SATISFECHO"/>
        <s v="INSATISFECHO"/>
      </sharedItems>
    </cacheField>
    <cacheField name="2. Festivales gastronómicos (pollo a la brasa, caja china, postres, panes, parrillada, temático)." numFmtId="0">
      <sharedItems count="4">
        <s v="MUY SATISFECHO"/>
        <s v="MUY INSATISFECHO"/>
        <s v="SATISFECHO"/>
        <s v="INSATISFECHO"/>
      </sharedItems>
    </cacheField>
    <cacheField name="3. Disponibilidad de preparaciones u opciones de comedor" numFmtId="0">
      <sharedItems count="4">
        <s v="MUY SATISFECHO"/>
        <s v="INSATISFECHO"/>
        <s v="SATISFECHO"/>
        <s v="MUY INSATISFECHO"/>
      </sharedItems>
    </cacheField>
    <cacheField name="4. Trato cordial y oportuno en el comedor" numFmtId="0">
      <sharedItems count="4">
        <s v="MUY SATISFECHO"/>
        <s v="MUY INSATISFECHO"/>
        <s v="SATISFECHO"/>
        <s v="INSATISFECHO"/>
      </sharedItems>
    </cacheField>
    <cacheField name="5. Disponibilidad de vajilla y cubertería" numFmtId="0">
      <sharedItems count="4">
        <s v="MUY SATISFECHO"/>
        <s v="INSATISFECHO"/>
        <s v="SATISFECHO"/>
        <s v="MUY INSATISFECHO"/>
      </sharedItems>
    </cacheField>
    <cacheField name="6. Servicios de recreación (salón de juegos, spa, coffee, PS5, cine, gimnasio, entre otros)" numFmtId="0">
      <sharedItems count="4">
        <s v="MUY SATISFECHO"/>
        <s v="SATISFECHO"/>
        <s v="MUY INSATISFECHO"/>
        <s v="INSATISFECHO"/>
      </sharedItems>
    </cacheField>
    <cacheField name="Por favor indicar el comedor que utiliza para el almuerzo:" numFmtId="0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1. La limpieza y desinfección de la habitación" numFmtId="0">
      <sharedItems count="4">
        <s v="MUY SATISFECHO"/>
        <s v="SATISFECHO"/>
        <s v="INSATISFECHO"/>
        <s v="MUY INSATISFECHO"/>
      </sharedItems>
    </cacheField>
    <cacheField name="2. La limpieza y desinfección en los SSHH de la habitación" numFmtId="0">
      <sharedItems count="4">
        <s v="MUY SATISFECHO"/>
        <s v="INSATISFECHO"/>
        <s v="SATISFECHO"/>
        <s v="MUY INSATISFECHO"/>
      </sharedItems>
    </cacheField>
    <cacheField name="3. Entrega semanal de los suministros: Papel higiénico y jabón de tocador" numFmtId="0">
      <sharedItems count="4">
        <s v="MUY SATISFECHO"/>
        <s v="SATISFECHO"/>
        <s v="INSATISFECHO"/>
        <s v="MUY INSATISFECHO"/>
      </sharedItems>
    </cacheField>
    <cacheField name="4. Cambio de ropa de cama semanal" numFmtId="0">
      <sharedItems count="4">
        <s v="MUY SATISFECHO"/>
        <s v="SATISFECHO"/>
        <s v="INSATISFECHO"/>
        <s v="MUY INSATISFECHO"/>
      </sharedItems>
    </cacheField>
    <cacheField name="5. Limpieza y desinfección en los SSHH de los comedores." numFmtId="0">
      <sharedItems count="4">
        <s v="MUY SATISFECHO"/>
        <s v="SATISFECHO"/>
        <s v="INSATISFECHO"/>
        <s v="MUY INSATISFECHO"/>
      </sharedItems>
    </cacheField>
    <cacheField name="6. Limpieza y desinfección en las oficinas y/o modulares" numFmtId="0">
      <sharedItems count="4">
        <s v="MUY SATISFECHO"/>
        <s v="SATISFECHO"/>
        <s v="MUY INSATISFECHO"/>
        <s v="INSATISFECHO"/>
      </sharedItems>
    </cacheField>
    <cacheField name="7. La devolución de su ropa de la lavandería se realiza dentro de las 72 horas.  " numFmtId="0">
      <sharedItems count="4">
        <s v="MUY SATISFECHO"/>
        <s v="SATISFECHO"/>
        <s v="INSATISFECHO"/>
        <s v="MUY 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n v="4"/>
        <n v="3"/>
        <n v="2"/>
        <m/>
        <n v="1"/>
      </sharedItems>
    </cacheField>
    <cacheField name="1. Mantenimiento y reparación de mobiliarios y equipos en habitaciones cuando lo solicita" numFmtId="0">
      <sharedItems containsBlank="1" count="5">
        <s v="MUY SATISFECHO"/>
        <s v="SATISFECHO"/>
        <s v="INSATISFECHO"/>
        <m/>
        <s v="MUY INSATISFECHO"/>
      </sharedItems>
    </cacheField>
    <cacheField name="2. Mantenimiento y reparación de mobiliario en oficinas cuando lo solicita" numFmtId="0">
      <sharedItems containsBlank="1" count="5">
        <s v="MUY SATISFECHO"/>
        <s v="SATISFECHO"/>
        <s v="INSATISFECHO"/>
        <m/>
        <s v="MUY INSATISFECHO"/>
      </sharedItems>
    </cacheField>
    <cacheField name="1. Disponibilidad de Supervisores/ Jefes de servicio" numFmtId="0">
      <sharedItems/>
    </cacheField>
    <cacheField name="2. Presentación del personal (uniforme, limpieza, aseo)" numFmtId="0">
      <sharedItems/>
    </cacheField>
    <cacheField name="3. Amabilidad del personal " numFmtId="0">
      <sharedItems/>
    </cacheField>
    <cacheField name="4. Disponibilidad y disposición del personal para atender o resolver necesidades del cliente" numFmtId="0">
      <sharedItems/>
    </cacheField>
    <cacheField name="5. El personal ofrece alternativas de solución adecuadas y rápidas" numFmtId="0">
      <sharedItems/>
    </cacheField>
    <cacheField name="6. Concentración y enfoque del personal en su trabajo durante la atención" numFmtId="0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1. Comportamiento o trato cordial de los conductores." numFmtId="0">
      <sharedItems count="4">
        <s v="MUY SATISFECHO"/>
        <s v="SATISFECHO"/>
        <s v="INSATISFECHO"/>
        <s v="MUY INSATISFECHO"/>
      </sharedItems>
    </cacheField>
    <cacheField name="2. Pericia en el manejo de los conductores" numFmtId="0">
      <sharedItems count="4">
        <s v="MUY SATISFECHO"/>
        <s v="SATISFECHO"/>
        <s v="INSATISFECHO"/>
        <s v="MUY INSATISFECHO"/>
      </sharedItems>
    </cacheField>
    <cacheField name="3. Procedimiento para el control de equipaje." numFmtId="0">
      <sharedItems count="4">
        <s v="MUY SATISFECHO"/>
        <s v="SATISFECHO"/>
        <s v="INSATISFECHO"/>
        <s v="MUY INSATISFECHO"/>
      </sharedItems>
    </cacheField>
    <cacheField name="4. Disposición de alcohol en gel en las escaleras de ingreso/salida del bus." numFmtId="0">
      <sharedItems containsNonDate="0" containsString="0" containsBlank="1" count="1">
        <m/>
      </sharedItems>
    </cacheField>
    <cacheField name="4. Orden y limpieza de los buses." numFmtId="0">
      <sharedItems count="4">
        <s v="MUY SATISFECHO"/>
        <s v="INSATISFECHO"/>
        <s v="SATISFECHO"/>
        <s v="MUY INSATISFECHO"/>
      </sharedItems>
    </cacheField>
    <cacheField name="5. Transbordos por desperfectos  mecánicos en ruta." numFmtId="0">
      <sharedItems count="4">
        <s v="MUY SATISFECHO"/>
        <s v="SATISFECHO"/>
        <s v="INSATISFECHO"/>
        <s v="MUY 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d v="2024-09-07T12:01:07"/>
    <d v="2024-09-07T12:02:06"/>
    <s v="kherrera@chinalco.com.pe"/>
    <s v="Karla Herrera Sala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"/>
    <d v="2024-09-07T12:17:34"/>
    <d v="2024-09-07T12:20:04"/>
    <s v="fmarchanc@chinalco.com.pe"/>
    <s v="Franco Marchan Chiroque"/>
    <x v="1"/>
    <x v="1"/>
    <x v="1"/>
    <x v="1"/>
    <x v="1"/>
    <x v="1"/>
    <x v="1"/>
    <x v="1"/>
    <s v="Truck Shop"/>
    <x v="1"/>
    <x v="1"/>
    <x v="1"/>
    <x v="1"/>
    <x v="1"/>
    <x v="1"/>
    <x v="1"/>
    <x v="1"/>
    <x v="1"/>
    <x v="1"/>
    <x v="1"/>
    <s v="MUY INSATISFECHO"/>
    <s v="INSATISFECHO"/>
    <s v="MUY INSATISFECHO"/>
    <s v="MUY INSATISFECHO"/>
    <s v="MUY INSATISFECHO"/>
    <s v="MUY INSATISFECHO"/>
    <x v="1"/>
    <x v="1"/>
    <x v="1"/>
    <x v="1"/>
    <x v="0"/>
    <x v="1"/>
    <x v="1"/>
  </r>
  <r>
    <n v="3"/>
    <d v="2024-09-07T12:19:21"/>
    <d v="2024-09-07T12:25:19"/>
    <s v="cartolav@chinalco.com.pe"/>
    <s v="Calib Artola Valerio"/>
    <x v="0"/>
    <x v="2"/>
    <x v="2"/>
    <x v="0"/>
    <x v="0"/>
    <x v="0"/>
    <x v="0"/>
    <x v="0"/>
    <s v="Tunshuruco"/>
    <x v="0"/>
    <x v="0"/>
    <x v="0"/>
    <x v="0"/>
    <x v="0"/>
    <x v="0"/>
    <x v="0"/>
    <x v="0"/>
    <x v="1"/>
    <x v="0"/>
    <x v="0"/>
    <s v="MUY SATISFECHO"/>
    <s v="MUY SATISFECHO"/>
    <s v="MUY SATISFECHO"/>
    <s v="MUY SATISFECHO"/>
    <s v="MUY SATISFECHO"/>
    <s v="MUY SATISFECHO"/>
    <x v="1"/>
    <x v="0"/>
    <x v="0"/>
    <x v="0"/>
    <x v="0"/>
    <x v="0"/>
    <x v="1"/>
  </r>
  <r>
    <n v="4"/>
    <d v="2024-09-07T12:49:15"/>
    <d v="2024-09-07T12:50:58"/>
    <s v="gbricenog@chinalco.com.pe"/>
    <s v="Giancarlo Briceño Garci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2"/>
    <x v="2"/>
    <s v="SATISFECHO"/>
    <s v="SATISFECHO"/>
    <s v="SATISFECHO"/>
    <s v="SATISFECHO"/>
    <s v="SATISFECHO"/>
    <s v="SATISFECHO"/>
    <x v="2"/>
    <x v="2"/>
    <x v="2"/>
    <x v="2"/>
    <x v="0"/>
    <x v="1"/>
    <x v="2"/>
  </r>
  <r>
    <n v="5"/>
    <d v="2024-09-07T13:03:47"/>
    <d v="2024-09-07T13:08:21"/>
    <s v="jprieto@chinalco.com.pe"/>
    <s v="Juan Prieto Ascuña"/>
    <x v="2"/>
    <x v="3"/>
    <x v="3"/>
    <x v="3"/>
    <x v="1"/>
    <x v="0"/>
    <x v="0"/>
    <x v="1"/>
    <s v="Tuctu"/>
    <x v="2"/>
    <x v="2"/>
    <x v="1"/>
    <x v="0"/>
    <x v="0"/>
    <x v="1"/>
    <x v="1"/>
    <x v="0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6"/>
    <d v="2024-09-07T13:16:44"/>
    <d v="2024-09-07T13:20:54"/>
    <s v="cpintadon@chinalco.com.pe"/>
    <s v="Cesar Pintado Ninahuanca"/>
    <x v="2"/>
    <x v="3"/>
    <x v="3"/>
    <x v="2"/>
    <x v="1"/>
    <x v="3"/>
    <x v="2"/>
    <x v="1"/>
    <s v="Tunshuruco"/>
    <x v="1"/>
    <x v="1"/>
    <x v="1"/>
    <x v="1"/>
    <x v="1"/>
    <x v="2"/>
    <x v="1"/>
    <x v="1"/>
    <x v="1"/>
    <x v="2"/>
    <x v="1"/>
    <s v="SATISFECHO"/>
    <s v="SATISFECHO"/>
    <s v="INSATISFECHO"/>
    <s v="INSATISFECHO"/>
    <s v="INSATISFECHO"/>
    <s v="INSATISFECHO"/>
    <x v="1"/>
    <x v="1"/>
    <x v="2"/>
    <x v="1"/>
    <x v="0"/>
    <x v="1"/>
    <x v="1"/>
  </r>
  <r>
    <n v="7"/>
    <d v="2024-09-07T13:45:42"/>
    <d v="2024-09-07T13:50:24"/>
    <s v="mauris@chinalco.com.pe"/>
    <s v="Manuel Auris Rodriguez"/>
    <x v="1"/>
    <x v="3"/>
    <x v="3"/>
    <x v="3"/>
    <x v="1"/>
    <x v="3"/>
    <x v="2"/>
    <x v="2"/>
    <s v="Tunshuruco"/>
    <x v="1"/>
    <x v="1"/>
    <x v="2"/>
    <x v="2"/>
    <x v="1"/>
    <x v="2"/>
    <x v="2"/>
    <x v="2"/>
    <x v="2"/>
    <x v="2"/>
    <x v="2"/>
    <s v="INSATISFECHO"/>
    <s v="SATISFECHO"/>
    <s v="SATISFECHO"/>
    <s v="SATISFECHO"/>
    <s v="INSATISFECHO"/>
    <s v="INSATISFECHO"/>
    <x v="1"/>
    <x v="1"/>
    <x v="1"/>
    <x v="2"/>
    <x v="0"/>
    <x v="2"/>
    <x v="2"/>
  </r>
  <r>
    <n v="8"/>
    <d v="2024-09-07T13:53:47"/>
    <d v="2024-09-07T13:56:09"/>
    <s v="czarate@chinalco.com.pe"/>
    <s v="Cesar Lorenzo Zarate Taipe"/>
    <x v="2"/>
    <x v="2"/>
    <x v="2"/>
    <x v="2"/>
    <x v="1"/>
    <x v="2"/>
    <x v="2"/>
    <x v="1"/>
    <s v="Tunshuruco"/>
    <x v="1"/>
    <x v="2"/>
    <x v="1"/>
    <x v="1"/>
    <x v="2"/>
    <x v="2"/>
    <x v="1"/>
    <x v="2"/>
    <x v="3"/>
    <x v="3"/>
    <x v="3"/>
    <s v="SATISFECHO"/>
    <s v="SATISFECHO"/>
    <s v="SATISFECHO"/>
    <s v="SATISFECHO"/>
    <s v="SATISFECHO"/>
    <s v="SATISFECHO"/>
    <x v="2"/>
    <x v="1"/>
    <x v="1"/>
    <x v="1"/>
    <x v="0"/>
    <x v="1"/>
    <x v="2"/>
  </r>
  <r>
    <n v="9"/>
    <d v="2024-09-07T14:01:12"/>
    <d v="2024-09-07T14:03:39"/>
    <s v="fquinde@chinalco.com.pe"/>
    <s v="Fabian Quinde Hernandez"/>
    <x v="0"/>
    <x v="0"/>
    <x v="0"/>
    <x v="0"/>
    <x v="0"/>
    <x v="0"/>
    <x v="0"/>
    <x v="0"/>
    <s v="Tunshuruco"/>
    <x v="0"/>
    <x v="1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2"/>
    <x v="0"/>
    <x v="0"/>
    <x v="0"/>
    <x v="0"/>
  </r>
  <r>
    <n v="10"/>
    <d v="2024-09-07T14:00:07"/>
    <d v="2024-09-07T14:04:49"/>
    <s v="gnavarro@chinalco.com.pe"/>
    <s v="Gloria Navarro Per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"/>
    <d v="2024-09-07T12:09:21"/>
    <d v="2024-09-07T14:19:54"/>
    <s v="jmacedol@chinalco.com.pe"/>
    <s v="Jhonatan Macedo Luna"/>
    <x v="2"/>
    <x v="0"/>
    <x v="2"/>
    <x v="2"/>
    <x v="2"/>
    <x v="0"/>
    <x v="2"/>
    <x v="1"/>
    <s v="Truck Shop"/>
    <x v="2"/>
    <x v="0"/>
    <x v="0"/>
    <x v="0"/>
    <x v="1"/>
    <x v="0"/>
    <x v="0"/>
    <x v="1"/>
    <x v="1"/>
    <x v="0"/>
    <x v="0"/>
    <s v="SATISFECHO"/>
    <s v="MUY SATISFECHO"/>
    <s v="MUY SATISFECHO"/>
    <s v="MUY SATISFECHO"/>
    <s v="SATISFECHO"/>
    <s v="SATISFECHO"/>
    <x v="1"/>
    <x v="1"/>
    <x v="1"/>
    <x v="1"/>
    <x v="0"/>
    <x v="1"/>
    <x v="1"/>
  </r>
  <r>
    <n v="12"/>
    <d v="2024-09-07T14:19:40"/>
    <d v="2024-09-07T14:20:19"/>
    <s v="cfarro@chinalco.com.pe"/>
    <s v="Christhiam Farro Bricen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"/>
    <d v="2024-09-07T14:26:59"/>
    <d v="2024-09-07T14:29:45"/>
    <s v="dparra@chinalco.com.pe"/>
    <s v="Dhany Parra Zambrano"/>
    <x v="0"/>
    <x v="0"/>
    <x v="2"/>
    <x v="0"/>
    <x v="2"/>
    <x v="2"/>
    <x v="0"/>
    <x v="1"/>
    <s v="Tunshuruco"/>
    <x v="0"/>
    <x v="0"/>
    <x v="0"/>
    <x v="0"/>
    <x v="0"/>
    <x v="1"/>
    <x v="0"/>
    <x v="0"/>
    <x v="0"/>
    <x v="1"/>
    <x v="1"/>
    <s v="SATISFECHO"/>
    <s v="MUY SATISFECHO"/>
    <s v="MUY SATISFECHO"/>
    <s v="MUY SATISFECHO"/>
    <s v="SATISFECHO"/>
    <s v="MUY SATISFECHO"/>
    <x v="0"/>
    <x v="0"/>
    <x v="0"/>
    <x v="0"/>
    <x v="0"/>
    <x v="0"/>
    <x v="1"/>
  </r>
  <r>
    <n v="14"/>
    <d v="2024-09-07T14:30:37"/>
    <d v="2024-09-07T14:32:10"/>
    <s v="jmunayco@chinalco.com.pe"/>
    <s v="Jose Munayco Coronad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"/>
    <d v="2024-09-07T14:32:20"/>
    <d v="2024-09-07T14:34:49"/>
    <s v="mleonc@chinalco.com.pe"/>
    <s v="Mayra Leon Chav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"/>
    <d v="2024-09-07T14:34:33"/>
    <d v="2024-09-07T14:36:15"/>
    <s v="vcrisanto@chinalco.com.pe"/>
    <s v="Victor Crisanto Casas"/>
    <x v="2"/>
    <x v="2"/>
    <x v="2"/>
    <x v="2"/>
    <x v="2"/>
    <x v="2"/>
    <x v="2"/>
    <x v="1"/>
    <s v="Tunshuruco"/>
    <x v="2"/>
    <x v="1"/>
    <x v="1"/>
    <x v="2"/>
    <x v="1"/>
    <x v="1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7"/>
    <d v="2024-09-07T14:32:36"/>
    <d v="2024-09-07T14:36:59"/>
    <s v="scastro@chinalco.com.pe"/>
    <s v="Sergio Castro Almanza"/>
    <x v="2"/>
    <x v="2"/>
    <x v="2"/>
    <x v="2"/>
    <x v="2"/>
    <x v="3"/>
    <x v="2"/>
    <x v="1"/>
    <s v="Tunshuruco"/>
    <x v="2"/>
    <x v="1"/>
    <x v="2"/>
    <x v="0"/>
    <x v="0"/>
    <x v="1"/>
    <x v="1"/>
    <x v="1"/>
    <x v="3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8"/>
    <d v="2024-09-07T14:38:33"/>
    <d v="2024-09-07T14:41:23"/>
    <s v="eabarcac@chinalco.com.pe"/>
    <s v="Elmer Abarca Ccopa"/>
    <x v="1"/>
    <x v="3"/>
    <x v="3"/>
    <x v="1"/>
    <x v="3"/>
    <x v="1"/>
    <x v="2"/>
    <x v="1"/>
    <s v="Tuctu"/>
    <x v="2"/>
    <x v="1"/>
    <x v="2"/>
    <x v="2"/>
    <x v="1"/>
    <x v="1"/>
    <x v="1"/>
    <x v="1"/>
    <x v="2"/>
    <x v="2"/>
    <x v="1"/>
    <s v="INSATISFECHO"/>
    <s v="SATISFECHO"/>
    <s v="SATISFECHO"/>
    <s v="SATISFECHO"/>
    <s v="SATISFECHO"/>
    <s v="SATISFECHO"/>
    <x v="3"/>
    <x v="1"/>
    <x v="2"/>
    <x v="1"/>
    <x v="0"/>
    <x v="1"/>
    <x v="1"/>
  </r>
  <r>
    <n v="19"/>
    <d v="2024-09-07T15:00:31"/>
    <d v="2024-09-07T15:02:23"/>
    <s v="jzapata@chinalco.com.pe"/>
    <s v="Juan Carlos Zapata Matienzo"/>
    <x v="2"/>
    <x v="2"/>
    <x v="2"/>
    <x v="0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20"/>
    <d v="2024-09-07T15:43:17"/>
    <d v="2024-09-07T15:44:56"/>
    <s v="avaldiviah@chinalco.com.pe"/>
    <s v="Aristides Valdivia Herrer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1"/>
    <d v="2024-09-07T15:59:08"/>
    <d v="2024-09-07T16:02:43"/>
    <s v="calarcon@chinalco.com.pe"/>
    <s v="Carlos Alarcon Ibañez"/>
    <x v="2"/>
    <x v="3"/>
    <x v="3"/>
    <x v="2"/>
    <x v="1"/>
    <x v="2"/>
    <x v="2"/>
    <x v="1"/>
    <s v="Tunshuruco"/>
    <x v="0"/>
    <x v="1"/>
    <x v="2"/>
    <x v="1"/>
    <x v="2"/>
    <x v="1"/>
    <x v="1"/>
    <x v="2"/>
    <x v="1"/>
    <x v="1"/>
    <x v="1"/>
    <s v="SATISFECHO"/>
    <s v="SATISFECHO"/>
    <s v="SATISFECHO"/>
    <s v="SATISFECHO"/>
    <s v="SATISFECHO"/>
    <s v="SATISFECHO"/>
    <x v="2"/>
    <x v="1"/>
    <x v="1"/>
    <x v="1"/>
    <x v="0"/>
    <x v="2"/>
    <x v="2"/>
  </r>
  <r>
    <n v="22"/>
    <d v="2024-09-07T16:06:06"/>
    <d v="2024-09-07T16:10:15"/>
    <s v="jdurand@chinalco.com.pe"/>
    <s v="Jose Durand Recuay"/>
    <x v="1"/>
    <x v="3"/>
    <x v="3"/>
    <x v="3"/>
    <x v="1"/>
    <x v="3"/>
    <x v="2"/>
    <x v="3"/>
    <s v="Tunshuruco"/>
    <x v="2"/>
    <x v="2"/>
    <x v="1"/>
    <x v="1"/>
    <x v="1"/>
    <x v="2"/>
    <x v="3"/>
    <x v="3"/>
    <x v="2"/>
    <x v="2"/>
    <x v="1"/>
    <s v="INSATISFECHO"/>
    <s v="INSATISFECHO"/>
    <s v="SATISFECHO"/>
    <s v="INSATISFECHO"/>
    <s v="MUY INSATISFECHO"/>
    <s v="INSATISFECHO"/>
    <x v="2"/>
    <x v="1"/>
    <x v="1"/>
    <x v="1"/>
    <x v="0"/>
    <x v="2"/>
    <x v="2"/>
  </r>
  <r>
    <n v="23"/>
    <d v="2024-09-07T17:12:14"/>
    <d v="2024-09-07T17:14:27"/>
    <s v="earrietar@chinalco.com.pe"/>
    <s v="Edgar Arrieta Ravichagua"/>
    <x v="1"/>
    <x v="1"/>
    <x v="3"/>
    <x v="3"/>
    <x v="1"/>
    <x v="3"/>
    <x v="1"/>
    <x v="3"/>
    <s v="Truck Shop"/>
    <x v="1"/>
    <x v="2"/>
    <x v="1"/>
    <x v="2"/>
    <x v="2"/>
    <x v="2"/>
    <x v="3"/>
    <x v="2"/>
    <x v="4"/>
    <x v="4"/>
    <x v="4"/>
    <s v="MUY INSATISFECHO"/>
    <s v="SATISFECHO"/>
    <s v="SATISFECHO"/>
    <s v="INSATISFECHO"/>
    <s v="SATISFECHO"/>
    <s v="INSATISFECHO"/>
    <x v="2"/>
    <x v="2"/>
    <x v="2"/>
    <x v="2"/>
    <x v="0"/>
    <x v="1"/>
    <x v="2"/>
  </r>
  <r>
    <n v="24"/>
    <d v="2024-09-07T17:25:48"/>
    <d v="2024-09-07T17:29:50"/>
    <s v="rfelixn@chinalco.com.pe"/>
    <s v="Richerd Felix Nolasco"/>
    <x v="1"/>
    <x v="3"/>
    <x v="3"/>
    <x v="2"/>
    <x v="2"/>
    <x v="2"/>
    <x v="1"/>
    <x v="1"/>
    <s v="Tunshuruco"/>
    <x v="3"/>
    <x v="1"/>
    <x v="3"/>
    <x v="1"/>
    <x v="1"/>
    <x v="3"/>
    <x v="1"/>
    <x v="2"/>
    <x v="2"/>
    <x v="2"/>
    <x v="2"/>
    <s v="INSATISFECHO"/>
    <s v="SATISFECHO"/>
    <s v="SATISFECHO"/>
    <s v="INSATISFECHO"/>
    <s v="INSATISFECHO"/>
    <s v="INSATISFECHO"/>
    <x v="2"/>
    <x v="1"/>
    <x v="2"/>
    <x v="2"/>
    <x v="0"/>
    <x v="1"/>
    <x v="1"/>
  </r>
  <r>
    <n v="25"/>
    <d v="2024-09-07T15:08:39"/>
    <d v="2024-09-07T17:46:57"/>
    <s v="ccolachagua@chinalco.com.pe"/>
    <s v="Cinthia Colachagua Canales"/>
    <x v="1"/>
    <x v="2"/>
    <x v="2"/>
    <x v="2"/>
    <x v="1"/>
    <x v="3"/>
    <x v="2"/>
    <x v="2"/>
    <s v="Carhuacoto"/>
    <x v="3"/>
    <x v="1"/>
    <x v="2"/>
    <x v="1"/>
    <x v="1"/>
    <x v="1"/>
    <x v="1"/>
    <x v="1"/>
    <x v="2"/>
    <x v="1"/>
    <x v="1"/>
    <s v="SATISFECHO"/>
    <s v="SATISFECHO"/>
    <s v="INSATISFECHO"/>
    <s v="INSATISFECHO"/>
    <s v="INSATISFECHO"/>
    <s v="SATISFECHO"/>
    <x v="1"/>
    <x v="1"/>
    <x v="1"/>
    <x v="1"/>
    <x v="0"/>
    <x v="2"/>
    <x v="1"/>
  </r>
  <r>
    <n v="26"/>
    <d v="2024-09-07T18:00:25"/>
    <d v="2024-09-07T18:03:34"/>
    <s v="jacuna@chinalco.com.pe"/>
    <s v="Jorge Acuna Cornejo"/>
    <x v="0"/>
    <x v="0"/>
    <x v="0"/>
    <x v="0"/>
    <x v="0"/>
    <x v="0"/>
    <x v="0"/>
    <x v="0"/>
    <s v="Truck Shop"/>
    <x v="0"/>
    <x v="0"/>
    <x v="0"/>
    <x v="0"/>
    <x v="0"/>
    <x v="0"/>
    <x v="0"/>
    <x v="0"/>
    <x v="2"/>
    <x v="1"/>
    <x v="1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7"/>
    <d v="2024-09-07T18:07:23"/>
    <d v="2024-09-07T18:09:54"/>
    <s v="mguerrero@chinalco.com.pe"/>
    <s v="Marco Guerrero Loyola"/>
    <x v="2"/>
    <x v="2"/>
    <x v="2"/>
    <x v="0"/>
    <x v="2"/>
    <x v="0"/>
    <x v="0"/>
    <x v="0"/>
    <s v="Tunshuruco"/>
    <x v="0"/>
    <x v="0"/>
    <x v="2"/>
    <x v="0"/>
    <x v="0"/>
    <x v="1"/>
    <x v="0"/>
    <x v="1"/>
    <x v="1"/>
    <x v="0"/>
    <x v="1"/>
    <s v="MUY SATISFECHO"/>
    <s v="MUY SATISFECHO"/>
    <s v="MUY SATISFECHO"/>
    <s v="MUY SATISFECHO"/>
    <s v="SATISFECHO"/>
    <s v="MUY SATISFECHO"/>
    <x v="1"/>
    <x v="1"/>
    <x v="0"/>
    <x v="0"/>
    <x v="0"/>
    <x v="0"/>
    <x v="1"/>
  </r>
  <r>
    <n v="28"/>
    <d v="2024-09-07T19:54:59"/>
    <d v="2024-09-07T20:12:37"/>
    <s v="carmas@chinalco.com.pe"/>
    <s v="Caterina Armas Temoche"/>
    <x v="2"/>
    <x v="3"/>
    <x v="3"/>
    <x v="3"/>
    <x v="1"/>
    <x v="2"/>
    <x v="2"/>
    <x v="1"/>
    <s v="Tunshuruco"/>
    <x v="2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INSATISFECHO"/>
    <x v="1"/>
    <x v="1"/>
    <x v="1"/>
    <x v="1"/>
    <x v="0"/>
    <x v="2"/>
    <x v="1"/>
  </r>
  <r>
    <n v="29"/>
    <d v="2024-09-07T21:19:28"/>
    <d v="2024-09-07T21:25:01"/>
    <s v="sestrella@chinalco.com.pe"/>
    <s v="Saul Michael Estrella Balvin"/>
    <x v="0"/>
    <x v="0"/>
    <x v="0"/>
    <x v="2"/>
    <x v="2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0"/>
    <d v="2024-09-08T07:03:43"/>
    <d v="2024-09-08T07:05:16"/>
    <s v="ccampos@chinalco.com.pe"/>
    <s v="Cesar Campos Carrera"/>
    <x v="2"/>
    <x v="2"/>
    <x v="2"/>
    <x v="2"/>
    <x v="2"/>
    <x v="2"/>
    <x v="2"/>
    <x v="1"/>
    <s v="Truck Shop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31"/>
    <d v="2024-09-08T07:08:23"/>
    <d v="2024-09-08T07:11:49"/>
    <s v="tpoma@chinalco.com.pe"/>
    <s v="Teodulfo Poma Pretil"/>
    <x v="2"/>
    <x v="2"/>
    <x v="2"/>
    <x v="2"/>
    <x v="1"/>
    <x v="0"/>
    <x v="0"/>
    <x v="2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1"/>
    <x v="1"/>
    <x v="2"/>
    <x v="0"/>
    <x v="2"/>
    <x v="1"/>
  </r>
  <r>
    <n v="32"/>
    <d v="2024-09-08T09:47:14"/>
    <d v="2024-09-08T09:48:57"/>
    <s v="aninanyav@chinalco.com.pe"/>
    <s v="Antony Ninanya Vilcatoma"/>
    <x v="1"/>
    <x v="2"/>
    <x v="2"/>
    <x v="2"/>
    <x v="1"/>
    <x v="2"/>
    <x v="1"/>
    <x v="3"/>
    <s v="Tunshuruco"/>
    <x v="1"/>
    <x v="1"/>
    <x v="1"/>
    <x v="1"/>
    <x v="1"/>
    <x v="1"/>
    <x v="1"/>
    <x v="3"/>
    <x v="4"/>
    <x v="4"/>
    <x v="4"/>
    <s v="MUY INSATISFECHO"/>
    <s v="SATISFECHO"/>
    <s v="SATISFECHO"/>
    <s v="MUY INSATISFECHO"/>
    <s v="INSATISFECHO"/>
    <s v="SATISFECHO"/>
    <x v="1"/>
    <x v="1"/>
    <x v="1"/>
    <x v="1"/>
    <x v="0"/>
    <x v="2"/>
    <x v="2"/>
  </r>
  <r>
    <n v="33"/>
    <d v="2024-09-08T10:35:03"/>
    <d v="2024-09-08T10:36:37"/>
    <s v="jgarciar@chinalco.com.pe"/>
    <s v="Jorge Garcia Ramon"/>
    <x v="2"/>
    <x v="3"/>
    <x v="3"/>
    <x v="2"/>
    <x v="2"/>
    <x v="3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34"/>
    <d v="2024-09-08T12:11:20"/>
    <d v="2024-09-08T12:12:36"/>
    <s v="yramirez@chinalco.com.pe"/>
    <s v="Socorro Ramirez Alv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1"/>
    <x v="1"/>
    <x v="1"/>
    <x v="0"/>
    <x v="1"/>
    <x v="1"/>
  </r>
  <r>
    <n v="35"/>
    <d v="2024-09-08T14:37:55"/>
    <d v="2024-09-08T14:38:57"/>
    <s v="jestrada@chinalco.com.pe"/>
    <s v="Jorge Ricardo Estrada Ramo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6"/>
    <d v="2024-09-08T14:54:38"/>
    <d v="2024-09-08T14:56:01"/>
    <s v="cyataco@chinalco.com.pe"/>
    <s v="Carlos Yataco Villa"/>
    <x v="2"/>
    <x v="0"/>
    <x v="0"/>
    <x v="0"/>
    <x v="0"/>
    <x v="0"/>
    <x v="0"/>
    <x v="0"/>
    <s v="Tunshuruco"/>
    <x v="0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37"/>
    <d v="2024-09-08T14:56:05"/>
    <d v="2024-09-08T14:58:19"/>
    <s v="fcruz@chinalco.com.pe"/>
    <s v="Frank Cruz More"/>
    <x v="0"/>
    <x v="0"/>
    <x v="0"/>
    <x v="0"/>
    <x v="0"/>
    <x v="0"/>
    <x v="0"/>
    <x v="0"/>
    <s v="Tunshuruco"/>
    <x v="0"/>
    <x v="0"/>
    <x v="0"/>
    <x v="0"/>
    <x v="0"/>
    <x v="0"/>
    <x v="0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8"/>
    <d v="2024-09-08T15:04:16"/>
    <d v="2024-09-08T15:05:20"/>
    <s v="jninahuaman@chinalco.com.pe"/>
    <s v="Juan Ninahuaman Bazan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9"/>
    <d v="2024-09-08T14:58:48"/>
    <d v="2024-09-08T15:06:53"/>
    <s v="jcuevas@chinalco.com.pe"/>
    <s v="Jesus Cueva Sanchez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0"/>
    <d v="2024-09-08T15:05:01"/>
    <d v="2024-09-08T15:07:16"/>
    <s v="jdavila@chinalco.com.pe"/>
    <s v="Jersson Daniel Davila Ruiz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1"/>
    <d v="2024-09-08T15:10:44"/>
    <d v="2024-09-08T15:12:42"/>
    <s v="gboza@chinalco.com.pe"/>
    <s v="Gianmarco Boza Bocanegra"/>
    <x v="2"/>
    <x v="3"/>
    <x v="3"/>
    <x v="2"/>
    <x v="1"/>
    <x v="2"/>
    <x v="2"/>
    <x v="1"/>
    <s v="Tunshuruco"/>
    <x v="2"/>
    <x v="1"/>
    <x v="2"/>
    <x v="1"/>
    <x v="1"/>
    <x v="1"/>
    <x v="1"/>
    <x v="1"/>
    <x v="2"/>
    <x v="2"/>
    <x v="2"/>
    <s v="SATISFECHO"/>
    <s v="SATISFECHO"/>
    <s v="SATISFECHO"/>
    <s v="SATISFECHO"/>
    <s v="SATISFECHO"/>
    <s v="SATISFECHO"/>
    <x v="2"/>
    <x v="1"/>
    <x v="1"/>
    <x v="1"/>
    <x v="0"/>
    <x v="2"/>
    <x v="1"/>
  </r>
  <r>
    <n v="42"/>
    <d v="2024-09-08T15:07:30"/>
    <d v="2024-09-08T15:13:34"/>
    <s v="ryupanqui@chinalco.com.pe"/>
    <s v="Ronald Yupanqui Sifuentes"/>
    <x v="2"/>
    <x v="3"/>
    <x v="3"/>
    <x v="2"/>
    <x v="2"/>
    <x v="2"/>
    <x v="2"/>
    <x v="1"/>
    <s v="Tunshuruco"/>
    <x v="0"/>
    <x v="1"/>
    <x v="0"/>
    <x v="0"/>
    <x v="0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3"/>
    <d v="2024-09-08T15:15:38"/>
    <d v="2024-09-08T15:20:17"/>
    <s v="eherrera@chinalco.com.pe"/>
    <s v="Eberth Herrera Revilla"/>
    <x v="2"/>
    <x v="2"/>
    <x v="3"/>
    <x v="2"/>
    <x v="2"/>
    <x v="2"/>
    <x v="2"/>
    <x v="1"/>
    <s v="Carhuacoto"/>
    <x v="0"/>
    <x v="0"/>
    <x v="0"/>
    <x v="1"/>
    <x v="0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4"/>
    <d v="2024-09-08T15:16:10"/>
    <d v="2024-09-08T15:27:26"/>
    <s v="jalderete@chinalco.com.pe"/>
    <s v="Jhojan Alderete Allpoc"/>
    <x v="1"/>
    <x v="2"/>
    <x v="3"/>
    <x v="3"/>
    <x v="1"/>
    <x v="2"/>
    <x v="2"/>
    <x v="3"/>
    <s v="Tunshuruco"/>
    <x v="1"/>
    <x v="1"/>
    <x v="1"/>
    <x v="1"/>
    <x v="1"/>
    <x v="2"/>
    <x v="3"/>
    <x v="3"/>
    <x v="2"/>
    <x v="1"/>
    <x v="1"/>
    <s v="SATISFECHO"/>
    <s v="SATISFECHO"/>
    <s v="INSATISFECHO"/>
    <s v="INSATISFECHO"/>
    <s v="SATISFECHO"/>
    <s v="INSATISFECHO"/>
    <x v="1"/>
    <x v="1"/>
    <x v="1"/>
    <x v="2"/>
    <x v="0"/>
    <x v="1"/>
    <x v="1"/>
  </r>
  <r>
    <n v="45"/>
    <d v="2024-09-08T15:51:25"/>
    <d v="2024-09-08T15:52:48"/>
    <s v="mprudencio@chinalco.com.pe"/>
    <s v="Miguel Prudencio Antunez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6"/>
    <d v="2024-09-08T15:57:33"/>
    <d v="2024-09-08T15:58:34"/>
    <s v="cparisaca@chinalco.com.pe"/>
    <s v="Cesar Parisaca Valdez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47"/>
    <d v="2024-09-08T16:01:27"/>
    <d v="2024-09-08T16:04:22"/>
    <s v="mdelasota@chinalco.com.pe"/>
    <s v="Moises De La Sota Aranda"/>
    <x v="2"/>
    <x v="2"/>
    <x v="2"/>
    <x v="2"/>
    <x v="2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8"/>
    <d v="2024-09-08T16:09:42"/>
    <d v="2024-09-08T16:12:30"/>
    <s v="lroncal@chinalco.com.pe"/>
    <s v="Luis Roncal Prada"/>
    <x v="1"/>
    <x v="3"/>
    <x v="3"/>
    <x v="3"/>
    <x v="1"/>
    <x v="1"/>
    <x v="2"/>
    <x v="3"/>
    <s v="Tunshuruco"/>
    <x v="2"/>
    <x v="1"/>
    <x v="2"/>
    <x v="1"/>
    <x v="1"/>
    <x v="1"/>
    <x v="1"/>
    <x v="1"/>
    <x v="1"/>
    <x v="1"/>
    <x v="1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49"/>
    <d v="2024-09-08T16:43:56"/>
    <d v="2024-09-08T16:57:19"/>
    <s v="jchacaltana@chinalco.com.pe"/>
    <s v="Jose Chacaltana Arones"/>
    <x v="0"/>
    <x v="0"/>
    <x v="2"/>
    <x v="0"/>
    <x v="0"/>
    <x v="0"/>
    <x v="0"/>
    <x v="0"/>
    <s v="Truck Shop"/>
    <x v="0"/>
    <x v="1"/>
    <x v="2"/>
    <x v="0"/>
    <x v="0"/>
    <x v="1"/>
    <x v="1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0"/>
    <d v="2024-09-08T17:19:41"/>
    <d v="2024-09-08T17:22:00"/>
    <s v="acamposh@chinalco.com.pe"/>
    <s v="Abel Campos Huaman"/>
    <x v="2"/>
    <x v="2"/>
    <x v="2"/>
    <x v="2"/>
    <x v="2"/>
    <x v="0"/>
    <x v="2"/>
    <x v="3"/>
    <s v="Truck Shop"/>
    <x v="2"/>
    <x v="1"/>
    <x v="2"/>
    <x v="1"/>
    <x v="1"/>
    <x v="1"/>
    <x v="1"/>
    <x v="1"/>
    <x v="1"/>
    <x v="1"/>
    <x v="1"/>
    <s v="SATISFECHO"/>
    <s v="SATISFECHO"/>
    <s v="MUY SATISFECHO"/>
    <s v="SATISFECHO"/>
    <s v="SATISFECHO"/>
    <s v="SATISFECHO"/>
    <x v="0"/>
    <x v="1"/>
    <x v="1"/>
    <x v="1"/>
    <x v="0"/>
    <x v="2"/>
    <x v="1"/>
  </r>
  <r>
    <n v="51"/>
    <d v="2024-09-08T17:35:37"/>
    <d v="2024-09-08T17:38:39"/>
    <s v="agaray@chinalco.com.pe"/>
    <s v="Arturo Aldo Garay Huallpa"/>
    <x v="1"/>
    <x v="1"/>
    <x v="1"/>
    <x v="1"/>
    <x v="3"/>
    <x v="2"/>
    <x v="2"/>
    <x v="1"/>
    <s v="Truck Shop"/>
    <x v="2"/>
    <x v="0"/>
    <x v="0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52"/>
    <d v="2024-09-08T17:07:29"/>
    <d v="2024-09-08T17:42:36"/>
    <s v="acarog@chinalco.com.pe"/>
    <s v="Audie Caro Guerreros"/>
    <x v="2"/>
    <x v="2"/>
    <x v="3"/>
    <x v="3"/>
    <x v="1"/>
    <x v="3"/>
    <x v="1"/>
    <x v="1"/>
    <s v="Tunshuruco"/>
    <x v="2"/>
    <x v="1"/>
    <x v="2"/>
    <x v="1"/>
    <x v="1"/>
    <x v="1"/>
    <x v="1"/>
    <x v="1"/>
    <x v="2"/>
    <x v="2"/>
    <x v="2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53"/>
    <d v="2024-09-08T18:39:55"/>
    <d v="2024-09-08T18:41:29"/>
    <s v="ptrejo@chinalco.com.pe"/>
    <s v="Paulo Trejo Pantoja"/>
    <x v="2"/>
    <x v="2"/>
    <x v="2"/>
    <x v="2"/>
    <x v="2"/>
    <x v="2"/>
    <x v="2"/>
    <x v="1"/>
    <s v="Truck Shop"/>
    <x v="2"/>
    <x v="1"/>
    <x v="2"/>
    <x v="1"/>
    <x v="1"/>
    <x v="1"/>
    <x v="1"/>
    <x v="1"/>
    <x v="2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54"/>
    <d v="2024-09-08T20:22:55"/>
    <d v="2024-09-08T20:25:08"/>
    <s v="vbellina@chinalco.com.pe"/>
    <s v="Victor Bellina Santti"/>
    <x v="2"/>
    <x v="1"/>
    <x v="1"/>
    <x v="3"/>
    <x v="3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5"/>
    <d v="2024-09-08T20:29:35"/>
    <d v="2024-09-08T20:31:40"/>
    <s v="mcasimiro@chinalco.com.pe"/>
    <s v="Michael Casimiro Echevarria"/>
    <x v="2"/>
    <x v="2"/>
    <x v="2"/>
    <x v="2"/>
    <x v="2"/>
    <x v="2"/>
    <x v="2"/>
    <x v="1"/>
    <s v="Tuctu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56"/>
    <d v="2024-09-08T22:57:25"/>
    <d v="2024-09-08T22:59:37"/>
    <s v="rcrisologor@chinalco.com.pe"/>
    <s v="Ronald Crisologo Rui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7"/>
    <d v="2024-09-09T10:00:37"/>
    <d v="2024-09-09T10:05:47"/>
    <s v="agutierrezc@chinalco.com.pe"/>
    <s v="Abelardo Gutierrez Calisaya"/>
    <x v="2"/>
    <x v="1"/>
    <x v="1"/>
    <x v="2"/>
    <x v="3"/>
    <x v="0"/>
    <x v="0"/>
    <x v="0"/>
    <s v="Truck Shop"/>
    <x v="2"/>
    <x v="1"/>
    <x v="0"/>
    <x v="0"/>
    <x v="0"/>
    <x v="0"/>
    <x v="0"/>
    <x v="1"/>
    <x v="1"/>
    <x v="1"/>
    <x v="3"/>
    <s v="SATISFECHO"/>
    <s v="INSATISFECHO"/>
    <s v="MUY SATISFECHO"/>
    <s v="SATISFECHO"/>
    <s v="SATISFECHO"/>
    <s v="SATISFECHO"/>
    <x v="1"/>
    <x v="0"/>
    <x v="0"/>
    <x v="0"/>
    <x v="0"/>
    <x v="0"/>
    <x v="1"/>
  </r>
  <r>
    <n v="58"/>
    <d v="2024-09-09T09:49:04"/>
    <d v="2024-09-09T10:09:56"/>
    <s v="dmendoza@chinalco.com.pe"/>
    <s v="Dante Mendoza Aucaruri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1"/>
    <x v="1"/>
    <x v="1"/>
    <x v="0"/>
    <x v="1"/>
    <x v="2"/>
  </r>
  <r>
    <n v="59"/>
    <d v="2024-09-09T11:10:43"/>
    <d v="2024-09-09T11:12:34"/>
    <s v="etapia@chinalco.com.pe"/>
    <s v="Edwin Tapia Chuquimamani"/>
    <x v="3"/>
    <x v="1"/>
    <x v="1"/>
    <x v="1"/>
    <x v="3"/>
    <x v="2"/>
    <x v="2"/>
    <x v="1"/>
    <s v="Truck Shop"/>
    <x v="3"/>
    <x v="1"/>
    <x v="2"/>
    <x v="1"/>
    <x v="1"/>
    <x v="1"/>
    <x v="1"/>
    <x v="1"/>
    <x v="1"/>
    <x v="1"/>
    <x v="1"/>
    <s v="INSATISFECHO"/>
    <s v="MUY INSATISFECHO"/>
    <s v="SATISFECHO"/>
    <s v="MUY INSATISFECHO"/>
    <s v="MUY INSATISFECHO"/>
    <s v="MUY INSATISFECHO"/>
    <x v="1"/>
    <x v="1"/>
    <x v="1"/>
    <x v="1"/>
    <x v="0"/>
    <x v="2"/>
    <x v="1"/>
  </r>
  <r>
    <n v="60"/>
    <d v="2024-09-09T11:12:11"/>
    <d v="2024-09-09T11:15:32"/>
    <s v="laguirrel@chinalco.com.pe"/>
    <s v="Luis Aguirre Lopez"/>
    <x v="2"/>
    <x v="3"/>
    <x v="1"/>
    <x v="2"/>
    <x v="2"/>
    <x v="2"/>
    <x v="2"/>
    <x v="1"/>
    <s v="Truck Shop"/>
    <x v="2"/>
    <x v="1"/>
    <x v="2"/>
    <x v="2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61"/>
    <d v="2024-09-09T11:12:02"/>
    <d v="2024-09-09T11:18:14"/>
    <s v="jhurtado@chinalco.com.pe"/>
    <s v="Jorge Luis Hurtado Diego"/>
    <x v="2"/>
    <x v="3"/>
    <x v="2"/>
    <x v="2"/>
    <x v="1"/>
    <x v="3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62"/>
    <d v="2024-09-09T11:16:30"/>
    <d v="2024-09-09T11:19:29"/>
    <s v="cmontes@chinalco.com.pe"/>
    <s v="Cynthia Montes Montes"/>
    <x v="1"/>
    <x v="2"/>
    <x v="2"/>
    <x v="2"/>
    <x v="2"/>
    <x v="2"/>
    <x v="2"/>
    <x v="1"/>
    <s v="Tunshuruco"/>
    <x v="1"/>
    <x v="2"/>
    <x v="2"/>
    <x v="1"/>
    <x v="2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63"/>
    <d v="2024-09-09T11:18:16"/>
    <d v="2024-09-09T11:19:32"/>
    <s v="wyana@chinalco.com.pe"/>
    <s v="Walter Yana Castro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64"/>
    <d v="2024-09-09T11:25:03"/>
    <d v="2024-09-09T11:27:35"/>
    <s v="auriarte@chinalco.com.pe"/>
    <s v="Alfonso Uriarte Gamarra"/>
    <x v="2"/>
    <x v="2"/>
    <x v="3"/>
    <x v="2"/>
    <x v="2"/>
    <x v="2"/>
    <x v="2"/>
    <x v="3"/>
    <s v="Tunshuruco"/>
    <x v="2"/>
    <x v="1"/>
    <x v="2"/>
    <x v="1"/>
    <x v="1"/>
    <x v="2"/>
    <x v="1"/>
    <x v="1"/>
    <x v="1"/>
    <x v="2"/>
    <x v="2"/>
    <s v="INSATISFECHO"/>
    <s v="SATISFECHO"/>
    <s v="SATISFECHO"/>
    <s v="SATISFECHO"/>
    <s v="SATISFECHO"/>
    <s v="SATISFECHO"/>
    <x v="1"/>
    <x v="1"/>
    <x v="1"/>
    <x v="1"/>
    <x v="0"/>
    <x v="2"/>
    <x v="1"/>
  </r>
  <r>
    <n v="65"/>
    <d v="2024-09-09T11:27:48"/>
    <d v="2024-09-09T11:29:38"/>
    <s v="mgonzales@chinalco.com.pe"/>
    <s v="Manuel Gonzales King Kee"/>
    <x v="1"/>
    <x v="3"/>
    <x v="3"/>
    <x v="3"/>
    <x v="1"/>
    <x v="2"/>
    <x v="2"/>
    <x v="3"/>
    <s v="Carhuacoto"/>
    <x v="2"/>
    <x v="1"/>
    <x v="2"/>
    <x v="1"/>
    <x v="1"/>
    <x v="1"/>
    <x v="1"/>
    <x v="1"/>
    <x v="1"/>
    <x v="1"/>
    <x v="1"/>
    <s v="SATISFECHO"/>
    <s v="INSATISFECHO"/>
    <s v="SATISFECHO"/>
    <s v="SATISFECHO"/>
    <s v="SATISFECHO"/>
    <s v="SATISFECHO"/>
    <x v="1"/>
    <x v="1"/>
    <x v="1"/>
    <x v="1"/>
    <x v="0"/>
    <x v="2"/>
    <x v="1"/>
  </r>
  <r>
    <n v="66"/>
    <d v="2024-09-09T11:31:48"/>
    <d v="2024-09-09T11:33:25"/>
    <s v="lpomab@chinalco.com.pe"/>
    <s v="Luis Poma Blancas"/>
    <x v="2"/>
    <x v="2"/>
    <x v="2"/>
    <x v="2"/>
    <x v="2"/>
    <x v="0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67"/>
    <d v="2024-09-09T11:33:05"/>
    <d v="2024-09-09T11:35:20"/>
    <s v="ymallmac@chinalco.com.pe"/>
    <s v="Yordan Mallma Condor"/>
    <x v="1"/>
    <x v="3"/>
    <x v="3"/>
    <x v="3"/>
    <x v="1"/>
    <x v="3"/>
    <x v="1"/>
    <x v="3"/>
    <s v="Truck Shop"/>
    <x v="1"/>
    <x v="2"/>
    <x v="1"/>
    <x v="2"/>
    <x v="3"/>
    <x v="3"/>
    <x v="3"/>
    <x v="3"/>
    <x v="2"/>
    <x v="2"/>
    <x v="2"/>
    <s v="INSATISFECHO"/>
    <s v="INSATISFECHO"/>
    <s v="INSATISFECHO"/>
    <s v="INSATISFECHO"/>
    <s v="INSATISFECHO"/>
    <s v="INSATISFECHO"/>
    <x v="2"/>
    <x v="3"/>
    <x v="3"/>
    <x v="3"/>
    <x v="0"/>
    <x v="3"/>
    <x v="3"/>
  </r>
  <r>
    <n v="68"/>
    <d v="2024-09-09T11:35:22"/>
    <d v="2024-09-09T11:37:41"/>
    <s v="rcabello@chinalco.com.pe"/>
    <s v="Raúl Oscar Cabello Marmanillo"/>
    <x v="2"/>
    <x v="0"/>
    <x v="2"/>
    <x v="2"/>
    <x v="2"/>
    <x v="2"/>
    <x v="2"/>
    <x v="1"/>
    <s v="Tunshuruco"/>
    <x v="2"/>
    <x v="0"/>
    <x v="2"/>
    <x v="1"/>
    <x v="1"/>
    <x v="2"/>
    <x v="1"/>
    <x v="1"/>
    <x v="2"/>
    <x v="1"/>
    <x v="2"/>
    <s v="SATISFECHO"/>
    <s v="SATISFECHO"/>
    <s v="SATISFECHO"/>
    <s v="SATISFECHO"/>
    <s v="SATISFECHO"/>
    <s v="SATISFECHO"/>
    <x v="0"/>
    <x v="1"/>
    <x v="1"/>
    <x v="1"/>
    <x v="0"/>
    <x v="2"/>
    <x v="1"/>
  </r>
  <r>
    <n v="69"/>
    <d v="2024-09-09T11:36:15"/>
    <d v="2024-09-09T11:46:08"/>
    <s v="vdiaz@chinalco.com.pe"/>
    <s v="Victor Diaz Quiroz"/>
    <x v="2"/>
    <x v="0"/>
    <x v="0"/>
    <x v="2"/>
    <x v="2"/>
    <x v="0"/>
    <x v="2"/>
    <x v="1"/>
    <s v="Carhuacoto"/>
    <x v="2"/>
    <x v="1"/>
    <x v="2"/>
    <x v="1"/>
    <x v="1"/>
    <x v="1"/>
    <x v="1"/>
    <x v="1"/>
    <x v="0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70"/>
    <d v="2024-09-09T11:21:52"/>
    <d v="2024-09-09T11:46:08"/>
    <s v="asalazar@chinalco.com.pe"/>
    <s v="Isidro Salazar Manrique"/>
    <x v="0"/>
    <x v="2"/>
    <x v="2"/>
    <x v="2"/>
    <x v="2"/>
    <x v="0"/>
    <x v="0"/>
    <x v="1"/>
    <s v="Tunshuruco"/>
    <x v="0"/>
    <x v="1"/>
    <x v="2"/>
    <x v="0"/>
    <x v="0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71"/>
    <d v="2024-09-09T11:53:17"/>
    <d v="2024-09-09T11:56:02"/>
    <s v="jgomezr@chinalco.com.pe"/>
    <s v="Jesus Gomez Rivera"/>
    <x v="2"/>
    <x v="2"/>
    <x v="2"/>
    <x v="2"/>
    <x v="1"/>
    <x v="0"/>
    <x v="0"/>
    <x v="0"/>
    <s v="Carhuacoto"/>
    <x v="2"/>
    <x v="1"/>
    <x v="0"/>
    <x v="0"/>
    <x v="0"/>
    <x v="0"/>
    <x v="0"/>
    <x v="0"/>
    <x v="1"/>
    <x v="1"/>
    <x v="1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72"/>
    <d v="2024-09-09T11:58:53"/>
    <d v="2024-09-09T12:02:17"/>
    <s v="rbroncano@chinalco.com.pe"/>
    <s v="Roger Broncano Reyes"/>
    <x v="2"/>
    <x v="3"/>
    <x v="3"/>
    <x v="3"/>
    <x v="1"/>
    <x v="3"/>
    <x v="1"/>
    <x v="1"/>
    <s v="Truck Shop"/>
    <x v="2"/>
    <x v="1"/>
    <x v="2"/>
    <x v="1"/>
    <x v="1"/>
    <x v="1"/>
    <x v="1"/>
    <x v="1"/>
    <x v="1"/>
    <x v="1"/>
    <x v="1"/>
    <s v="INSATISFECHO"/>
    <s v="SATISFECHO"/>
    <s v="INSATISFECHO"/>
    <s v="INSATISFECHO"/>
    <s v="INSATISFECHO"/>
    <s v="INSATISFECHO"/>
    <x v="1"/>
    <x v="1"/>
    <x v="2"/>
    <x v="1"/>
    <x v="0"/>
    <x v="2"/>
    <x v="1"/>
  </r>
  <r>
    <n v="73"/>
    <d v="2024-09-09T11:20:43"/>
    <d v="2024-09-09T12:03:08"/>
    <s v="gbendezu@chinalco.com.pe"/>
    <s v="Gary Bendezu Choque"/>
    <x v="0"/>
    <x v="0"/>
    <x v="0"/>
    <x v="0"/>
    <x v="0"/>
    <x v="0"/>
    <x v="0"/>
    <x v="0"/>
    <s v="Tunshuruco"/>
    <x v="0"/>
    <x v="0"/>
    <x v="0"/>
    <x v="0"/>
    <x v="0"/>
    <x v="0"/>
    <x v="0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4"/>
    <d v="2024-09-09T12:06:34"/>
    <d v="2024-09-09T12:07:45"/>
    <s v="kyparraguirre@chinalco.com.pe"/>
    <s v="Katherinne Yparraguirre Avil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5"/>
    <d v="2024-09-09T12:09:49"/>
    <d v="2024-09-09T13:34:01"/>
    <s v="ealvarado@chinalco.com.pe"/>
    <s v="Eder Alvarado Guevar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76"/>
    <d v="2024-09-09T16:02:34"/>
    <d v="2024-09-09T16:11:49"/>
    <s v="rramon@chinalco.com.pe"/>
    <s v="Rolando Rafael Ramon Rivera"/>
    <x v="2"/>
    <x v="2"/>
    <x v="3"/>
    <x v="2"/>
    <x v="2"/>
    <x v="2"/>
    <x v="2"/>
    <x v="1"/>
    <s v="Tunshuruco"/>
    <x v="2"/>
    <x v="1"/>
    <x v="0"/>
    <x v="1"/>
    <x v="1"/>
    <x v="1"/>
    <x v="1"/>
    <x v="0"/>
    <x v="0"/>
    <x v="2"/>
    <x v="1"/>
    <s v="SATISFECHO"/>
    <s v="MUY SATISFECHO"/>
    <s v="MUY SATISFECHO"/>
    <s v="MUY SATISFECHO"/>
    <s v="MUY SATISFECHO"/>
    <s v="MUY SATISFECHO"/>
    <x v="0"/>
    <x v="1"/>
    <x v="1"/>
    <x v="0"/>
    <x v="0"/>
    <x v="0"/>
    <x v="0"/>
  </r>
  <r>
    <n v="77"/>
    <d v="2024-09-09T14:22:42"/>
    <d v="2024-09-09T17:07:16"/>
    <s v="oherquinio@chinalco.com.pe"/>
    <s v="Oscar Herquinio Lopez"/>
    <x v="2"/>
    <x v="2"/>
    <x v="2"/>
    <x v="2"/>
    <x v="2"/>
    <x v="2"/>
    <x v="2"/>
    <x v="1"/>
    <s v="Truck Shop"/>
    <x v="2"/>
    <x v="1"/>
    <x v="2"/>
    <x v="1"/>
    <x v="1"/>
    <x v="1"/>
    <x v="1"/>
    <x v="0"/>
    <x v="1"/>
    <x v="1"/>
    <x v="1"/>
    <s v="SATISFECHO"/>
    <s v="MUY SATISFECHO"/>
    <s v="MUY SATISFECHO"/>
    <s v="MUY SATISFECHO"/>
    <s v="MUY SATISFECHO"/>
    <s v="MUY SATISFECHO"/>
    <x v="1"/>
    <x v="1"/>
    <x v="1"/>
    <x v="1"/>
    <x v="0"/>
    <x v="2"/>
    <x v="1"/>
  </r>
  <r>
    <n v="78"/>
    <m/>
    <m/>
    <s v="otassara@chinalco.com.pe"/>
    <s v="Oscar Armando Tassara Chuyes"/>
    <x v="3"/>
    <x v="1"/>
    <x v="1"/>
    <x v="2"/>
    <x v="3"/>
    <x v="2"/>
    <x v="2"/>
    <x v="3"/>
    <s v="Tunshuruco"/>
    <x v="2"/>
    <x v="1"/>
    <x v="2"/>
    <x v="1"/>
    <x v="1"/>
    <x v="1"/>
    <x v="3"/>
    <x v="1"/>
    <x v="1"/>
    <x v="1"/>
    <x v="3"/>
    <s v="SATISFECHO"/>
    <s v="INSATISFECHO"/>
    <s v="INSATISFECHO"/>
    <s v="INSATISFECHO"/>
    <s v="INSATISFECHO"/>
    <s v="INSATISFECHO"/>
    <x v="1"/>
    <x v="1"/>
    <x v="1"/>
    <x v="1"/>
    <x v="0"/>
    <x v="2"/>
    <x v="1"/>
  </r>
  <r>
    <n v="79"/>
    <d v="2024-09-08T15:26:45"/>
    <d v="2024-09-09T17:44:50"/>
    <s v="vmayta@chinalco.com.pe"/>
    <s v="Vladimir Mayta Caceres"/>
    <x v="2"/>
    <x v="2"/>
    <x v="0"/>
    <x v="0"/>
    <x v="0"/>
    <x v="0"/>
    <x v="0"/>
    <x v="0"/>
    <s v="Tunshuruco"/>
    <x v="0"/>
    <x v="0"/>
    <x v="0"/>
    <x v="0"/>
    <x v="0"/>
    <x v="1"/>
    <x v="0"/>
    <x v="1"/>
    <x v="0"/>
    <x v="0"/>
    <x v="0"/>
    <s v="MUY SATISFECHO"/>
    <s v="MUY SATISFECHO"/>
    <s v="MUY SATISFECHO"/>
    <s v="MUY SATISFECHO"/>
    <s v="MUY SATISFECHO"/>
    <s v="MUY SATISFECHO"/>
    <x v="1"/>
    <x v="1"/>
    <x v="1"/>
    <x v="1"/>
    <x v="0"/>
    <x v="2"/>
    <x v="1"/>
  </r>
  <r>
    <n v="80"/>
    <d v="2024-09-09T18:03:34"/>
    <d v="2024-09-09T18:05:38"/>
    <s v="CCONDORA@chinalco.com.pe"/>
    <s v="CHRISTIAN CONDOR AQUINO"/>
    <x v="3"/>
    <x v="1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1"/>
    <d v="2024-09-09T19:47:38"/>
    <d v="2024-09-09T19:50:18"/>
    <s v="mcondori@chinalco.com.pe"/>
    <s v="Martin Condori Figueroa"/>
    <x v="2"/>
    <x v="3"/>
    <x v="3"/>
    <x v="3"/>
    <x v="2"/>
    <x v="2"/>
    <x v="2"/>
    <x v="1"/>
    <s v="Tunshuruco"/>
    <x v="2"/>
    <x v="1"/>
    <x v="2"/>
    <x v="1"/>
    <x v="1"/>
    <x v="1"/>
    <x v="1"/>
    <x v="2"/>
    <x v="3"/>
    <x v="3"/>
    <x v="3"/>
    <s v="INSATISFECHO"/>
    <s v="SATISFECHO"/>
    <s v="SATISFECHO"/>
    <s v="INSATISFECHO"/>
    <s v="INSATISFECHO"/>
    <s v="SATISFECHO"/>
    <x v="1"/>
    <x v="1"/>
    <x v="1"/>
    <x v="1"/>
    <x v="0"/>
    <x v="2"/>
    <x v="1"/>
  </r>
  <r>
    <n v="82"/>
    <d v="2024-09-09T21:44:33"/>
    <d v="2024-09-09T21:49:45"/>
    <s v="ycalderonc@chinalco.com.pe"/>
    <s v="Yesenia Calderon Cajachagua"/>
    <x v="1"/>
    <x v="1"/>
    <x v="1"/>
    <x v="1"/>
    <x v="3"/>
    <x v="1"/>
    <x v="1"/>
    <x v="3"/>
    <s v="Tunshuruco"/>
    <x v="3"/>
    <x v="3"/>
    <x v="3"/>
    <x v="3"/>
    <x v="3"/>
    <x v="3"/>
    <x v="2"/>
    <x v="3"/>
    <x v="2"/>
    <x v="4"/>
    <x v="4"/>
    <s v="MUY INSATISFECHO"/>
    <s v="MUY INSATISFECHO"/>
    <s v="MUY INSATISFECHO"/>
    <s v="MUY INSATISFECHO"/>
    <s v="MUY INSATISFECHO"/>
    <s v="MUY INSATISFECHO"/>
    <x v="3"/>
    <x v="1"/>
    <x v="1"/>
    <x v="1"/>
    <x v="0"/>
    <x v="1"/>
    <x v="1"/>
  </r>
  <r>
    <n v="83"/>
    <d v="2024-09-10T07:00:51"/>
    <d v="2024-09-10T07:12:27"/>
    <s v="myauri@chinalco.com.pe"/>
    <s v="Marisol Ericka Yauri Paucar"/>
    <x v="2"/>
    <x v="2"/>
    <x v="3"/>
    <x v="0"/>
    <x v="1"/>
    <x v="0"/>
    <x v="0"/>
    <x v="3"/>
    <s v="Truck Shop"/>
    <x v="2"/>
    <x v="3"/>
    <x v="1"/>
    <x v="1"/>
    <x v="1"/>
    <x v="1"/>
    <x v="1"/>
    <x v="2"/>
    <x v="3"/>
    <x v="1"/>
    <x v="3"/>
    <s v="SATISFECHO"/>
    <s v="SATISFECHO"/>
    <s v="SATISFECHO"/>
    <s v="SATISFECHO"/>
    <s v="SATISFECHO"/>
    <s v="SATISFECHO"/>
    <x v="1"/>
    <x v="0"/>
    <x v="0"/>
    <x v="0"/>
    <x v="0"/>
    <x v="0"/>
    <x v="0"/>
  </r>
  <r>
    <n v="84"/>
    <d v="2024-09-10T07:43:21"/>
    <d v="2024-09-10T07:45:20"/>
    <s v="jrojas@chinalco.com.pe"/>
    <s v="Jesus Rojas"/>
    <x v="0"/>
    <x v="2"/>
    <x v="2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5"/>
    <d v="2024-09-10T07:45:01"/>
    <d v="2024-09-10T07:50:19"/>
    <s v="wgomezr@chinalco.com.pe"/>
    <s v="Wilfredo Gomez Rivera"/>
    <x v="2"/>
    <x v="2"/>
    <x v="3"/>
    <x v="2"/>
    <x v="1"/>
    <x v="3"/>
    <x v="1"/>
    <x v="1"/>
    <s v="Tunshuruco"/>
    <x v="1"/>
    <x v="1"/>
    <x v="1"/>
    <x v="1"/>
    <x v="1"/>
    <x v="2"/>
    <x v="3"/>
    <x v="1"/>
    <x v="2"/>
    <x v="2"/>
    <x v="2"/>
    <s v="INSATISFECHO"/>
    <s v="SATISFECHO"/>
    <s v="SATISFECHO"/>
    <s v="INSATISFECHO"/>
    <s v="INSATISFECHO"/>
    <s v="INSATISFECHO"/>
    <x v="1"/>
    <x v="1"/>
    <x v="1"/>
    <x v="1"/>
    <x v="0"/>
    <x v="2"/>
    <x v="2"/>
  </r>
  <r>
    <n v="86"/>
    <d v="2024-09-10T08:10:21"/>
    <d v="2024-09-10T08:21:39"/>
    <s v="eparionav@chinalco.com.pe"/>
    <s v="Edwin Pariona Valladolid"/>
    <x v="2"/>
    <x v="2"/>
    <x v="2"/>
    <x v="2"/>
    <x v="2"/>
    <x v="2"/>
    <x v="2"/>
    <x v="1"/>
    <s v="Tunshuruco"/>
    <x v="2"/>
    <x v="1"/>
    <x v="2"/>
    <x v="1"/>
    <x v="2"/>
    <x v="2"/>
    <x v="3"/>
    <x v="2"/>
    <x v="2"/>
    <x v="2"/>
    <x v="2"/>
    <s v="INSATISFECHO"/>
    <s v="SATISFECHO"/>
    <s v="SATISFECHO"/>
    <s v="SATISFECHO"/>
    <s v="SATISFECHO"/>
    <s v="INSATISFECHO"/>
    <x v="1"/>
    <x v="1"/>
    <x v="1"/>
    <x v="1"/>
    <x v="0"/>
    <x v="2"/>
    <x v="1"/>
  </r>
  <r>
    <n v="87"/>
    <d v="2024-09-10T08:30:26"/>
    <d v="2024-09-10T08:34:17"/>
    <s v="gorihuelam@chinalco.com.pe"/>
    <s v="Gustavo Orihuela Michue"/>
    <x v="1"/>
    <x v="2"/>
    <x v="3"/>
    <x v="3"/>
    <x v="1"/>
    <x v="2"/>
    <x v="2"/>
    <x v="1"/>
    <s v="Carhuacoto"/>
    <x v="2"/>
    <x v="2"/>
    <x v="1"/>
    <x v="1"/>
    <x v="1"/>
    <x v="1"/>
    <x v="1"/>
    <x v="1"/>
    <x v="1"/>
    <x v="1"/>
    <x v="1"/>
    <s v="SATISFECHO"/>
    <s v="SATISFECHO"/>
    <s v="SATISFECHO"/>
    <s v="INSATISFECHO"/>
    <s v="INSATISFECHO"/>
    <s v="SATISFECHO"/>
    <x v="1"/>
    <x v="1"/>
    <x v="1"/>
    <x v="1"/>
    <x v="0"/>
    <x v="2"/>
    <x v="1"/>
  </r>
  <r>
    <n v="88"/>
    <d v="2024-09-10T08:33:44"/>
    <d v="2024-09-10T08:40:15"/>
    <s v="ralaniac@chinalco.com.pe"/>
    <s v="Raul Alania Chuco"/>
    <x v="0"/>
    <x v="0"/>
    <x v="2"/>
    <x v="2"/>
    <x v="2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9"/>
    <d v="2024-09-10T08:49:27"/>
    <d v="2024-09-10T08:51:09"/>
    <s v="kmezav@chinalco.com.pe"/>
    <s v="Kevin Meza Vicuñ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90"/>
    <d v="2024-09-10T10:10:53"/>
    <d v="2024-09-10T10:13:25"/>
    <s v="cmariluzm@chinalco.com.pe"/>
    <s v="Carlos Mariluz Melo"/>
    <x v="2"/>
    <x v="2"/>
    <x v="2"/>
    <x v="2"/>
    <x v="2"/>
    <x v="2"/>
    <x v="2"/>
    <x v="1"/>
    <s v="Tunshuruco"/>
    <x v="2"/>
    <x v="1"/>
    <x v="2"/>
    <x v="1"/>
    <x v="1"/>
    <x v="1"/>
    <x v="1"/>
    <x v="1"/>
    <x v="2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91"/>
    <d v="2024-09-10T11:04:09"/>
    <d v="2024-09-10T11:06:19"/>
    <s v="jvilloslada@chinalco.com.pe"/>
    <s v="John Villoslada Ucanan"/>
    <x v="2"/>
    <x v="2"/>
    <x v="2"/>
    <x v="2"/>
    <x v="2"/>
    <x v="2"/>
    <x v="2"/>
    <x v="1"/>
    <s v="Tunshuruco"/>
    <x v="1"/>
    <x v="1"/>
    <x v="2"/>
    <x v="1"/>
    <x v="1"/>
    <x v="2"/>
    <x v="3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92"/>
    <d v="2024-09-10T17:11:08"/>
    <d v="2024-09-10T17:12:30"/>
    <s v="jatoche@chinalco.com.pe"/>
    <s v="Jossy Halston Atoche Puse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3"/>
    <d v="2024-09-14T18:56:53"/>
    <d v="2024-09-14T18:57:50"/>
    <s v="hhuanambal@chinalco.com.pe"/>
    <s v="Hector Huanambal Castill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4"/>
    <d v="2024-09-14T19:38:08"/>
    <d v="2024-09-14T19:39:25"/>
    <s v="zsierra@chinalco.com.pe"/>
    <s v="Zoila Sierra Leon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5"/>
    <d v="2024-09-14T19:39:40"/>
    <d v="2024-09-14T19:41:51"/>
    <s v="jcruzado@chinalco.com.pe"/>
    <s v="Jose Luis Cruzado Ruiz"/>
    <x v="2"/>
    <x v="1"/>
    <x v="1"/>
    <x v="3"/>
    <x v="1"/>
    <x v="2"/>
    <x v="2"/>
    <x v="1"/>
    <s v="Truck Shop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1"/>
    <x v="1"/>
    <x v="1"/>
    <x v="0"/>
    <x v="3"/>
    <x v="1"/>
  </r>
  <r>
    <n v="96"/>
    <d v="2024-09-14T19:40:26"/>
    <d v="2024-09-14T19:43:10"/>
    <s v="wricse@chinalco.com.pe"/>
    <s v="William Ricse Torres"/>
    <x v="2"/>
    <x v="3"/>
    <x v="3"/>
    <x v="3"/>
    <x v="1"/>
    <x v="2"/>
    <x v="2"/>
    <x v="1"/>
    <s v="Tunshuruco"/>
    <x v="2"/>
    <x v="1"/>
    <x v="2"/>
    <x v="1"/>
    <x v="1"/>
    <x v="1"/>
    <x v="1"/>
    <x v="1"/>
    <x v="2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97"/>
    <d v="2024-09-14T19:43:08"/>
    <d v="2024-09-14T19:44:19"/>
    <s v="grobles@chinalco.com.pe"/>
    <s v="Gil Robles Torre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8"/>
    <d v="2024-09-14T19:42:15"/>
    <d v="2024-09-14T19:45:49"/>
    <s v="fjanampag@chinalco.com.pe"/>
    <s v="Fredy Janampa Guzman"/>
    <x v="1"/>
    <x v="3"/>
    <x v="2"/>
    <x v="3"/>
    <x v="1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99"/>
    <d v="2024-09-14T19:45:53"/>
    <d v="2024-09-14T19:47:34"/>
    <s v="ymeza@chinalco.com.pe"/>
    <s v="Yeison Meza Vilca"/>
    <x v="2"/>
    <x v="2"/>
    <x v="2"/>
    <x v="2"/>
    <x v="0"/>
    <x v="0"/>
    <x v="0"/>
    <x v="0"/>
    <s v="Tunshuruco"/>
    <x v="0"/>
    <x v="1"/>
    <x v="2"/>
    <x v="1"/>
    <x v="0"/>
    <x v="0"/>
    <x v="1"/>
    <x v="1"/>
    <x v="1"/>
    <x v="0"/>
    <x v="0"/>
    <s v="MUY SATISFECHO"/>
    <s v="MUY SATISFECHO"/>
    <s v="MUY SATISFECHO"/>
    <s v="MUY SATISFECHO"/>
    <s v="SATISFECHO"/>
    <s v="SATISFECHO"/>
    <x v="0"/>
    <x v="0"/>
    <x v="0"/>
    <x v="0"/>
    <x v="0"/>
    <x v="0"/>
    <x v="0"/>
  </r>
  <r>
    <n v="100"/>
    <d v="2024-09-14T20:08:10"/>
    <d v="2024-09-14T20:16:07"/>
    <s v="hmirandab@chinalco.com.pe"/>
    <s v="Hugo Miranda Basurto"/>
    <x v="2"/>
    <x v="2"/>
    <x v="3"/>
    <x v="2"/>
    <x v="1"/>
    <x v="2"/>
    <x v="1"/>
    <x v="1"/>
    <s v="Carhuacoto"/>
    <x v="2"/>
    <x v="1"/>
    <x v="2"/>
    <x v="1"/>
    <x v="1"/>
    <x v="1"/>
    <x v="1"/>
    <x v="1"/>
    <x v="1"/>
    <x v="2"/>
    <x v="1"/>
    <s v="SATISFECHO"/>
    <s v="SATISFECHO"/>
    <s v="SATISFECHO"/>
    <s v="INSATISFECHO"/>
    <s v="INSATISFECHO"/>
    <s v="INSATISFECHO"/>
    <x v="1"/>
    <x v="1"/>
    <x v="1"/>
    <x v="1"/>
    <x v="0"/>
    <x v="2"/>
    <x v="1"/>
  </r>
  <r>
    <n v="101"/>
    <m/>
    <m/>
    <s v="rapaza@chinalco.com.pe"/>
    <s v="Roni Apaza Huamani"/>
    <x v="2"/>
    <x v="2"/>
    <x v="2"/>
    <x v="2"/>
    <x v="2"/>
    <x v="2"/>
    <x v="2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2"/>
    <d v="2024-09-14T20:28:22"/>
    <d v="2024-09-14T20:30:45"/>
    <s v="mjacinto@chinalco.com.pe"/>
    <s v="Marco Antonio Jacinto Livia"/>
    <x v="1"/>
    <x v="3"/>
    <x v="3"/>
    <x v="2"/>
    <x v="2"/>
    <x v="2"/>
    <x v="2"/>
    <x v="1"/>
    <s v="Tunshuruco"/>
    <x v="1"/>
    <x v="1"/>
    <x v="2"/>
    <x v="1"/>
    <x v="1"/>
    <x v="1"/>
    <x v="1"/>
    <x v="1"/>
    <x v="1"/>
    <x v="1"/>
    <x v="1"/>
    <s v="INSATISFECHO"/>
    <s v="SATISFECHO"/>
    <s v="SATISFECHO"/>
    <s v="INSATISFECHO"/>
    <s v="INSATISFECHO"/>
    <s v="SATISFECHO"/>
    <x v="1"/>
    <x v="1"/>
    <x v="1"/>
    <x v="1"/>
    <x v="0"/>
    <x v="2"/>
    <x v="1"/>
  </r>
  <r>
    <n v="103"/>
    <d v="2024-09-14T21:58:15"/>
    <d v="2024-09-14T21:59:03"/>
    <s v="malvarez@chinalco.com.pe"/>
    <s v="Magdalena Milagros Alvarez Dominguez"/>
    <x v="2"/>
    <x v="2"/>
    <x v="2"/>
    <x v="2"/>
    <x v="2"/>
    <x v="2"/>
    <x v="2"/>
    <x v="1"/>
    <s v="Tunshuruco"/>
    <x v="0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04"/>
    <d v="2024-09-14T22:32:49"/>
    <d v="2024-09-14T22:35:31"/>
    <s v="drosas@chinalco.com.pe"/>
    <s v="Danny Rosas Nole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5"/>
    <d v="2024-09-14T23:06:17"/>
    <d v="2024-09-14T23:06:56"/>
    <s v="evalencia@chinalco.com.pe"/>
    <s v="Erick Valencia Vargas"/>
    <x v="2"/>
    <x v="2"/>
    <x v="2"/>
    <x v="2"/>
    <x v="2"/>
    <x v="2"/>
    <x v="2"/>
    <x v="1"/>
    <s v="Carhuacot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06"/>
    <d v="2024-09-14T23:54:09"/>
    <d v="2024-09-14T23:55:46"/>
    <s v="Pisla@chinalco.com.pe"/>
    <s v="Piero Isla Bazan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07"/>
    <d v="2024-09-15T04:44:35"/>
    <d v="2024-09-15T04:47:07"/>
    <s v="jparedes@chinalco.com.pe"/>
    <s v="Jose Paredes Yañez"/>
    <x v="2"/>
    <x v="0"/>
    <x v="0"/>
    <x v="0"/>
    <x v="0"/>
    <x v="0"/>
    <x v="0"/>
    <x v="0"/>
    <s v="Truck Shop"/>
    <x v="2"/>
    <x v="0"/>
    <x v="0"/>
    <x v="1"/>
    <x v="1"/>
    <x v="2"/>
    <x v="1"/>
    <x v="0"/>
    <x v="1"/>
    <x v="1"/>
    <x v="1"/>
    <s v="SATISFECHO"/>
    <s v="MUY SATISFECHO"/>
    <s v="MUY SATISFECHO"/>
    <s v="MUY SATISFECHO"/>
    <s v="MUY SATISFECHO"/>
    <s v="MUY SATISFECHO"/>
    <x v="1"/>
    <x v="1"/>
    <x v="1"/>
    <x v="1"/>
    <x v="0"/>
    <x v="2"/>
    <x v="1"/>
  </r>
  <r>
    <n v="108"/>
    <d v="2024-09-15T04:58:12"/>
    <d v="2024-09-15T05:00:55"/>
    <s v="rjordan@chinalco.com.pe"/>
    <s v="Ruben Dario Jordan Rivera"/>
    <x v="1"/>
    <x v="1"/>
    <x v="1"/>
    <x v="1"/>
    <x v="3"/>
    <x v="2"/>
    <x v="0"/>
    <x v="1"/>
    <s v="Tuctu"/>
    <x v="1"/>
    <x v="1"/>
    <x v="3"/>
    <x v="3"/>
    <x v="1"/>
    <x v="3"/>
    <x v="3"/>
    <x v="1"/>
    <x v="1"/>
    <x v="1"/>
    <x v="1"/>
    <s v="SATISFECHO"/>
    <s v="SATISFECHO"/>
    <s v="INSATISFECHO"/>
    <s v="SATISFECHO"/>
    <s v="INSATISFECHO"/>
    <s v="SATISFECHO"/>
    <x v="0"/>
    <x v="0"/>
    <x v="0"/>
    <x v="0"/>
    <x v="0"/>
    <x v="0"/>
    <x v="1"/>
  </r>
  <r>
    <n v="109"/>
    <d v="2024-09-15T05:26:08"/>
    <d v="2024-09-15T05:29:03"/>
    <s v="rreyes@chinalco.com.pe"/>
    <s v="Rufina Reyes Vásquez"/>
    <x v="2"/>
    <x v="2"/>
    <x v="2"/>
    <x v="2"/>
    <x v="2"/>
    <x v="0"/>
    <x v="0"/>
    <x v="1"/>
    <s v="Tunshuruco"/>
    <x v="1"/>
    <x v="1"/>
    <x v="2"/>
    <x v="1"/>
    <x v="1"/>
    <x v="1"/>
    <x v="1"/>
    <x v="1"/>
    <x v="2"/>
    <x v="2"/>
    <x v="0"/>
    <s v="SATISFECHO"/>
    <s v="SATISFECHO"/>
    <s v="SATISFECHO"/>
    <s v="SATISFECHO"/>
    <s v="INSATISFECHO"/>
    <s v="SATISFECHO"/>
    <x v="1"/>
    <x v="1"/>
    <x v="1"/>
    <x v="1"/>
    <x v="0"/>
    <x v="2"/>
    <x v="1"/>
  </r>
  <r>
    <n v="110"/>
    <d v="2024-09-15T05:37:19"/>
    <d v="2024-09-15T05:40:27"/>
    <s v="jvasquez@chinalco.com.pe"/>
    <s v="Jose Vasquez Haro"/>
    <x v="0"/>
    <x v="0"/>
    <x v="0"/>
    <x v="0"/>
    <x v="2"/>
    <x v="0"/>
    <x v="0"/>
    <x v="0"/>
    <s v="Tunshuruco"/>
    <x v="0"/>
    <x v="0"/>
    <x v="0"/>
    <x v="0"/>
    <x v="0"/>
    <x v="1"/>
    <x v="0"/>
    <x v="0"/>
    <x v="0"/>
    <x v="0"/>
    <x v="0"/>
    <s v="MUY SATISFECHO"/>
    <s v="MUY SATISFECHO"/>
    <s v="MUY SATISFECHO"/>
    <s v="SATISFECHO"/>
    <s v="SATISFECHO"/>
    <s v="MUY SATISFECHO"/>
    <x v="0"/>
    <x v="1"/>
    <x v="0"/>
    <x v="0"/>
    <x v="0"/>
    <x v="0"/>
    <x v="0"/>
  </r>
  <r>
    <n v="111"/>
    <d v="2024-09-15T05:57:00"/>
    <d v="2024-09-15T05:58:51"/>
    <s v="rsalazar@chinalco.com.pe"/>
    <s v="Roberto Salazar Ramirez"/>
    <x v="2"/>
    <x v="2"/>
    <x v="2"/>
    <x v="2"/>
    <x v="2"/>
    <x v="0"/>
    <x v="0"/>
    <x v="0"/>
    <s v="Truck Shop"/>
    <x v="2"/>
    <x v="1"/>
    <x v="2"/>
    <x v="0"/>
    <x v="0"/>
    <x v="1"/>
    <x v="1"/>
    <x v="1"/>
    <x v="0"/>
    <x v="1"/>
    <x v="1"/>
    <s v="SATISFECHO"/>
    <s v="MUY SATISFECHO"/>
    <s v="MUY SATISFECHO"/>
    <s v="MUY SATISFECHO"/>
    <s v="MUY SATISFECHO"/>
    <s v="MUY SATISFECHO"/>
    <x v="2"/>
    <x v="1"/>
    <x v="2"/>
    <x v="0"/>
    <x v="0"/>
    <x v="3"/>
    <x v="2"/>
  </r>
  <r>
    <n v="112"/>
    <d v="2024-09-15T06:13:19"/>
    <d v="2024-09-15T06:15:51"/>
    <s v="maliagac@chinalco.com.pe"/>
    <s v="Marco David Aliaga Cacho"/>
    <x v="2"/>
    <x v="2"/>
    <x v="2"/>
    <x v="2"/>
    <x v="2"/>
    <x v="3"/>
    <x v="2"/>
    <x v="1"/>
    <s v="Tunshuruco"/>
    <x v="2"/>
    <x v="1"/>
    <x v="1"/>
    <x v="1"/>
    <x v="1"/>
    <x v="1"/>
    <x v="1"/>
    <x v="1"/>
    <x v="1"/>
    <x v="1"/>
    <x v="1"/>
    <s v="SATISFECHO"/>
    <s v="SATISFECHO"/>
    <s v="INSATISFECHO"/>
    <s v="SATISFECHO"/>
    <s v="SATISFECHO"/>
    <s v="SATISFECHO"/>
    <x v="1"/>
    <x v="1"/>
    <x v="2"/>
    <x v="1"/>
    <x v="0"/>
    <x v="1"/>
    <x v="1"/>
  </r>
  <r>
    <n v="113"/>
    <d v="2024-09-15T07:00:07"/>
    <d v="2024-09-15T07:01:32"/>
    <s v="emontenegro@chinalco.com.pe"/>
    <s v="Elber Montenegro Torres"/>
    <x v="2"/>
    <x v="2"/>
    <x v="2"/>
    <x v="2"/>
    <x v="2"/>
    <x v="2"/>
    <x v="2"/>
    <x v="1"/>
    <s v="Carhuacot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14"/>
    <d v="2024-09-15T07:21:57"/>
    <d v="2024-09-15T07:29:06"/>
    <s v="rramirezc@chinalco.com.pe"/>
    <s v="Ricardo Ramirez Campos"/>
    <x v="2"/>
    <x v="3"/>
    <x v="2"/>
    <x v="1"/>
    <x v="1"/>
    <x v="0"/>
    <x v="0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5"/>
    <d v="2024-09-15T07:55:00"/>
    <d v="2024-09-15T07:56:19"/>
    <s v="fblanco@chinalco.com.pe"/>
    <s v="Freimy Blanco Fernand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6"/>
    <d v="2024-09-15T07:55:59"/>
    <d v="2024-09-15T07:56:45"/>
    <s v="oorrillo@chinalco.com.pe"/>
    <s v="Oriana Orrillo Per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7"/>
    <d v="2024-09-15T08:01:35"/>
    <d v="2024-09-15T08:04:46"/>
    <s v="jportocarrero@chinalco.com.pe"/>
    <s v="Jorge Portocarrero Pelaez"/>
    <x v="1"/>
    <x v="3"/>
    <x v="3"/>
    <x v="3"/>
    <x v="2"/>
    <x v="3"/>
    <x v="2"/>
    <x v="1"/>
    <s v="Tunshuruco"/>
    <x v="2"/>
    <x v="1"/>
    <x v="2"/>
    <x v="1"/>
    <x v="1"/>
    <x v="1"/>
    <x v="1"/>
    <x v="2"/>
    <x v="2"/>
    <x v="1"/>
    <x v="2"/>
    <s v="INSATISFECHO"/>
    <s v="SATISFECHO"/>
    <s v="INSATISFECHO"/>
    <s v="INSATISFECHO"/>
    <s v="SATISFECHO"/>
    <s v="SATISFECHO"/>
    <x v="2"/>
    <x v="2"/>
    <x v="2"/>
    <x v="1"/>
    <x v="0"/>
    <x v="2"/>
    <x v="2"/>
  </r>
  <r>
    <n v="118"/>
    <d v="2024-09-15T08:03:05"/>
    <d v="2024-09-15T08:07:54"/>
    <s v="jpachecov@chinalco.com.pe"/>
    <s v="Juan Pacheco Vasquez"/>
    <x v="2"/>
    <x v="2"/>
    <x v="2"/>
    <x v="3"/>
    <x v="2"/>
    <x v="3"/>
    <x v="1"/>
    <x v="3"/>
    <s v="Truck Shop"/>
    <x v="2"/>
    <x v="1"/>
    <x v="1"/>
    <x v="1"/>
    <x v="1"/>
    <x v="1"/>
    <x v="1"/>
    <x v="1"/>
    <x v="1"/>
    <x v="2"/>
    <x v="3"/>
    <s v="INSATISFECHO"/>
    <s v="SATISFECHO"/>
    <s v="SATISFECHO"/>
    <s v="INSATISFECHO"/>
    <s v="INSATISFECHO"/>
    <s v="SATISFECHO"/>
    <x v="1"/>
    <x v="1"/>
    <x v="1"/>
    <x v="1"/>
    <x v="0"/>
    <x v="2"/>
    <x v="2"/>
  </r>
  <r>
    <n v="119"/>
    <d v="2024-09-15T08:08:58"/>
    <d v="2024-09-15T08:10:08"/>
    <s v="epajuelo@chinalco.com.pe"/>
    <s v="Erwin Pajuelo Santiago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20"/>
    <d v="2024-09-15T08:07:11"/>
    <d v="2024-09-15T08:11:03"/>
    <s v="jhuaman@chinalco.com.pe"/>
    <s v="Jaime Huaman Diaz"/>
    <x v="1"/>
    <x v="3"/>
    <x v="3"/>
    <x v="3"/>
    <x v="1"/>
    <x v="2"/>
    <x v="2"/>
    <x v="1"/>
    <s v="Truck Shop"/>
    <x v="1"/>
    <x v="1"/>
    <x v="1"/>
    <x v="2"/>
    <x v="1"/>
    <x v="2"/>
    <x v="1"/>
    <x v="1"/>
    <x v="2"/>
    <x v="2"/>
    <x v="2"/>
    <s v="SATISFECHO"/>
    <s v="SATISFECHO"/>
    <s v="SATISFECHO"/>
    <s v="SATISFECHO"/>
    <s v="SATISFECHO"/>
    <s v="SATISFECHO"/>
    <x v="1"/>
    <x v="1"/>
    <x v="1"/>
    <x v="1"/>
    <x v="0"/>
    <x v="2"/>
    <x v="1"/>
  </r>
  <r>
    <n v="121"/>
    <d v="2024-09-15T08:14:35"/>
    <d v="2024-09-15T08:20:36"/>
    <s v="ramado@chinalco.com.pe"/>
    <s v="Raul Amado Cervantes"/>
    <x v="2"/>
    <x v="2"/>
    <x v="2"/>
    <x v="2"/>
    <x v="1"/>
    <x v="0"/>
    <x v="2"/>
    <x v="1"/>
    <s v="Tuctu"/>
    <x v="0"/>
    <x v="1"/>
    <x v="2"/>
    <x v="1"/>
    <x v="1"/>
    <x v="1"/>
    <x v="0"/>
    <x v="0"/>
    <x v="1"/>
    <x v="1"/>
    <x v="1"/>
    <s v="SATISFECHO"/>
    <s v="MUY SATISFECHO"/>
    <s v="MUY SATISFECHO"/>
    <s v="SATISFECHO"/>
    <s v="SATISFECHO"/>
    <s v="SATISFECHO"/>
    <x v="1"/>
    <x v="1"/>
    <x v="1"/>
    <x v="1"/>
    <x v="0"/>
    <x v="2"/>
    <x v="1"/>
  </r>
  <r>
    <n v="122"/>
    <d v="2024-09-15T08:20:48"/>
    <d v="2024-09-15T08:21:47"/>
    <s v="jgutarrab@chinalco.com.pe"/>
    <s v="Juan Gutarra Bacon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23"/>
    <d v="2024-09-15T08:22:23"/>
    <d v="2024-09-15T08:26:07"/>
    <s v="bmoreno@chinalco.com.pe"/>
    <s v="Bartolome Moreno Mayorca"/>
    <x v="2"/>
    <x v="2"/>
    <x v="3"/>
    <x v="2"/>
    <x v="1"/>
    <x v="2"/>
    <x v="2"/>
    <x v="1"/>
    <s v="Tuctu"/>
    <x v="2"/>
    <x v="1"/>
    <x v="2"/>
    <x v="1"/>
    <x v="0"/>
    <x v="1"/>
    <x v="1"/>
    <x v="0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124"/>
    <d v="2024-09-15T08:24:38"/>
    <d v="2024-09-15T08:26:44"/>
    <s v="dcalderon@chinalco.com.pe"/>
    <s v="Dimas Calderon Martinez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25"/>
    <m/>
    <m/>
    <s v="vabarca@chinalco.com.pe"/>
    <s v="Bernabe Abarca Vizcardo"/>
    <x v="0"/>
    <x v="0"/>
    <x v="2"/>
    <x v="2"/>
    <x v="2"/>
    <x v="2"/>
    <x v="2"/>
    <x v="1"/>
    <s v="Tunshuruco"/>
    <x v="0"/>
    <x v="0"/>
    <x v="0"/>
    <x v="0"/>
    <x v="0"/>
    <x v="1"/>
    <x v="1"/>
    <x v="1"/>
    <x v="2"/>
    <x v="1"/>
    <x v="2"/>
    <s v="SATISFECHO"/>
    <s v="SATISFECHO"/>
    <s v="SATISFECHO"/>
    <s v="SATISFECHO"/>
    <s v="SATISFECHO"/>
    <s v="SATISFECHO"/>
    <x v="1"/>
    <x v="1"/>
    <x v="1"/>
    <x v="1"/>
    <x v="0"/>
    <x v="2"/>
    <x v="1"/>
  </r>
  <r>
    <n v="126"/>
    <d v="2024-09-15T08:28:32"/>
    <d v="2024-09-15T08:32:22"/>
    <s v="ajunco@chinalco.com.pe"/>
    <s v="Alfredo Junco Quillo"/>
    <x v="0"/>
    <x v="2"/>
    <x v="2"/>
    <x v="2"/>
    <x v="2"/>
    <x v="2"/>
    <x v="2"/>
    <x v="1"/>
    <s v="Carhuacoto"/>
    <x v="2"/>
    <x v="1"/>
    <x v="2"/>
    <x v="1"/>
    <x v="1"/>
    <x v="2"/>
    <x v="1"/>
    <x v="1"/>
    <x v="1"/>
    <x v="2"/>
    <x v="2"/>
    <s v="SATISFECHO"/>
    <s v="SATISFECHO"/>
    <s v="SATISFECHO"/>
    <s v="SATISFECHO"/>
    <s v="INSATISFECHO"/>
    <s v="SATISFECHO"/>
    <x v="1"/>
    <x v="1"/>
    <x v="1"/>
    <x v="1"/>
    <x v="0"/>
    <x v="0"/>
    <x v="1"/>
  </r>
  <r>
    <n v="127"/>
    <d v="2024-09-15T08:32:25"/>
    <d v="2024-09-15T08:35:26"/>
    <s v="dramirez@chinalco.com.pe"/>
    <s v="Deny Ramirez Torre"/>
    <x v="1"/>
    <x v="2"/>
    <x v="3"/>
    <x v="3"/>
    <x v="1"/>
    <x v="2"/>
    <x v="2"/>
    <x v="1"/>
    <s v="Tuctu"/>
    <x v="1"/>
    <x v="2"/>
    <x v="1"/>
    <x v="2"/>
    <x v="2"/>
    <x v="2"/>
    <x v="1"/>
    <x v="2"/>
    <x v="1"/>
    <x v="2"/>
    <x v="1"/>
    <s v="INSATISFECHO"/>
    <s v="SATISFECHO"/>
    <s v="SATISFECHO"/>
    <s v="SATISFECHO"/>
    <s v="SATISFECHO"/>
    <s v="SATISFECHO"/>
    <x v="1"/>
    <x v="1"/>
    <x v="1"/>
    <x v="1"/>
    <x v="0"/>
    <x v="2"/>
    <x v="3"/>
  </r>
  <r>
    <n v="128"/>
    <d v="2024-09-15T08:35:42"/>
    <d v="2024-09-15T08:36:24"/>
    <s v="hlozano@chinalco.com.pe"/>
    <s v="Huber Lozano Ramirez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29"/>
    <d v="2024-09-15T08:34:44"/>
    <d v="2024-09-15T08:38:39"/>
    <s v="elatorre@chinalco.com.pe"/>
    <s v="Eduardo La Torre Cubas"/>
    <x v="0"/>
    <x v="2"/>
    <x v="2"/>
    <x v="0"/>
    <x v="2"/>
    <x v="0"/>
    <x v="2"/>
    <x v="1"/>
    <s v="Tunshuruco"/>
    <x v="2"/>
    <x v="0"/>
    <x v="0"/>
    <x v="1"/>
    <x v="0"/>
    <x v="1"/>
    <x v="0"/>
    <x v="1"/>
    <x v="0"/>
    <x v="1"/>
    <x v="0"/>
    <s v="SATISFECHO"/>
    <s v="MUY SATISFECHO"/>
    <s v="MUY SATISFECHO"/>
    <s v="MUY SATISFECHO"/>
    <s v="SATISFECHO"/>
    <s v="SATISFECHO"/>
    <x v="1"/>
    <x v="0"/>
    <x v="0"/>
    <x v="1"/>
    <x v="0"/>
    <x v="0"/>
    <x v="1"/>
  </r>
  <r>
    <n v="130"/>
    <d v="2024-09-15T08:38:00"/>
    <d v="2024-09-15T08:39:40"/>
    <s v="Fnina@chinalco.com.pe"/>
    <s v="Freddy Nina Apaza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1"/>
    <d v="2024-09-15T08:40:18"/>
    <d v="2024-09-15T08:42:57"/>
    <s v="mmartinezm@chinalco.com.pe"/>
    <s v="Milagros Martinez Melendez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32"/>
    <d v="2024-09-15T08:18:34"/>
    <d v="2024-09-15T08:45:51"/>
    <s v="jberrospi@chinalco.com.pe"/>
    <s v="Jorge Berrospi Fuster"/>
    <x v="2"/>
    <x v="0"/>
    <x v="2"/>
    <x v="0"/>
    <x v="0"/>
    <x v="2"/>
    <x v="0"/>
    <x v="0"/>
    <s v="Carhuacoto"/>
    <x v="0"/>
    <x v="0"/>
    <x v="0"/>
    <x v="0"/>
    <x v="0"/>
    <x v="1"/>
    <x v="1"/>
    <x v="0"/>
    <x v="1"/>
    <x v="1"/>
    <x v="1"/>
    <s v="MUY SATISFECHO"/>
    <s v="SATISFECHO"/>
    <s v="SATISFECHO"/>
    <s v="SATISFECHO"/>
    <s v="SATISFECHO"/>
    <s v="SATISFECHO"/>
    <x v="1"/>
    <x v="1"/>
    <x v="1"/>
    <x v="1"/>
    <x v="0"/>
    <x v="2"/>
    <x v="1"/>
  </r>
  <r>
    <n v="133"/>
    <m/>
    <m/>
    <s v="occoycca@chinalco.com.pe"/>
    <s v="Oscar Ccoycca Palacios"/>
    <x v="2"/>
    <x v="2"/>
    <x v="2"/>
    <x v="2"/>
    <x v="2"/>
    <x v="2"/>
    <x v="2"/>
    <x v="1"/>
    <s v="Tuctu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34"/>
    <d v="2024-09-15T08:39:51"/>
    <d v="2024-09-15T08:49:40"/>
    <s v="acastillo@chinalco.com.pe"/>
    <s v="Abraham Castillo Castillo"/>
    <x v="1"/>
    <x v="1"/>
    <x v="3"/>
    <x v="3"/>
    <x v="1"/>
    <x v="3"/>
    <x v="1"/>
    <x v="1"/>
    <s v="Tunshuruco"/>
    <x v="2"/>
    <x v="1"/>
    <x v="2"/>
    <x v="1"/>
    <x v="1"/>
    <x v="2"/>
    <x v="1"/>
    <x v="1"/>
    <x v="2"/>
    <x v="1"/>
    <x v="1"/>
    <s v="INSATISFECHO"/>
    <s v="INSATISFECHO"/>
    <s v="INSATISFECHO"/>
    <s v="INSATISFECHO"/>
    <s v="INSATISFECHO"/>
    <s v="SATISFECHO"/>
    <x v="2"/>
    <x v="1"/>
    <x v="1"/>
    <x v="1"/>
    <x v="0"/>
    <x v="2"/>
    <x v="1"/>
  </r>
  <r>
    <n v="135"/>
    <d v="2024-09-15T08:50:56"/>
    <d v="2024-09-15T08:52:03"/>
    <s v="balvarez@chinalco.com.pe"/>
    <s v="Burhans Alvarez Casachahu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SATISFECHO"/>
    <s v="MUY SATISFECHO"/>
    <s v="MUY SATISFECHO"/>
    <x v="0"/>
    <x v="0"/>
    <x v="0"/>
    <x v="0"/>
    <x v="0"/>
    <x v="0"/>
    <x v="0"/>
  </r>
  <r>
    <n v="136"/>
    <d v="2024-09-15T08:52:24"/>
    <d v="2024-09-15T08:55:55"/>
    <s v="jmendozab@chinalco.com.pe"/>
    <s v="Judith Mendoza Bonifacio"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7"/>
    <d v="2024-09-15T08:59:00"/>
    <d v="2024-09-15T08:59:57"/>
    <s v="czenteno@chinalco.com.pe"/>
    <s v="Carlos Zenteno Bolano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8"/>
    <d v="2024-09-15T09:08:17"/>
    <d v="2024-09-15T09:10:44"/>
    <s v="lluna@chinalco.com.pe"/>
    <s v="Leonidas Luna Figueroa"/>
    <x v="0"/>
    <x v="0"/>
    <x v="2"/>
    <x v="0"/>
    <x v="0"/>
    <x v="0"/>
    <x v="0"/>
    <x v="1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SATISFECHO"/>
    <s v="SATISFECHO"/>
    <s v="MUY SATISFECHO"/>
    <x v="0"/>
    <x v="0"/>
    <x v="0"/>
    <x v="1"/>
    <x v="0"/>
    <x v="2"/>
    <x v="1"/>
  </r>
  <r>
    <n v="139"/>
    <m/>
    <m/>
    <s v="cdelgado@chinalco.com.pe"/>
    <s v="Cesar Delgado Cespedes"/>
    <x v="2"/>
    <x v="2"/>
    <x v="2"/>
    <x v="2"/>
    <x v="2"/>
    <x v="2"/>
    <x v="2"/>
    <x v="1"/>
    <s v="Carhuacot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40"/>
    <d v="2024-09-15T09:14:18"/>
    <d v="2024-09-15T09:16:31"/>
    <s v="jsosa@chinalco.com.pe"/>
    <s v="Jose David Sosa Naval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1"/>
    <d v="2024-09-15T09:15:30"/>
    <d v="2024-09-15T09:17:38"/>
    <s v="rortecho@chinalco.com.pe"/>
    <s v="Robert Ortecho Duran"/>
    <x v="0"/>
    <x v="0"/>
    <x v="2"/>
    <x v="2"/>
    <x v="2"/>
    <x v="0"/>
    <x v="0"/>
    <x v="0"/>
    <s v="Tuctu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SATISFECHO"/>
    <s v="MUY SATISFECHO"/>
    <x v="0"/>
    <x v="0"/>
    <x v="0"/>
    <x v="0"/>
    <x v="0"/>
    <x v="0"/>
    <x v="0"/>
  </r>
  <r>
    <n v="142"/>
    <d v="2024-09-15T09:20:06"/>
    <d v="2024-09-15T09:21:35"/>
    <s v="lzavaleta@chinalco.com.pe"/>
    <s v="Luis Zavaleta Schwart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1"/>
    <x v="1"/>
    <x v="1"/>
    <x v="0"/>
    <x v="2"/>
    <x v="1"/>
  </r>
  <r>
    <n v="143"/>
    <m/>
    <m/>
    <s v="RCRUZ@chinalco.com.pe"/>
    <s v="Rosa Cruz Zuniga"/>
    <x v="0"/>
    <x v="2"/>
    <x v="2"/>
    <x v="2"/>
    <x v="2"/>
    <x v="2"/>
    <x v="2"/>
    <x v="1"/>
    <s v="Truck Shop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44"/>
    <m/>
    <m/>
    <s v="jrevilla@chinalco.com.pe"/>
    <s v="Juan Revilla Flores"/>
    <x v="2"/>
    <x v="2"/>
    <x v="2"/>
    <x v="2"/>
    <x v="2"/>
    <x v="2"/>
    <x v="2"/>
    <x v="1"/>
    <s v="Truck Shop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45"/>
    <d v="2024-09-15T09:47:50"/>
    <d v="2024-09-15T09:49:13"/>
    <s v="jcarrillo@chinalco.com.pe"/>
    <s v="Joseph Carrillo Ibarr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46"/>
    <d v="2024-09-15T09:51:56"/>
    <d v="2024-09-15T09:53:45"/>
    <s v="esolorzanoh@chinalco.com.pe"/>
    <s v="Elz Solorzano Huarang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47"/>
    <d v="2024-09-15T10:13:46"/>
    <d v="2024-09-15T10:16:40"/>
    <s v="rvenegas@chinalco.com.pe"/>
    <s v="Ronald Venegas Flores"/>
    <x v="3"/>
    <x v="1"/>
    <x v="1"/>
    <x v="1"/>
    <x v="3"/>
    <x v="3"/>
    <x v="3"/>
    <x v="2"/>
    <s v="Truck Shop"/>
    <x v="1"/>
    <x v="2"/>
    <x v="1"/>
    <x v="2"/>
    <x v="2"/>
    <x v="1"/>
    <x v="1"/>
    <x v="1"/>
    <x v="2"/>
    <x v="2"/>
    <x v="2"/>
    <s v="MUY INSATISFECHO"/>
    <s v="MUY INSATISFECHO"/>
    <s v="MUY INSATISFECHO"/>
    <s v="MUY INSATISFECHO"/>
    <s v="MUY INSATISFECHO"/>
    <s v="MUY INSATISFECHO"/>
    <x v="3"/>
    <x v="2"/>
    <x v="3"/>
    <x v="3"/>
    <x v="0"/>
    <x v="3"/>
    <x v="3"/>
  </r>
  <r>
    <n v="148"/>
    <d v="2024-09-15T10:42:44"/>
    <d v="2024-09-15T10:44:02"/>
    <s v="rlinares@chinalco.com.pe"/>
    <s v="Ricardo Linares San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9"/>
    <d v="2024-09-15T11:14:57"/>
    <d v="2024-09-15T11:16:39"/>
    <s v="rvalencia@chinalco.com.pe"/>
    <s v="Rodolfo Valencia Salas"/>
    <x v="2"/>
    <x v="3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50"/>
    <d v="2024-09-15T11:34:29"/>
    <d v="2024-09-15T11:38:00"/>
    <s v="eleonr@chinalco.com.pe"/>
    <s v="Erik Leon Rojas"/>
    <x v="2"/>
    <x v="2"/>
    <x v="2"/>
    <x v="2"/>
    <x v="1"/>
    <x v="2"/>
    <x v="2"/>
    <x v="3"/>
    <s v="Tunshuruco"/>
    <x v="2"/>
    <x v="1"/>
    <x v="2"/>
    <x v="1"/>
    <x v="1"/>
    <x v="1"/>
    <x v="1"/>
    <x v="2"/>
    <x v="1"/>
    <x v="1"/>
    <x v="1"/>
    <s v="SATISFECHO"/>
    <s v="SATISFECHO"/>
    <s v="SATISFECHO"/>
    <s v="INSATISFECHO"/>
    <s v="SATISFECHO"/>
    <s v="SATISFECHO"/>
    <x v="1"/>
    <x v="1"/>
    <x v="1"/>
    <x v="1"/>
    <x v="0"/>
    <x v="2"/>
    <x v="1"/>
  </r>
  <r>
    <n v="151"/>
    <d v="2024-09-15T12:04:00"/>
    <d v="2024-09-15T12:04:44"/>
    <s v="ochanga@chinalco.com.pe"/>
    <s v="Oscar Changa Cam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52"/>
    <d v="2024-09-15T12:01:25"/>
    <d v="2024-09-15T12:04:47"/>
    <s v="ocastillo@chinalco.com.pe"/>
    <s v="Omar Castillo Rios"/>
    <x v="1"/>
    <x v="2"/>
    <x v="2"/>
    <x v="2"/>
    <x v="1"/>
    <x v="3"/>
    <x v="2"/>
    <x v="1"/>
    <s v="Truck Shop"/>
    <x v="3"/>
    <x v="1"/>
    <x v="2"/>
    <x v="1"/>
    <x v="1"/>
    <x v="1"/>
    <x v="1"/>
    <x v="1"/>
    <x v="4"/>
    <x v="4"/>
    <x v="1"/>
    <s v="SATISFECHO"/>
    <s v="SATISFECHO"/>
    <s v="SATISFECHO"/>
    <s v="SATISFECHO"/>
    <s v="INSATISFECHO"/>
    <s v="SATISFECHO"/>
    <x v="0"/>
    <x v="0"/>
    <x v="0"/>
    <x v="0"/>
    <x v="0"/>
    <x v="0"/>
    <x v="0"/>
  </r>
  <r>
    <n v="153"/>
    <d v="2024-09-15T13:25:12"/>
    <d v="2024-09-15T13:30:57"/>
    <s v="apoma@chinalco.com.pe"/>
    <s v="Armando Poma Santa"/>
    <x v="0"/>
    <x v="2"/>
    <x v="2"/>
    <x v="2"/>
    <x v="2"/>
    <x v="0"/>
    <x v="2"/>
    <x v="1"/>
    <s v="Truck Shop"/>
    <x v="0"/>
    <x v="1"/>
    <x v="2"/>
    <x v="1"/>
    <x v="1"/>
    <x v="1"/>
    <x v="1"/>
    <x v="1"/>
    <x v="0"/>
    <x v="1"/>
    <x v="1"/>
    <s v="SATISFECHO"/>
    <s v="SATISFECHO"/>
    <s v="SATISFECHO"/>
    <s v="SATISFECHO"/>
    <s v="SATISFECHO"/>
    <s v="SATISFECHO"/>
    <x v="3"/>
    <x v="0"/>
    <x v="1"/>
    <x v="1"/>
    <x v="0"/>
    <x v="2"/>
    <x v="1"/>
  </r>
  <r>
    <n v="154"/>
    <d v="2024-09-15T13:39:01"/>
    <d v="2024-09-15T13:41:09"/>
    <s v="ngarcia@chinalco.com.pe"/>
    <s v="Nora Garcia Gallegos"/>
    <x v="1"/>
    <x v="2"/>
    <x v="3"/>
    <x v="2"/>
    <x v="2"/>
    <x v="2"/>
    <x v="2"/>
    <x v="1"/>
    <s v="Tunshuruco"/>
    <x v="2"/>
    <x v="1"/>
    <x v="2"/>
    <x v="1"/>
    <x v="2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55"/>
    <d v="2024-09-15T13:54:19"/>
    <d v="2024-09-15T13:57:36"/>
    <s v="mtalledo@chinalco.com.pe"/>
    <s v="Miguel Talledo Avila"/>
    <x v="2"/>
    <x v="2"/>
    <x v="2"/>
    <x v="2"/>
    <x v="2"/>
    <x v="0"/>
    <x v="0"/>
    <x v="1"/>
    <s v="Tunshuruco"/>
    <x v="2"/>
    <x v="1"/>
    <x v="2"/>
    <x v="1"/>
    <x v="1"/>
    <x v="1"/>
    <x v="1"/>
    <x v="1"/>
    <x v="1"/>
    <x v="1"/>
    <x v="1"/>
    <s v="SATISFECHO"/>
    <s v="SATISFECHO"/>
    <s v="MUY SATISFECHO"/>
    <s v="SATISFECHO"/>
    <s v="SATISFECHO"/>
    <s v="SATISFECHO"/>
    <x v="1"/>
    <x v="1"/>
    <x v="1"/>
    <x v="1"/>
    <x v="0"/>
    <x v="2"/>
    <x v="1"/>
  </r>
  <r>
    <n v="156"/>
    <d v="2024-09-15T14:33:10"/>
    <d v="2024-09-15T14:34:13"/>
    <s v="vrojas@chinalco.com.pe"/>
    <s v="Vicente Rojas Mori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57"/>
    <d v="2024-09-15T14:34:03"/>
    <d v="2024-09-15T14:36:21"/>
    <s v="mcortez@chinalco.com.pe"/>
    <s v="Marcos Cortez Espinoz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8"/>
    <d v="2024-09-15T14:37:40"/>
    <d v="2024-09-15T14:40:01"/>
    <s v="cbaldassari@chinalco.com.pe"/>
    <s v="Claudio Alberto Baldassari Talledo"/>
    <x v="0"/>
    <x v="2"/>
    <x v="0"/>
    <x v="0"/>
    <x v="2"/>
    <x v="0"/>
    <x v="0"/>
    <x v="0"/>
    <s v="Tunshuruco"/>
    <x v="0"/>
    <x v="0"/>
    <x v="0"/>
    <x v="2"/>
    <x v="0"/>
    <x v="1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159"/>
    <d v="2024-09-15T15:35:29"/>
    <d v="2024-09-15T15:36:22"/>
    <s v="gsanchez@chinalco.com.pe"/>
    <s v="Gerardo Sanchez Bautist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0"/>
    <d v="2024-09-15T16:30:36"/>
    <d v="2024-09-15T16:31:12"/>
    <s v="jandres@chinalco.com.pe"/>
    <s v="Jessica Andres Sotomayor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1"/>
    <d v="2024-09-15T16:38:20"/>
    <d v="2024-09-15T16:40:51"/>
    <s v="rfernandezg@chinalco.com.pe"/>
    <s v="Rony Golbin Fernandez Fonseca"/>
    <x v="0"/>
    <x v="0"/>
    <x v="0"/>
    <x v="0"/>
    <x v="0"/>
    <x v="0"/>
    <x v="0"/>
    <x v="0"/>
    <s v="Tunshuruco"/>
    <x v="0"/>
    <x v="0"/>
    <x v="1"/>
    <x v="0"/>
    <x v="0"/>
    <x v="0"/>
    <x v="0"/>
    <x v="2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2"/>
    <d v="2024-09-15T16:40:12"/>
    <d v="2024-09-15T16:42:06"/>
    <s v="mmateo@chinalco.com.pe"/>
    <s v="Marino Gino Mateo Verastegui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3"/>
    <d v="2024-09-15T17:12:58"/>
    <d v="2024-09-15T17:16:18"/>
    <s v="mhuillca@chinalco.com.pe"/>
    <s v="Margot Huillca Tup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4"/>
    <m/>
    <m/>
    <s v="amanchego@chinalco.com.pe"/>
    <s v="Amilcar Manchego Bejaran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5"/>
    <d v="2024-09-15T18:07:00"/>
    <d v="2024-09-15T18:10:24"/>
    <s v="vzafra@chinalco.com.pe"/>
    <s v="Victor Zafra Escalante"/>
    <x v="0"/>
    <x v="0"/>
    <x v="2"/>
    <x v="2"/>
    <x v="0"/>
    <x v="0"/>
    <x v="0"/>
    <x v="0"/>
    <s v="Tunshuruco"/>
    <x v="0"/>
    <x v="0"/>
    <x v="0"/>
    <x v="0"/>
    <x v="0"/>
    <x v="0"/>
    <x v="0"/>
    <x v="0"/>
    <x v="1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6"/>
    <d v="2024-09-15T20:06:05"/>
    <d v="2024-09-15T20:07:50"/>
    <s v="jflores@chinalco.com.pe"/>
    <s v="Jose Flores Naval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67"/>
    <d v="2024-09-15T20:14:07"/>
    <d v="2024-09-15T20:15:46"/>
    <s v="jcasoc@chinalco.com.pe"/>
    <s v="Jose Caso Camargo"/>
    <x v="0"/>
    <x v="0"/>
    <x v="0"/>
    <x v="0"/>
    <x v="0"/>
    <x v="0"/>
    <x v="0"/>
    <x v="0"/>
    <s v="Tunshuruco"/>
    <x v="0"/>
    <x v="0"/>
    <x v="0"/>
    <x v="1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1"/>
    <x v="1"/>
    <x v="0"/>
    <x v="0"/>
    <x v="0"/>
    <x v="0"/>
    <x v="0"/>
  </r>
  <r>
    <n v="168"/>
    <d v="2024-09-15T20:19:59"/>
    <d v="2024-09-15T20:22:07"/>
    <s v="aylaytaq@chinalco.com.pe"/>
    <s v="Angel Ylayta Quispe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9"/>
    <d v="2024-09-16T07:07:00"/>
    <d v="2024-09-16T07:12:16"/>
    <s v="llavadom@chinalco.com.pe"/>
    <s v="Leonardo Lavado Mayta"/>
    <x v="1"/>
    <x v="3"/>
    <x v="3"/>
    <x v="3"/>
    <x v="1"/>
    <x v="1"/>
    <x v="3"/>
    <x v="3"/>
    <s v="Tuctu"/>
    <x v="1"/>
    <x v="2"/>
    <x v="3"/>
    <x v="2"/>
    <x v="2"/>
    <x v="2"/>
    <x v="2"/>
    <x v="1"/>
    <x v="2"/>
    <x v="2"/>
    <x v="2"/>
    <s v="MUY INSATISFECHO"/>
    <s v="SATISFECHO"/>
    <s v="INSATISFECHO"/>
    <s v="INSATISFECHO"/>
    <s v="INSATISFECHO"/>
    <s v="INSATISFECHO"/>
    <x v="2"/>
    <x v="2"/>
    <x v="2"/>
    <x v="2"/>
    <x v="0"/>
    <x v="1"/>
    <x v="2"/>
  </r>
  <r>
    <n v="170"/>
    <d v="2024-09-16T08:21:18"/>
    <d v="2024-09-16T08:21:32"/>
    <s v="jcaminoa@chinalco.com.pe"/>
    <s v="Juan Camino Arpasi"/>
    <x v="2"/>
    <x v="3"/>
    <x v="2"/>
    <x v="2"/>
    <x v="1"/>
    <x v="0"/>
    <x v="2"/>
    <x v="3"/>
    <s v="Tuctu"/>
    <x v="3"/>
    <x v="1"/>
    <x v="2"/>
    <x v="1"/>
    <x v="1"/>
    <x v="1"/>
    <x v="1"/>
    <x v="0"/>
    <x v="0"/>
    <x v="2"/>
    <x v="2"/>
    <s v="MUY SATISFECHO"/>
    <s v="MUY SATISFECHO"/>
    <s v="MUY SATISFECHO"/>
    <s v="MUY SATISFECHO"/>
    <s v="MUY SATISFECHO"/>
    <s v="MUY SATISFECHO"/>
    <x v="3"/>
    <x v="1"/>
    <x v="1"/>
    <x v="1"/>
    <x v="0"/>
    <x v="2"/>
    <x v="1"/>
  </r>
  <r>
    <n v="171"/>
    <d v="2024-09-16T09:12:36"/>
    <d v="2024-09-16T09:13:28"/>
    <s v="wcastillol@chinalco.com.pe"/>
    <s v="Williams Castillo Liberato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72"/>
    <d v="2024-09-16T11:59:22"/>
    <d v="2024-09-16T12:15:16"/>
    <s v="mpicasso@chinalco.com.pe"/>
    <s v="Melissa Picasso Lopez"/>
    <x v="0"/>
    <x v="2"/>
    <x v="2"/>
    <x v="2"/>
    <x v="0"/>
    <x v="0"/>
    <x v="0"/>
    <x v="1"/>
    <s v="Tunshuruco"/>
    <x v="0"/>
    <x v="0"/>
    <x v="2"/>
    <x v="1"/>
    <x v="0"/>
    <x v="1"/>
    <x v="1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73"/>
    <d v="2024-09-16T12:34:26"/>
    <d v="2024-09-16T12:35:13"/>
    <s v="mrivera@chinalco.com.pe"/>
    <s v="Marlon Rivera Pena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74"/>
    <d v="2024-09-16T12:05:19"/>
    <d v="2024-09-16T12:46:10"/>
    <s v="jluy@chinalco.com.pe"/>
    <s v="Juan Luy Marquez"/>
    <x v="0"/>
    <x v="2"/>
    <x v="2"/>
    <x v="2"/>
    <x v="2"/>
    <x v="0"/>
    <x v="0"/>
    <x v="0"/>
    <s v="Tunshuruco"/>
    <x v="0"/>
    <x v="0"/>
    <x v="0"/>
    <x v="0"/>
    <x v="0"/>
    <x v="0"/>
    <x v="0"/>
    <x v="0"/>
    <x v="1"/>
    <x v="0"/>
    <x v="2"/>
    <s v="SATISFECHO"/>
    <s v="MUY SATISFECHO"/>
    <s v="MUY SATISFECHO"/>
    <s v="SATISFECHO"/>
    <s v="SATISFECHO"/>
    <s v="SATISFECHO"/>
    <x v="0"/>
    <x v="1"/>
    <x v="1"/>
    <x v="1"/>
    <x v="0"/>
    <x v="2"/>
    <x v="1"/>
  </r>
  <r>
    <n v="175"/>
    <m/>
    <m/>
    <s v="palaniam@chinalco.com.pe"/>
    <s v="Paul Alania Michue"/>
    <x v="1"/>
    <x v="1"/>
    <x v="1"/>
    <x v="1"/>
    <x v="3"/>
    <x v="2"/>
    <x v="1"/>
    <x v="3"/>
    <s v="Carhuacoto"/>
    <x v="2"/>
    <x v="1"/>
    <x v="2"/>
    <x v="2"/>
    <x v="2"/>
    <x v="2"/>
    <x v="3"/>
    <x v="1"/>
    <x v="4"/>
    <x v="2"/>
    <x v="2"/>
    <s v="INSATISFECHO"/>
    <s v="INSATISFECHO"/>
    <s v="SATISFECHO"/>
    <s v="INSATISFECHO"/>
    <s v="INSATISFECHO"/>
    <s v="INSATISFECHO"/>
    <x v="3"/>
    <x v="3"/>
    <x v="2"/>
    <x v="2"/>
    <x v="0"/>
    <x v="1"/>
    <x v="2"/>
  </r>
  <r>
    <n v="176"/>
    <d v="2024-09-16T13:13:59"/>
    <d v="2024-09-16T13:16:04"/>
    <s v="rrodriguezc@chinalco.com.pe"/>
    <s v="Richard Rodriguez Cardenas"/>
    <x v="3"/>
    <x v="1"/>
    <x v="1"/>
    <x v="1"/>
    <x v="3"/>
    <x v="3"/>
    <x v="1"/>
    <x v="3"/>
    <s v="Truck Shop"/>
    <x v="3"/>
    <x v="3"/>
    <x v="3"/>
    <x v="2"/>
    <x v="2"/>
    <x v="2"/>
    <x v="3"/>
    <x v="2"/>
    <x v="2"/>
    <x v="2"/>
    <x v="2"/>
    <s v="INSATISFECHO"/>
    <s v="INSATISFECHO"/>
    <s v="INSATISFECHO"/>
    <s v="INSATISFECHO"/>
    <s v="INSATISFECHO"/>
    <s v="INSATISFECHO"/>
    <x v="3"/>
    <x v="2"/>
    <x v="2"/>
    <x v="2"/>
    <x v="0"/>
    <x v="1"/>
    <x v="2"/>
  </r>
  <r>
    <n v="177"/>
    <d v="2024-09-16T14:58:04"/>
    <d v="2024-09-16T15:46:22"/>
    <s v="jgasparq@chinalco.com.pe"/>
    <s v="Jaime Gaspar Quispe"/>
    <x v="2"/>
    <x v="2"/>
    <x v="2"/>
    <x v="2"/>
    <x v="2"/>
    <x v="2"/>
    <x v="2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78"/>
    <d v="2024-09-16T19:38:30"/>
    <d v="2024-09-16T19:41:30"/>
    <s v="dguerrerosh@chinalco.com.pe"/>
    <s v="David Guerreros Huayra"/>
    <x v="2"/>
    <x v="2"/>
    <x v="2"/>
    <x v="2"/>
    <x v="1"/>
    <x v="2"/>
    <x v="1"/>
    <x v="1"/>
    <s v="Tunshuruco"/>
    <x v="2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1"/>
    <x v="1"/>
    <x v="1"/>
    <x v="0"/>
    <x v="2"/>
    <x v="1"/>
  </r>
  <r>
    <n v="179"/>
    <d v="2024-09-16T21:30:38"/>
    <d v="2024-09-16T21:33:24"/>
    <s v="jportilla@chinalco.com.pe"/>
    <s v="Jorge Portilla Huarsa"/>
    <x v="2"/>
    <x v="3"/>
    <x v="3"/>
    <x v="3"/>
    <x v="1"/>
    <x v="3"/>
    <x v="1"/>
    <x v="3"/>
    <s v="Tuctu"/>
    <x v="2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2"/>
  </r>
  <r>
    <n v="180"/>
    <d v="2024-09-16T22:40:01"/>
    <d v="2024-09-16T22:42:55"/>
    <s v="ysalomep@chinalco.com.pe"/>
    <s v="Yhoan Salome Perez"/>
    <x v="3"/>
    <x v="3"/>
    <x v="1"/>
    <x v="3"/>
    <x v="1"/>
    <x v="2"/>
    <x v="2"/>
    <x v="1"/>
    <s v="Truck Shop"/>
    <x v="1"/>
    <x v="2"/>
    <x v="1"/>
    <x v="2"/>
    <x v="2"/>
    <x v="2"/>
    <x v="1"/>
    <x v="1"/>
    <x v="2"/>
    <x v="2"/>
    <x v="1"/>
    <s v="INSATISFECHO"/>
    <s v="SATISFECHO"/>
    <s v="SATISFECHO"/>
    <s v="INSATISFECHO"/>
    <s v="INSATISFECHO"/>
    <s v="INSATISFECHO"/>
    <x v="1"/>
    <x v="1"/>
    <x v="1"/>
    <x v="1"/>
    <x v="0"/>
    <x v="1"/>
    <x v="1"/>
  </r>
  <r>
    <n v="181"/>
    <d v="2024-09-16T22:46:08"/>
    <d v="2024-09-16T22:50:16"/>
    <s v="rccapap@chinalco.com.pe"/>
    <s v="Ramiro Ccapa Pila"/>
    <x v="2"/>
    <x v="2"/>
    <x v="2"/>
    <x v="2"/>
    <x v="2"/>
    <x v="2"/>
    <x v="2"/>
    <x v="1"/>
    <s v="Tunshuruco"/>
    <x v="2"/>
    <x v="1"/>
    <x v="2"/>
    <x v="1"/>
    <x v="0"/>
    <x v="1"/>
    <x v="1"/>
    <x v="1"/>
    <x v="1"/>
    <x v="1"/>
    <x v="1"/>
    <s v="SATISFECHO"/>
    <s v="SATISFECHO"/>
    <s v="SATISFECHO"/>
    <s v="SATISFECHO"/>
    <s v="SATISFECHO"/>
    <s v="SATISFECHO"/>
    <x v="0"/>
    <x v="1"/>
    <x v="0"/>
    <x v="0"/>
    <x v="0"/>
    <x v="0"/>
    <x v="1"/>
  </r>
  <r>
    <n v="182"/>
    <d v="2024-09-17T04:42:02"/>
    <d v="2024-09-17T04:44:38"/>
    <s v="rseminario@chinalco.com.pe"/>
    <s v="Roberto Seminario Pacheco"/>
    <x v="0"/>
    <x v="0"/>
    <x v="0"/>
    <x v="0"/>
    <x v="2"/>
    <x v="2"/>
    <x v="2"/>
    <x v="0"/>
    <s v="Tunshuruco"/>
    <x v="0"/>
    <x v="0"/>
    <x v="0"/>
    <x v="0"/>
    <x v="0"/>
    <x v="1"/>
    <x v="1"/>
    <x v="0"/>
    <x v="0"/>
    <x v="0"/>
    <x v="0"/>
    <s v="MUY SATISFECHO"/>
    <s v="MUY SATISFECHO"/>
    <s v="SATISFECHO"/>
    <s v="SATISFECHO"/>
    <s v="SATISFECHO"/>
    <s v="SATISFECHO"/>
    <x v="0"/>
    <x v="1"/>
    <x v="1"/>
    <x v="1"/>
    <x v="0"/>
    <x v="2"/>
    <x v="1"/>
  </r>
  <r>
    <n v="183"/>
    <d v="2024-09-17T09:53:51"/>
    <d v="2024-09-17T10:03:25"/>
    <s v="hacuna@chinalco.com.pe"/>
    <s v="Hebert Acuna Olarte"/>
    <x v="2"/>
    <x v="2"/>
    <x v="0"/>
    <x v="0"/>
    <x v="2"/>
    <x v="0"/>
    <x v="0"/>
    <x v="3"/>
    <s v="Carhuacoto"/>
    <x v="0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84"/>
    <d v="2024-09-17T10:10:35"/>
    <d v="2024-09-17T10:13:23"/>
    <s v="clino@chinalco.com.pe"/>
    <s v="Cristhian Artemio Lino Baylon"/>
    <x v="2"/>
    <x v="2"/>
    <x v="2"/>
    <x v="0"/>
    <x v="2"/>
    <x v="2"/>
    <x v="2"/>
    <x v="1"/>
    <s v="Tunshuruco"/>
    <x v="0"/>
    <x v="1"/>
    <x v="2"/>
    <x v="1"/>
    <x v="2"/>
    <x v="1"/>
    <x v="1"/>
    <x v="2"/>
    <x v="1"/>
    <x v="2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85"/>
    <d v="2024-09-17T10:22:15"/>
    <d v="2024-09-17T10:25:14"/>
    <s v="mespinozaq@chinalco.com.pe"/>
    <s v="Matías Joaquín Espinoza Quispe"/>
    <x v="2"/>
    <x v="0"/>
    <x v="2"/>
    <x v="0"/>
    <x v="2"/>
    <x v="2"/>
    <x v="2"/>
    <x v="0"/>
    <s v="Truck Shop"/>
    <x v="0"/>
    <x v="0"/>
    <x v="0"/>
    <x v="0"/>
    <x v="1"/>
    <x v="1"/>
    <x v="0"/>
    <x v="0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1"/>
  </r>
  <r>
    <n v="186"/>
    <d v="2024-09-17T10:26:40"/>
    <d v="2024-09-17T10:29:00"/>
    <s v="acontreras@chinalco.com.pe"/>
    <s v="Antony David Contreras_x0009_Sotelo"/>
    <x v="2"/>
    <x v="2"/>
    <x v="2"/>
    <x v="2"/>
    <x v="2"/>
    <x v="2"/>
    <x v="2"/>
    <x v="1"/>
    <s v="Tunshuruco"/>
    <x v="2"/>
    <x v="1"/>
    <x v="1"/>
    <x v="0"/>
    <x v="0"/>
    <x v="0"/>
    <x v="0"/>
    <x v="1"/>
    <x v="1"/>
    <x v="1"/>
    <x v="1"/>
    <s v="SATISFECHO"/>
    <s v="SATISFECHO"/>
    <s v="SATISFECHO"/>
    <s v="SATISFECHO"/>
    <s v="SATISFECHO"/>
    <s v="SATISFECHO"/>
    <x v="2"/>
    <x v="2"/>
    <x v="1"/>
    <x v="1"/>
    <x v="0"/>
    <x v="2"/>
    <x v="1"/>
  </r>
  <r>
    <n v="187"/>
    <d v="2024-09-17T10:27:11"/>
    <d v="2024-09-17T10:31:07"/>
    <s v="amoreno@chinalco.com.pe"/>
    <s v="Anderson Jesus Moreno Blanco"/>
    <x v="0"/>
    <x v="2"/>
    <x v="2"/>
    <x v="2"/>
    <x v="2"/>
    <x v="0"/>
    <x v="2"/>
    <x v="0"/>
    <s v="Tunshuruco"/>
    <x v="2"/>
    <x v="0"/>
    <x v="0"/>
    <x v="0"/>
    <x v="0"/>
    <x v="0"/>
    <x v="0"/>
    <x v="0"/>
    <x v="3"/>
    <x v="1"/>
    <x v="1"/>
    <s v="SATISFECHO"/>
    <s v="MUY SATISFECHO"/>
    <s v="MUY SATISFECHO"/>
    <s v="SATISFECHO"/>
    <s v="MUY SATISFECHO"/>
    <s v="MUY SATISFECHO"/>
    <x v="0"/>
    <x v="0"/>
    <x v="0"/>
    <x v="0"/>
    <x v="0"/>
    <x v="0"/>
    <x v="0"/>
  </r>
  <r>
    <n v="188"/>
    <d v="2024-09-17T11:53:52"/>
    <d v="2024-09-17T11:54:59"/>
    <s v="jlucero@chinalco.com.pe"/>
    <s v="John Anibal Smith Lucero Muñoz"/>
    <x v="0"/>
    <x v="0"/>
    <x v="2"/>
    <x v="0"/>
    <x v="2"/>
    <x v="0"/>
    <x v="2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1"/>
    <x v="0"/>
    <x v="1"/>
    <x v="0"/>
    <x v="0"/>
    <x v="0"/>
  </r>
  <r>
    <n v="189"/>
    <d v="2024-09-17T12:00:05"/>
    <d v="2024-09-17T12:02:10"/>
    <s v="nvaldivias@chinalco.com.pe"/>
    <s v="Nataly Valdivia Sanabria"/>
    <x v="0"/>
    <x v="0"/>
    <x v="0"/>
    <x v="0"/>
    <x v="2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SATISFECHO"/>
    <s v="MUY SATISFECHO"/>
    <s v="MUY SATISFECHO"/>
    <x v="0"/>
    <x v="0"/>
    <x v="0"/>
    <x v="0"/>
    <x v="0"/>
    <x v="0"/>
    <x v="0"/>
  </r>
  <r>
    <n v="190"/>
    <d v="2024-09-17T19:55:15"/>
    <d v="2024-09-17T20:06:51"/>
    <s v="respinoza@chinalco.com.pe"/>
    <s v="Regner Alonso Espinoza Ortiz"/>
    <x v="0"/>
    <x v="2"/>
    <x v="2"/>
    <x v="2"/>
    <x v="2"/>
    <x v="2"/>
    <x v="2"/>
    <x v="1"/>
    <s v="Tunshuruco"/>
    <x v="2"/>
    <x v="1"/>
    <x v="1"/>
    <x v="0"/>
    <x v="1"/>
    <x v="2"/>
    <x v="1"/>
    <x v="1"/>
    <x v="3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91"/>
    <d v="2024-09-24T09:38:11"/>
    <d v="2024-09-24T09:40:42"/>
    <s v="acastillas@chinalco.com.pe"/>
    <s v="Abraham Castilla Solorzano"/>
    <x v="2"/>
    <x v="3"/>
    <x v="2"/>
    <x v="2"/>
    <x v="2"/>
    <x v="3"/>
    <x v="2"/>
    <x v="1"/>
    <s v="Tunshuruco"/>
    <x v="2"/>
    <x v="1"/>
    <x v="2"/>
    <x v="1"/>
    <x v="1"/>
    <x v="1"/>
    <x v="1"/>
    <x v="1"/>
    <x v="1"/>
    <x v="1"/>
    <x v="1"/>
    <s v="INSATISFECHO"/>
    <s v="SATISFECHO"/>
    <s v="SATISFECHO"/>
    <s v="INSATISFECHO"/>
    <s v="INSATISFECHO"/>
    <s v="SATISFECHO"/>
    <x v="1"/>
    <x v="1"/>
    <x v="1"/>
    <x v="1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AB44F-FC58-433E-AEEF-94C75ADEC67D}" name="PivotTable32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6:B201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Transbordos por desperfectos  mecánicos en ruta." fld="37" subtotal="count" showDataAs="percentOfCol" baseField="37" baseItem="3" numFmtId="10"/>
  </dataFields>
  <formats count="2"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0820B-2952-442B-BC14-FA722276A585}" name="PivotTable22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La devolución de su ropa de la lavandería se realiza dentro de las 72 horas.  " fld="21" subtotal="count" showDataAs="percentOfCol" baseField="21" baseItem="2" numFmtId="10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69143-A1FA-4BAF-AA34-0D6D321A27D0}" name="PivotTable21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y desinfección en las oficinas y/o modulares" fld="20" subtotal="count" showDataAs="percentOfCol" baseField="20" baseItem="1" numFmtId="10"/>
  </dataFields>
  <formats count="2"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E3343-0720-4BAE-8D01-0D087CD45330}" name="PivotTable20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Limpieza y desinfección en los SSHH de los comedores." fld="19" subtotal="count" showDataAs="percentOfCol" baseField="19" baseItem="3" numFmtId="10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5032-37BE-4C64-8C03-6B9B9758482F}" name="PivotTable19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Cambio de ropa de cama semanal" fld="18" subtotal="count" showDataAs="percentOfCol" baseField="18" baseItem="2" numFmtId="10"/>
  </dataFields>
  <formats count="2"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17600-A3C7-45DC-A006-442135000F2F}" name="PivotTable18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Entrega semanal de los suministros: Papel higiénico y jabón de tocador" fld="17" subtotal="count" showDataAs="percentOfCol" baseField="17" baseItem="2" numFmtId="10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0DA9B-98B2-464E-B87A-50C45DD176B1}" name="PivotTable17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La limpieza y desinfección en los SSHH de la habitación" fld="16" subtotal="count" showDataAs="percentOfCol" baseField="16" baseItem="1" numFmtId="10"/>
  </dataFields>
  <formats count="2"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C6FDA-A65A-4B01-B6A9-8EDD5497CA88}" name="PivotTable1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La limpieza y desinfección de la habitación" fld="15" subtotal="count" showDataAs="percentOfCol" baseField="15" baseItem="1" numFmtId="10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2B3FB-65D0-41C2-9463-B81906E2C7FA}" name="PivotTable15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4" subtotal="count" showDataAs="percentOfCol" baseField="14" baseItem="3" numFmtId="10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50A2-5202-4F08-96C5-F8A1415BE5D6}" name="PivotTable14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Servicios de recreación (salón de juegos, spa, coffee, PS5, cine, gimnasio, entre otros)" fld="12" subtotal="count" showDataAs="percentOfCol" baseField="12" baseItem="2" numFmtId="1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CF214-DF8C-4025-ADBC-72B22E7180E5}" name="PivotTable13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Disponibilidad de vajilla y cubertería" fld="11" subtotal="count" showDataAs="percentOfCol" baseField="11" baseItem="1" numFmtId="10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E8E7F-18C1-42FC-9C5E-0ECE7AF314B4}" name="PivotTable31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8:B193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axis="axisRow" dataField="1" showAll="0">
      <items count="5">
        <item x="1"/>
        <item x="3"/>
        <item x="0"/>
        <item x="2"/>
        <item t="default"/>
      </items>
    </pivotField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Orden y limpieza de los buses." fld="36" subtotal="count" showDataAs="percentOfCol" baseField="36" baseItem="2" numFmtId="10"/>
  </dataFields>
  <formats count="2">
    <format dxfId="71">
      <pivotArea outline="0" collapsedLevelsAreSubtotals="1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4EB5F-4383-4EF5-99FA-14F06F28F60B}" name="PivotTable12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Trato cordial y oportuno en el comedor" fld="10" subtotal="count" showDataAs="percentOfCol" baseField="10" baseItem="2" numFmtId="10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7FB65-7FB6-4EB4-B1C1-DC5BA2E4A982}" name="PivotTable11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Disponibilidad de preparaciones u opciones de comedor" fld="9" subtotal="count" showDataAs="percentOfCol" baseField="9" baseItem="2" numFmtId="1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F4F78-7A45-4D0B-ADE7-F20773CFE1A3}" name="PivotTable10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Festivales gastronómicos (pollo a la brasa, caja china, postres, panes, parrillada, temático)." fld="8" subtotal="count" showDataAs="percentOfCol" baseField="8" baseItem="2" numFmtId="1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47993-3CCC-4103-9388-F4E5C010AC65}" name="PivotTable9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Sazón y Variedad de los alimentos servidos" fld="7" subtotal="count" showDataAs="percentOfCol" baseField="7" baseItem="1" numFmtId="1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2A89C-95B5-4F37-B183-CF725D40C5AD}" name="PivotTable8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6" subtotal="count" showDataAs="percentOfCol" baseField="6" baseItem="1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CDA53-D66A-4D23-8065-950E4BBFE3B3}" name="PivotTable7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8"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5" subtotal="count" showDataAs="percentOfCol" baseField="5" baseItem="2" numFmtId="1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3A31-F25D-4FB5-B7C0-233DA8A307CF}" name="PivotTable30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0:B185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ocedimiento para el control de equipaje." fld="34" subtotal="count" showDataAs="percentOfCol" baseField="34" baseItem="2" numFmtId="10"/>
  </dataFields>
  <formats count="2">
    <format dxfId="68">
      <pivotArea outline="0" collapsedLevelsAreSubtotals="1" fieldPosition="0"/>
    </format>
    <format dxfId="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CA3A9-7009-410C-9805-E0D223AD2ABA}" name="PivotTable29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2:B177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Pericia en el manejo de los conductores" fld="33" subtotal="count" showDataAs="percentOfCol" baseField="33" baseItem="1" numFmtId="10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6AAC-111E-49F2-9311-015E274F9AB4}" name="PivotTable28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4:B169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Comportamiento o trato cordial de los conductores." fld="32" subtotal="count" showDataAs="percentOfCol" baseField="32" baseItem="0" numFmtId="10"/>
  </dataFields>
  <formats count="2">
    <format dxfId="62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9C170-8E67-425D-AB40-C1BF059EB295}" name="PivotTable2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6:B161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1" subtotal="count" showDataAs="percentOfCol" baseField="31" baseItem="2" numFmtId="10"/>
  </dataFields>
  <formats count="2">
    <format dxfId="59">
      <pivotArea outline="0" collapsedLevelsAreSubtotals="1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987B8-6B46-4ECA-8D41-5DE9EDB7A56B}" name="PivotTable25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7:B153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dataField="1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2. Mantenimiento y reparación de mobiliario en oficinas cuando lo solicita" fld="24" subtotal="count" showDataAs="percentOfCol" baseField="24" baseItem="2" numFmtId="10"/>
  </dataFields>
  <formats count="2">
    <format dxfId="56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33872-B524-4F6E-A688-F44A3E3121D8}" name="PivotTable24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B145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. Mantenimiento y reparación de mobiliarios y equipos en habitaciones cuando lo solicita" fld="23" subtotal="count" showDataAs="percentOfCol" baseField="23" baseItem="1" numFmtId="10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53678-26BD-4BA1-BDFE-CEDBA13B4B6A}" name="PivotTable23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8"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2" subtotal="count" showDataAs="percentOfCol" baseField="22" baseItem="2" numFmtId="10"/>
  </dataFields>
  <formats count="2">
    <format dxfId="50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92" totalsRowShown="0">
  <tableColumns count="38">
    <tableColumn id="1" xr3:uid="{00000000-0010-0000-0000-000001000000}" name="ID" dataDxfId="113"/>
    <tableColumn id="2" xr3:uid="{00000000-0010-0000-0000-000002000000}" name="Start time" dataDxfId="112"/>
    <tableColumn id="3" xr3:uid="{00000000-0010-0000-0000-000003000000}" name="Completion time" dataDxfId="111"/>
    <tableColumn id="4" xr3:uid="{00000000-0010-0000-0000-000004000000}" name="Email" dataDxfId="110"/>
    <tableColumn id="5" xr3:uid="{00000000-0010-0000-0000-000005000000}" name="Name" dataDxfId="109"/>
    <tableColumn id="6" xr3:uid="{00000000-0010-0000-0000-000006000000}" name="En general, ¿cuál es su nivel de satisfacción con TODOS LOS SERVICIOS que le ofrecemos (alimentación, hotelería, lavandería, mantenimiento y oficinas)?" dataDxfId="108"/>
    <tableColumn id="7" xr3:uid="{00000000-0010-0000-0000-000007000000}" name="En general, ¿cuál es su nivel de satisfacción con el SERVICIO DE ALIMENTACIÓN que le ofrecemos?:" dataDxfId="107"/>
    <tableColumn id="8" xr3:uid="{00000000-0010-0000-0000-000008000000}" name="1. Sazón y Variedad de los alimentos servidos" dataDxfId="106"/>
    <tableColumn id="9" xr3:uid="{00000000-0010-0000-0000-000009000000}" name="2. Festivales gastronómicos (pollo a la brasa, caja china, postres, panes, parrillada, temático)." dataDxfId="105"/>
    <tableColumn id="10" xr3:uid="{00000000-0010-0000-0000-00000A000000}" name="3. Disponibilidad de preparaciones u opciones de comedor" dataDxfId="104"/>
    <tableColumn id="11" xr3:uid="{00000000-0010-0000-0000-00000B000000}" name="4. Trato cordial y oportuno en el comedor" dataDxfId="103"/>
    <tableColumn id="12" xr3:uid="{00000000-0010-0000-0000-00000C000000}" name="5. Disponibilidad de vajilla y cubertería" dataDxfId="102"/>
    <tableColumn id="13" xr3:uid="{00000000-0010-0000-0000-00000D000000}" name="6. Servicios de recreación (salón de juegos, spa, coffee, PS5, cine, gimnasio, entre otros)" dataDxfId="101"/>
    <tableColumn id="14" xr3:uid="{00000000-0010-0000-0000-00000E000000}" name="Por favor indicar el comedor que utiliza para el almuerzo:" dataDxfId="100"/>
    <tableColumn id="15" xr3:uid="{00000000-0010-0000-0000-00000F000000}" name="En general, ¿cuál es su nivel de satisfacción con el SERVICIO DE ALOJAMIENTO que le ofrecemos?" dataDxfId="99"/>
    <tableColumn id="16" xr3:uid="{00000000-0010-0000-0000-000010000000}" name="1. La limpieza y desinfección de la habitación" dataDxfId="98"/>
    <tableColumn id="17" xr3:uid="{00000000-0010-0000-0000-000011000000}" name="2. La limpieza y desinfección en los SSHH de la habitación" dataDxfId="97"/>
    <tableColumn id="18" xr3:uid="{00000000-0010-0000-0000-000012000000}" name="3. Entrega semanal de los suministros: Papel higiénico y jabón de tocador" dataDxfId="96"/>
    <tableColumn id="19" xr3:uid="{00000000-0010-0000-0000-000013000000}" name="4. Cambio de ropa de cama semanal" dataDxfId="95"/>
    <tableColumn id="20" xr3:uid="{00000000-0010-0000-0000-000014000000}" name="5. Limpieza y desinfección en los SSHH de los comedores." dataDxfId="94"/>
    <tableColumn id="21" xr3:uid="{00000000-0010-0000-0000-000015000000}" name="6. Limpieza y desinfección en las oficinas y/o modulares" dataDxfId="93"/>
    <tableColumn id="22" xr3:uid="{00000000-0010-0000-0000-000016000000}" name="7. La devolución de su ropa de la lavandería se realiza dentro de las 72 horas.  " dataDxfId="92"/>
    <tableColumn id="23" xr3:uid="{00000000-0010-0000-0000-000017000000}" name="En general, ¿cuál es su nivel de satisfacción con el SERVICIO DE MANTENIMIENTO?:" dataDxfId="91"/>
    <tableColumn id="24" xr3:uid="{00000000-0010-0000-0000-000018000000}" name="1. Mantenimiento y reparación de mobiliarios y equipos en habitaciones cuando lo solicita" dataDxfId="90"/>
    <tableColumn id="25" xr3:uid="{00000000-0010-0000-0000-000019000000}" name="2. Mantenimiento y reparación de mobiliario en oficinas cuando lo solicita" dataDxfId="89"/>
    <tableColumn id="26" xr3:uid="{00000000-0010-0000-0000-00001A000000}" name="1. Disponibilidad de Supervisores/ Jefes de servicio" dataDxfId="88"/>
    <tableColumn id="27" xr3:uid="{00000000-0010-0000-0000-00001B000000}" name="2. Presentación del personal (uniforme, limpieza, aseo)" dataDxfId="87"/>
    <tableColumn id="28" xr3:uid="{00000000-0010-0000-0000-00001C000000}" name="3. Amabilidad del personal " dataDxfId="86"/>
    <tableColumn id="29" xr3:uid="{00000000-0010-0000-0000-00001D000000}" name="4. Disponibilidad y disposición del personal para atender o resolver necesidades del cliente" dataDxfId="85"/>
    <tableColumn id="30" xr3:uid="{00000000-0010-0000-0000-00001E000000}" name="5. El personal ofrece alternativas de solución adecuadas y rápidas" dataDxfId="84"/>
    <tableColumn id="31" xr3:uid="{00000000-0010-0000-0000-00001F000000}" name="6. Concentración y enfoque del personal en su trabajo durante la atención" dataDxfId="83"/>
    <tableColumn id="32" xr3:uid="{00000000-0010-0000-0000-000020000000}" name="En general, ¿cuál es su nivel de satisfacción con el servicio de transporte de personal brindado por CIVA?" dataDxfId="82"/>
    <tableColumn id="33" xr3:uid="{00000000-0010-0000-0000-000021000000}" name="1. Comportamiento o trato cordial de los conductores." dataDxfId="81"/>
    <tableColumn id="34" xr3:uid="{00000000-0010-0000-0000-000022000000}" name="2. Pericia en el manejo de los conductores" dataDxfId="80"/>
    <tableColumn id="35" xr3:uid="{00000000-0010-0000-0000-000023000000}" name="3. Procedimiento para el control de equipaje." dataDxfId="79"/>
    <tableColumn id="36" xr3:uid="{00000000-0010-0000-0000-000024000000}" name="4. Disposición de alcohol en gel en las escaleras de ingreso/salida del bus." dataDxfId="78"/>
    <tableColumn id="37" xr3:uid="{00000000-0010-0000-0000-000025000000}" name="4. Orden y limpieza de los buses." dataDxfId="77"/>
    <tableColumn id="38" xr3:uid="{00000000-0010-0000-0000-000026000000}" name="5. Transbordos por desperfectos  mecánicos en ruta.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F2C8-F29E-4954-9929-D24AFA660B63}">
  <dimension ref="A3:G201"/>
  <sheetViews>
    <sheetView tabSelected="1" topLeftCell="A10" workbookViewId="0">
      <selection activeCell="F14" sqref="F14:G14"/>
    </sheetView>
  </sheetViews>
  <sheetFormatPr defaultRowHeight="15" x14ac:dyDescent="0.25"/>
  <cols>
    <col min="1" max="1" width="18.42578125" bestFit="1" customWidth="1"/>
    <col min="2" max="2" width="56.28515625" style="4" bestFit="1" customWidth="1"/>
    <col min="3" max="3" width="56.28515625" style="6" bestFit="1" customWidth="1"/>
    <col min="6" max="6" width="38.42578125" bestFit="1" customWidth="1"/>
  </cols>
  <sheetData>
    <row r="3" spans="1:7" ht="45" x14ac:dyDescent="0.25">
      <c r="A3" s="2" t="s">
        <v>431</v>
      </c>
      <c r="B3" s="4" t="s">
        <v>454</v>
      </c>
    </row>
    <row r="4" spans="1:7" x14ac:dyDescent="0.25">
      <c r="A4" s="3">
        <v>1</v>
      </c>
      <c r="B4" s="5">
        <v>3.1413612565445025E-2</v>
      </c>
    </row>
    <row r="5" spans="1:7" x14ac:dyDescent="0.25">
      <c r="A5" s="3">
        <v>2</v>
      </c>
      <c r="B5" s="5">
        <v>0.14136125654450263</v>
      </c>
    </row>
    <row r="6" spans="1:7" x14ac:dyDescent="0.25">
      <c r="A6" s="3">
        <v>3</v>
      </c>
      <c r="B6" s="5">
        <v>0.48691099476439792</v>
      </c>
    </row>
    <row r="7" spans="1:7" x14ac:dyDescent="0.25">
      <c r="A7" s="3">
        <v>4</v>
      </c>
      <c r="B7" s="5">
        <v>0.34031413612565448</v>
      </c>
      <c r="C7" s="6">
        <f>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oficinas)?",3)+GETPIVOTDATA("En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oficinas)?",4)</f>
        <v>0.82722513089005245</v>
      </c>
    </row>
    <row r="8" spans="1:7" x14ac:dyDescent="0.25">
      <c r="A8" s="3" t="s">
        <v>432</v>
      </c>
      <c r="B8" s="5">
        <v>1</v>
      </c>
    </row>
    <row r="11" spans="1:7" ht="30" x14ac:dyDescent="0.25">
      <c r="A11" s="2" t="s">
        <v>431</v>
      </c>
      <c r="B11" s="4" t="s">
        <v>455</v>
      </c>
      <c r="F11" s="7" t="s">
        <v>459</v>
      </c>
      <c r="G11" s="8">
        <f>AVERAGE(C23:C64)</f>
        <v>0.82111692844677142</v>
      </c>
    </row>
    <row r="12" spans="1:7" x14ac:dyDescent="0.25">
      <c r="A12" s="3">
        <v>1</v>
      </c>
      <c r="B12" s="5">
        <v>7.8534031413612565E-2</v>
      </c>
      <c r="F12" s="7" t="s">
        <v>460</v>
      </c>
      <c r="G12" s="8">
        <f>AVERAGE(C77:C128)</f>
        <v>0.90052356020942415</v>
      </c>
    </row>
    <row r="13" spans="1:7" ht="15.75" thickBot="1" x14ac:dyDescent="0.3">
      <c r="A13" s="3">
        <v>2</v>
      </c>
      <c r="B13" s="5">
        <v>0.15706806282722513</v>
      </c>
      <c r="F13" s="9" t="s">
        <v>461</v>
      </c>
      <c r="G13" s="10">
        <f>AVERAGE(C140:C152)</f>
        <v>0.8584727584727585</v>
      </c>
    </row>
    <row r="14" spans="1:7" x14ac:dyDescent="0.25">
      <c r="A14" s="3">
        <v>3</v>
      </c>
      <c r="B14" s="5">
        <v>0.45026178010471202</v>
      </c>
      <c r="F14" s="11" t="s">
        <v>462</v>
      </c>
      <c r="G14" s="12">
        <f>AVERAGE(G11:G13)</f>
        <v>0.86003774904298469</v>
      </c>
    </row>
    <row r="15" spans="1:7" x14ac:dyDescent="0.25">
      <c r="A15" s="3">
        <v>4</v>
      </c>
      <c r="B15" s="5">
        <v>0.31413612565445026</v>
      </c>
      <c r="C15" s="6">
        <f>+GETPIVOTDATA("En general, ¿cuál es su nivel de satisfacción con el SERVICIO DE ALIMENTACIÓN que le ofrecemos?:",$A$11,"En general, ¿cuál es su nivel de satisfacción con el SERVICIO DE ALIMENTACIÓN que le ofrecemos?:",3)+GETPIVOTDATA("En general, ¿cuál es su nivel de satisfacción con el SERVICIO DE ALIMENTACIÓN que le ofrecemos?:",$A$11,"En general, ¿cuál es su nivel de satisfacción con el SERVICIO DE ALIMENTACIÓN que le ofrecemos?:",4)</f>
        <v>0.76439790575916233</v>
      </c>
    </row>
    <row r="16" spans="1:7" x14ac:dyDescent="0.25">
      <c r="A16" s="3" t="s">
        <v>432</v>
      </c>
      <c r="B16" s="5">
        <v>1</v>
      </c>
    </row>
    <row r="17" spans="1:7" x14ac:dyDescent="0.25">
      <c r="F17" s="11" t="s">
        <v>463</v>
      </c>
      <c r="G17" s="12">
        <f>AVERAGE(C164:C200)</f>
        <v>0.91832460732984289</v>
      </c>
    </row>
    <row r="19" spans="1:7" x14ac:dyDescent="0.25">
      <c r="A19" s="2" t="s">
        <v>431</v>
      </c>
      <c r="B19" s="4" t="s">
        <v>433</v>
      </c>
    </row>
    <row r="20" spans="1:7" x14ac:dyDescent="0.25">
      <c r="A20" s="3" t="s">
        <v>39</v>
      </c>
      <c r="B20" s="5">
        <v>0.18848167539267016</v>
      </c>
    </row>
    <row r="21" spans="1:7" x14ac:dyDescent="0.25">
      <c r="A21" s="3" t="s">
        <v>38</v>
      </c>
      <c r="B21" s="5">
        <v>7.3298429319371722E-2</v>
      </c>
    </row>
    <row r="22" spans="1:7" x14ac:dyDescent="0.25">
      <c r="A22" s="3" t="s">
        <v>41</v>
      </c>
      <c r="B22" s="5">
        <v>0.27225130890052357</v>
      </c>
    </row>
    <row r="23" spans="1:7" x14ac:dyDescent="0.25">
      <c r="A23" s="3" t="s">
        <v>40</v>
      </c>
      <c r="B23" s="5">
        <v>0.46596858638743455</v>
      </c>
      <c r="C23" s="6">
        <f>+GETPIVOTDATA("1. Sazón y Variedad de los alimentos servidos",$A$19,"1. Sazón y Variedad de los alimentos servidos","MUY SATISFECHO")+GETPIVOTDATA("1. Sazón y Variedad de los alimentos servidos",$A$19,"1. Sazón y Variedad de los alimentos servidos","SATISFECHO")</f>
        <v>0.73821989528795817</v>
      </c>
    </row>
    <row r="24" spans="1:7" x14ac:dyDescent="0.25">
      <c r="A24" s="3" t="s">
        <v>432</v>
      </c>
      <c r="B24" s="5">
        <v>1</v>
      </c>
    </row>
    <row r="27" spans="1:7" ht="30" x14ac:dyDescent="0.25">
      <c r="A27" s="2" t="s">
        <v>431</v>
      </c>
      <c r="B27" s="4" t="s">
        <v>434</v>
      </c>
    </row>
    <row r="28" spans="1:7" x14ac:dyDescent="0.25">
      <c r="A28" s="3" t="s">
        <v>39</v>
      </c>
      <c r="B28" s="5">
        <v>0.13089005235602094</v>
      </c>
    </row>
    <row r="29" spans="1:7" x14ac:dyDescent="0.25">
      <c r="A29" s="3" t="s">
        <v>38</v>
      </c>
      <c r="B29" s="5">
        <v>5.2356020942408377E-2</v>
      </c>
    </row>
    <row r="30" spans="1:7" x14ac:dyDescent="0.25">
      <c r="A30" s="3" t="s">
        <v>41</v>
      </c>
      <c r="B30" s="5">
        <v>0.32984293193717279</v>
      </c>
    </row>
    <row r="31" spans="1:7" x14ac:dyDescent="0.25">
      <c r="A31" s="3" t="s">
        <v>40</v>
      </c>
      <c r="B31" s="5">
        <v>0.48691099476439792</v>
      </c>
      <c r="C31" s="6">
        <f>+GETPIVOTDATA("2. Festivales gastronómicos (pollo a la brasa, caja china, postres, panes, parrillada, temático).",$A$27,"2. Festivales gastronómicos (pollo a la brasa, caja china, postres, panes, parrillada, temático).","MUY SATISFECHO")+GETPIVOTDATA("2. Festivales gastronómicos (pollo a la brasa, caja china, postres, panes, parrillada, temático).",$A$27,"2. Festivales gastronómicos (pollo a la brasa, caja china, postres, panes, parrillada, temático).","SATISFECHO")</f>
        <v>0.81675392670157065</v>
      </c>
    </row>
    <row r="32" spans="1:7" x14ac:dyDescent="0.25">
      <c r="A32" s="3" t="s">
        <v>432</v>
      </c>
      <c r="B32" s="5">
        <v>1</v>
      </c>
    </row>
    <row r="35" spans="1:3" ht="30" x14ac:dyDescent="0.25">
      <c r="A35" s="2" t="s">
        <v>431</v>
      </c>
      <c r="B35" s="4" t="s">
        <v>435</v>
      </c>
    </row>
    <row r="36" spans="1:3" x14ac:dyDescent="0.25">
      <c r="A36" s="3" t="s">
        <v>39</v>
      </c>
      <c r="B36" s="5">
        <v>0.21465968586387435</v>
      </c>
    </row>
    <row r="37" spans="1:3" x14ac:dyDescent="0.25">
      <c r="A37" s="3" t="s">
        <v>38</v>
      </c>
      <c r="B37" s="5">
        <v>5.7591623036649213E-2</v>
      </c>
    </row>
    <row r="38" spans="1:3" x14ac:dyDescent="0.25">
      <c r="A38" s="3" t="s">
        <v>41</v>
      </c>
      <c r="B38" s="5">
        <v>0.27748691099476441</v>
      </c>
    </row>
    <row r="39" spans="1:3" x14ac:dyDescent="0.25">
      <c r="A39" s="3" t="s">
        <v>40</v>
      </c>
      <c r="B39" s="5">
        <v>0.45026178010471202</v>
      </c>
      <c r="C39" s="6">
        <f>+GETPIVOTDATA("3. Disponibilidad de preparaciones u opciones de comedor",$A$35,"3. Disponibilidad de preparaciones u opciones de comedor","MUY SATISFECHO")+GETPIVOTDATA("3. Disponibilidad de preparaciones u opciones de comedor",$A$35,"3. Disponibilidad de preparaciones u opciones de comedor","SATISFECHO")</f>
        <v>0.72774869109947637</v>
      </c>
    </row>
    <row r="40" spans="1:3" x14ac:dyDescent="0.25">
      <c r="A40" s="3" t="s">
        <v>432</v>
      </c>
      <c r="B40" s="5">
        <v>1</v>
      </c>
    </row>
    <row r="43" spans="1:3" x14ac:dyDescent="0.25">
      <c r="A43" s="2" t="s">
        <v>431</v>
      </c>
      <c r="B43" s="4" t="s">
        <v>436</v>
      </c>
    </row>
    <row r="44" spans="1:3" x14ac:dyDescent="0.25">
      <c r="A44" s="3" t="s">
        <v>39</v>
      </c>
      <c r="B44" s="5">
        <v>0.1099476439790576</v>
      </c>
    </row>
    <row r="45" spans="1:3" x14ac:dyDescent="0.25">
      <c r="A45" s="3" t="s">
        <v>38</v>
      </c>
      <c r="B45" s="5">
        <v>2.6178010471204188E-2</v>
      </c>
    </row>
    <row r="46" spans="1:3" x14ac:dyDescent="0.25">
      <c r="A46" s="3" t="s">
        <v>41</v>
      </c>
      <c r="B46" s="5">
        <v>0.43455497382198954</v>
      </c>
    </row>
    <row r="47" spans="1:3" x14ac:dyDescent="0.25">
      <c r="A47" s="3" t="s">
        <v>40</v>
      </c>
      <c r="B47" s="5">
        <v>0.4293193717277487</v>
      </c>
      <c r="C47" s="6">
        <f>+GETPIVOTDATA("4. Trato cordial y oportuno en el comedor",$A$43,"4. Trato cordial y oportuno en el comedor","MUY SATISFECHO")+GETPIVOTDATA("4. Trato cordial y oportuno en el comedor",$A$43,"4. Trato cordial y oportuno en el comedor","SATISFECHO")</f>
        <v>0.86387434554973819</v>
      </c>
    </row>
    <row r="48" spans="1:3" x14ac:dyDescent="0.25">
      <c r="A48" s="3" t="s">
        <v>432</v>
      </c>
      <c r="B48" s="5">
        <v>1</v>
      </c>
    </row>
    <row r="51" spans="1:3" x14ac:dyDescent="0.25">
      <c r="A51" s="2" t="s">
        <v>431</v>
      </c>
      <c r="B51" s="4" t="s">
        <v>437</v>
      </c>
    </row>
    <row r="52" spans="1:3" x14ac:dyDescent="0.25">
      <c r="A52" s="3" t="s">
        <v>39</v>
      </c>
      <c r="B52" s="5">
        <v>8.3769633507853408E-2</v>
      </c>
    </row>
    <row r="53" spans="1:3" x14ac:dyDescent="0.25">
      <c r="A53" s="3" t="s">
        <v>38</v>
      </c>
      <c r="B53" s="5">
        <v>1.0471204188481676E-2</v>
      </c>
    </row>
    <row r="54" spans="1:3" x14ac:dyDescent="0.25">
      <c r="A54" s="3" t="s">
        <v>41</v>
      </c>
      <c r="B54" s="5">
        <v>0.39790575916230364</v>
      </c>
    </row>
    <row r="55" spans="1:3" x14ac:dyDescent="0.25">
      <c r="A55" s="3" t="s">
        <v>40</v>
      </c>
      <c r="B55" s="5">
        <v>0.50785340314136129</v>
      </c>
      <c r="C55" s="6">
        <f>+GETPIVOTDATA("5. Disponibilidad de vajilla y cubertería",$A$51,"5. Disponibilidad de vajilla y cubertería","MUY SATISFECHO")+GETPIVOTDATA("5. Disponibilidad de vajilla y cubertería",$A$51,"5. Disponibilidad de vajilla y cubertería","SATISFECHO")</f>
        <v>0.90575916230366493</v>
      </c>
    </row>
    <row r="56" spans="1:3" x14ac:dyDescent="0.25">
      <c r="A56" s="3" t="s">
        <v>432</v>
      </c>
      <c r="B56" s="5">
        <v>1</v>
      </c>
    </row>
    <row r="59" spans="1:3" ht="30" x14ac:dyDescent="0.25">
      <c r="A59" s="2" t="s">
        <v>431</v>
      </c>
      <c r="B59" s="4" t="s">
        <v>438</v>
      </c>
    </row>
    <row r="60" spans="1:3" x14ac:dyDescent="0.25">
      <c r="A60" s="3" t="s">
        <v>39</v>
      </c>
      <c r="B60" s="5">
        <v>0.10471204188481675</v>
      </c>
    </row>
    <row r="61" spans="1:3" x14ac:dyDescent="0.25">
      <c r="A61" s="3" t="s">
        <v>38</v>
      </c>
      <c r="B61" s="5">
        <v>2.0942408376963352E-2</v>
      </c>
    </row>
    <row r="62" spans="1:3" x14ac:dyDescent="0.25">
      <c r="A62" s="3" t="s">
        <v>41</v>
      </c>
      <c r="B62" s="5">
        <v>0.36125654450261779</v>
      </c>
    </row>
    <row r="63" spans="1:3" x14ac:dyDescent="0.25">
      <c r="A63" s="3" t="s">
        <v>40</v>
      </c>
      <c r="B63" s="5">
        <v>0.51308900523560208</v>
      </c>
      <c r="C63" s="6">
        <f>+GETPIVOTDATA("6. Servicios de recreación (salón de juegos, spa, coffee, PS5, cine, gimnasio, entre otros)",$A$59,"6. Servicios de recreación (salón de juegos, spa, coffee, PS5, cine, gimnasio, entre otros)","MUY SATISFECHO")+GETPIVOTDATA("6. Servicios de recreación (salón de juegos, spa, coffee, PS5, cine, gimnasio, entre otros)",$A$59,"6. Servicios de recreación (salón de juegos, spa, coffee, PS5, cine, gimnasio, entre otros)","SATISFECHO")</f>
        <v>0.87434554973821987</v>
      </c>
    </row>
    <row r="64" spans="1:3" x14ac:dyDescent="0.25">
      <c r="A64" s="3" t="s">
        <v>432</v>
      </c>
      <c r="B64" s="5">
        <v>1</v>
      </c>
    </row>
    <row r="67" spans="1:3" ht="30" x14ac:dyDescent="0.25">
      <c r="A67" s="2" t="s">
        <v>431</v>
      </c>
      <c r="B67" s="4" t="s">
        <v>456</v>
      </c>
    </row>
    <row r="68" spans="1:3" x14ac:dyDescent="0.25">
      <c r="A68" s="3">
        <v>1</v>
      </c>
      <c r="B68" s="5">
        <v>3.6649214659685861E-2</v>
      </c>
    </row>
    <row r="69" spans="1:3" x14ac:dyDescent="0.25">
      <c r="A69" s="3">
        <v>2</v>
      </c>
      <c r="B69" s="5">
        <v>9.947643979057591E-2</v>
      </c>
    </row>
    <row r="70" spans="1:3" x14ac:dyDescent="0.25">
      <c r="A70" s="3">
        <v>3</v>
      </c>
      <c r="B70" s="5">
        <v>0.45549738219895286</v>
      </c>
    </row>
    <row r="71" spans="1:3" x14ac:dyDescent="0.25">
      <c r="A71" s="3">
        <v>4</v>
      </c>
      <c r="B71" s="5">
        <v>0.40837696335078533</v>
      </c>
      <c r="C71" s="6">
        <f>+GETPIVOTDATA("En general, ¿cuál es su nivel de satisfacción con el SERVICIO DE ALOJAMIENTO que le ofrecemos?",$A$67,"En general, ¿cuál es su nivel de satisfacción con el SERVICIO DE ALOJAMIENTO que le ofrecemos?",3)+GETPIVOTDATA("En general, ¿cuál es su nivel de satisfacción con el SERVICIO DE ALOJAMIENTO que le ofrecemos?",$A$67,"En general, ¿cuál es su nivel de satisfacción con el SERVICIO DE ALOJAMIENTO que le ofrecemos?",4)</f>
        <v>0.86387434554973819</v>
      </c>
    </row>
    <row r="72" spans="1:3" x14ac:dyDescent="0.25">
      <c r="A72" s="3" t="s">
        <v>432</v>
      </c>
      <c r="B72" s="5">
        <v>1</v>
      </c>
    </row>
    <row r="75" spans="1:3" x14ac:dyDescent="0.25">
      <c r="A75" s="2" t="s">
        <v>431</v>
      </c>
      <c r="B75" s="4" t="s">
        <v>439</v>
      </c>
    </row>
    <row r="76" spans="1:3" x14ac:dyDescent="0.25">
      <c r="A76" s="3" t="s">
        <v>39</v>
      </c>
      <c r="B76" s="5">
        <v>5.7591623036649213E-2</v>
      </c>
    </row>
    <row r="77" spans="1:3" x14ac:dyDescent="0.25">
      <c r="A77" s="3" t="s">
        <v>38</v>
      </c>
      <c r="B77" s="5">
        <v>1.5706806282722512E-2</v>
      </c>
    </row>
    <row r="78" spans="1:3" x14ac:dyDescent="0.25">
      <c r="A78" s="3" t="s">
        <v>41</v>
      </c>
      <c r="B78" s="5">
        <v>0.38743455497382201</v>
      </c>
    </row>
    <row r="79" spans="1:3" x14ac:dyDescent="0.25">
      <c r="A79" s="3" t="s">
        <v>40</v>
      </c>
      <c r="B79" s="5">
        <v>0.53926701570680624</v>
      </c>
      <c r="C79" s="6">
        <f>+GETPIVOTDATA("1. La limpieza y desinfección de la habitación",$A$75,"1. La limpieza y desinfección de la habitación","MUY SATISFECHO")+GETPIVOTDATA("1. La limpieza y desinfección de la habitación",$A$75,"1. La limpieza y desinfección de la habitación","SATISFECHO")</f>
        <v>0.92670157068062831</v>
      </c>
    </row>
    <row r="80" spans="1:3" x14ac:dyDescent="0.25">
      <c r="A80" s="3" t="s">
        <v>432</v>
      </c>
      <c r="B80" s="5">
        <v>1</v>
      </c>
    </row>
    <row r="83" spans="1:3" ht="30" x14ac:dyDescent="0.25">
      <c r="A83" s="2" t="s">
        <v>431</v>
      </c>
      <c r="B83" s="4" t="s">
        <v>440</v>
      </c>
    </row>
    <row r="84" spans="1:3" x14ac:dyDescent="0.25">
      <c r="A84" s="3" t="s">
        <v>39</v>
      </c>
      <c r="B84" s="5">
        <v>0.1256544502617801</v>
      </c>
    </row>
    <row r="85" spans="1:3" x14ac:dyDescent="0.25">
      <c r="A85" s="3" t="s">
        <v>38</v>
      </c>
      <c r="B85" s="5">
        <v>2.6178010471204188E-2</v>
      </c>
    </row>
    <row r="86" spans="1:3" x14ac:dyDescent="0.25">
      <c r="A86" s="3" t="s">
        <v>41</v>
      </c>
      <c r="B86" s="5">
        <v>0.39267015706806285</v>
      </c>
    </row>
    <row r="87" spans="1:3" x14ac:dyDescent="0.25">
      <c r="A87" s="3" t="s">
        <v>40</v>
      </c>
      <c r="B87" s="5">
        <v>0.45549738219895286</v>
      </c>
      <c r="C87" s="6">
        <f>+GETPIVOTDATA("2. La limpieza y desinfección en los SSHH de la habitación",$A$83,"2. La limpieza y desinfección en los SSHH de la habitación","MUY SATISFECHO")+GETPIVOTDATA("2. La limpieza y desinfección en los SSHH de la habitación",$A$83,"2. La limpieza y desinfección en los SSHH de la habitación","SATISFECHO")</f>
        <v>0.84816753926701571</v>
      </c>
    </row>
    <row r="88" spans="1:3" x14ac:dyDescent="0.25">
      <c r="A88" s="3" t="s">
        <v>432</v>
      </c>
      <c r="B88" s="5">
        <v>1</v>
      </c>
    </row>
    <row r="91" spans="1:3" ht="30" x14ac:dyDescent="0.25">
      <c r="A91" s="2" t="s">
        <v>431</v>
      </c>
      <c r="B91" s="4" t="s">
        <v>441</v>
      </c>
    </row>
    <row r="92" spans="1:3" x14ac:dyDescent="0.25">
      <c r="A92" s="3" t="s">
        <v>39</v>
      </c>
      <c r="B92" s="5">
        <v>7.3298429319371722E-2</v>
      </c>
    </row>
    <row r="93" spans="1:3" x14ac:dyDescent="0.25">
      <c r="A93" s="3" t="s">
        <v>38</v>
      </c>
      <c r="B93" s="5">
        <v>1.0471204188481676E-2</v>
      </c>
    </row>
    <row r="94" spans="1:3" x14ac:dyDescent="0.25">
      <c r="A94" s="3" t="s">
        <v>41</v>
      </c>
      <c r="B94" s="5">
        <v>0.40314136125654448</v>
      </c>
    </row>
    <row r="95" spans="1:3" x14ac:dyDescent="0.25">
      <c r="A95" s="3" t="s">
        <v>40</v>
      </c>
      <c r="B95" s="5">
        <v>0.51308900523560208</v>
      </c>
      <c r="C95" s="6">
        <f>+GETPIVOTDATA("3. Entrega semanal de los suministros: Papel higiénico y jabón de tocador",$A$91,"3. Entrega semanal de los suministros: Papel higiénico y jabón de tocador","MUY SATISFECHO")+GETPIVOTDATA("3. Entrega semanal de los suministros: Papel higiénico y jabón de tocador",$A$91,"3. Entrega semanal de los suministros: Papel higiénico y jabón de tocador","SATISFECHO")</f>
        <v>0.91623036649214651</v>
      </c>
    </row>
    <row r="96" spans="1:3" x14ac:dyDescent="0.25">
      <c r="A96" s="3" t="s">
        <v>432</v>
      </c>
      <c r="B96" s="5">
        <v>1</v>
      </c>
    </row>
    <row r="99" spans="1:3" x14ac:dyDescent="0.25">
      <c r="A99" s="2" t="s">
        <v>431</v>
      </c>
      <c r="B99" s="4" t="s">
        <v>442</v>
      </c>
    </row>
    <row r="100" spans="1:3" x14ac:dyDescent="0.25">
      <c r="A100" s="3" t="s">
        <v>39</v>
      </c>
      <c r="B100" s="5">
        <v>6.8062827225130892E-2</v>
      </c>
    </row>
    <row r="101" spans="1:3" x14ac:dyDescent="0.25">
      <c r="A101" s="3" t="s">
        <v>38</v>
      </c>
      <c r="B101" s="5">
        <v>1.0471204188481676E-2</v>
      </c>
    </row>
    <row r="102" spans="1:3" x14ac:dyDescent="0.25">
      <c r="A102" s="3" t="s">
        <v>41</v>
      </c>
      <c r="B102" s="5">
        <v>0.4293193717277487</v>
      </c>
    </row>
    <row r="103" spans="1:3" x14ac:dyDescent="0.25">
      <c r="A103" s="3" t="s">
        <v>40</v>
      </c>
      <c r="B103" s="5">
        <v>0.49214659685863876</v>
      </c>
      <c r="C103" s="6">
        <f>+GETPIVOTDATA("4. Cambio de ropa de cama semanal",$A$99,"4. Cambio de ropa de cama semanal","MUY SATISFECHO")+GETPIVOTDATA("4. Cambio de ropa de cama semanal",$A$99,"4. Cambio de ropa de cama semanal","SATISFECHO")</f>
        <v>0.92146596858638752</v>
      </c>
    </row>
    <row r="104" spans="1:3" x14ac:dyDescent="0.25">
      <c r="A104" s="3" t="s">
        <v>432</v>
      </c>
      <c r="B104" s="5">
        <v>1</v>
      </c>
    </row>
    <row r="107" spans="1:3" ht="30" x14ac:dyDescent="0.25">
      <c r="A107" s="2" t="s">
        <v>431</v>
      </c>
      <c r="B107" s="4" t="s">
        <v>443</v>
      </c>
    </row>
    <row r="108" spans="1:3" x14ac:dyDescent="0.25">
      <c r="A108" s="3" t="s">
        <v>39</v>
      </c>
      <c r="B108" s="5">
        <v>0.1099476439790576</v>
      </c>
    </row>
    <row r="109" spans="1:3" x14ac:dyDescent="0.25">
      <c r="A109" s="3" t="s">
        <v>38</v>
      </c>
      <c r="B109" s="5">
        <v>2.0942408376963352E-2</v>
      </c>
    </row>
    <row r="110" spans="1:3" x14ac:dyDescent="0.25">
      <c r="A110" s="3" t="s">
        <v>41</v>
      </c>
      <c r="B110" s="5">
        <v>0.34031413612565448</v>
      </c>
    </row>
    <row r="111" spans="1:3" x14ac:dyDescent="0.25">
      <c r="A111" s="3" t="s">
        <v>40</v>
      </c>
      <c r="B111" s="5">
        <v>0.52879581151832455</v>
      </c>
      <c r="C111" s="6">
        <f>+GETPIVOTDATA("5. Limpieza y desinfección en los SSHH de los comedores.",$A$107,"5. Limpieza y desinfección en los SSHH de los comedores.","MUY SATISFECHO")+GETPIVOTDATA("5. Limpieza y desinfección en los SSHH de los comedores.",$A$107,"5. Limpieza y desinfección en los SSHH de los comedores.","SATISFECHO")</f>
        <v>0.86910994764397898</v>
      </c>
    </row>
    <row r="112" spans="1:3" x14ac:dyDescent="0.25">
      <c r="A112" s="3" t="s">
        <v>432</v>
      </c>
      <c r="B112" s="5">
        <v>1</v>
      </c>
    </row>
    <row r="115" spans="1:3" ht="30" x14ac:dyDescent="0.25">
      <c r="A115" s="2" t="s">
        <v>431</v>
      </c>
      <c r="B115" s="4" t="s">
        <v>444</v>
      </c>
    </row>
    <row r="116" spans="1:3" x14ac:dyDescent="0.25">
      <c r="A116" s="3" t="s">
        <v>39</v>
      </c>
      <c r="B116" s="5">
        <v>5.7591623036649213E-2</v>
      </c>
    </row>
    <row r="117" spans="1:3" x14ac:dyDescent="0.25">
      <c r="A117" s="3" t="s">
        <v>38</v>
      </c>
      <c r="B117" s="5">
        <v>1.5706806282722512E-2</v>
      </c>
    </row>
    <row r="118" spans="1:3" x14ac:dyDescent="0.25">
      <c r="A118" s="3" t="s">
        <v>41</v>
      </c>
      <c r="B118" s="5">
        <v>0.38219895287958117</v>
      </c>
    </row>
    <row r="119" spans="1:3" x14ac:dyDescent="0.25">
      <c r="A119" s="3" t="s">
        <v>40</v>
      </c>
      <c r="B119" s="5">
        <v>0.54450261780104714</v>
      </c>
      <c r="C119" s="6">
        <f>+GETPIVOTDATA("6. Limpieza y desinfección en las oficinas y/o modulares",$A$115,"6. Limpieza y desinfección en las oficinas y/o modulares","MUY SATISFECHO")+GETPIVOTDATA("6. Limpieza y desinfección en las oficinas y/o modulares",$A$115,"6. Limpieza y desinfección en las oficinas y/o modulares","SATISFECHO")</f>
        <v>0.92670157068062831</v>
      </c>
    </row>
    <row r="120" spans="1:3" x14ac:dyDescent="0.25">
      <c r="A120" s="3" t="s">
        <v>432</v>
      </c>
      <c r="B120" s="5">
        <v>1</v>
      </c>
    </row>
    <row r="123" spans="1:3" ht="30" x14ac:dyDescent="0.25">
      <c r="A123" s="2" t="s">
        <v>431</v>
      </c>
      <c r="B123" s="4" t="s">
        <v>445</v>
      </c>
    </row>
    <row r="124" spans="1:3" x14ac:dyDescent="0.25">
      <c r="A124" s="3" t="s">
        <v>39</v>
      </c>
      <c r="B124" s="5">
        <v>7.8534031413612565E-2</v>
      </c>
    </row>
    <row r="125" spans="1:3" x14ac:dyDescent="0.25">
      <c r="A125" s="3" t="s">
        <v>38</v>
      </c>
      <c r="B125" s="5">
        <v>2.6178010471204188E-2</v>
      </c>
    </row>
    <row r="126" spans="1:3" x14ac:dyDescent="0.25">
      <c r="A126" s="3" t="s">
        <v>41</v>
      </c>
      <c r="B126" s="5">
        <v>0.38219895287958117</v>
      </c>
    </row>
    <row r="127" spans="1:3" x14ac:dyDescent="0.25">
      <c r="A127" s="3" t="s">
        <v>40</v>
      </c>
      <c r="B127" s="5">
        <v>0.51308900523560208</v>
      </c>
      <c r="C127" s="6">
        <f>+GETPIVOTDATA("7. La devolución de su ropa de la lavandería se realiza dentro de las 72 horas.  ",$A$123,"7. La devolución de su ropa de la lavandería se realiza dentro de las 72 horas.  ","MUY SATISFECHO")+GETPIVOTDATA("7. La devolución de su ropa de la lavandería se realiza dentro de las 72 horas.  ",$A$123,"7. La devolución de su ropa de la lavandería se realiza dentro de las 72 horas.  ","SATISFECHO")</f>
        <v>0.89528795811518325</v>
      </c>
    </row>
    <row r="128" spans="1:3" x14ac:dyDescent="0.25">
      <c r="A128" s="3" t="s">
        <v>432</v>
      </c>
      <c r="B128" s="5">
        <v>1</v>
      </c>
    </row>
    <row r="131" spans="1:3" ht="30" x14ac:dyDescent="0.25">
      <c r="A131" s="2" t="s">
        <v>431</v>
      </c>
      <c r="B131" s="4" t="s">
        <v>457</v>
      </c>
    </row>
    <row r="132" spans="1:3" x14ac:dyDescent="0.25">
      <c r="A132" s="3">
        <v>1</v>
      </c>
      <c r="B132" s="5">
        <v>2.1621621621621623E-2</v>
      </c>
    </row>
    <row r="133" spans="1:3" x14ac:dyDescent="0.25">
      <c r="A133" s="3">
        <v>2</v>
      </c>
      <c r="B133" s="5">
        <v>0.14054054054054055</v>
      </c>
    </row>
    <row r="134" spans="1:3" x14ac:dyDescent="0.25">
      <c r="A134" s="3">
        <v>3</v>
      </c>
      <c r="B134" s="5">
        <v>0.48648648648648651</v>
      </c>
    </row>
    <row r="135" spans="1:3" x14ac:dyDescent="0.25">
      <c r="A135" s="3">
        <v>4</v>
      </c>
      <c r="B135" s="5">
        <v>0.35135135135135137</v>
      </c>
    </row>
    <row r="136" spans="1:3" x14ac:dyDescent="0.25">
      <c r="A136" s="3" t="s">
        <v>446</v>
      </c>
      <c r="B136" s="5">
        <v>0</v>
      </c>
      <c r="C136" s="6">
        <f>+GETPIVOTDATA("En general, ¿cuál es su nivel de satisfacción con el SERVICIO DE MANTENIMIENTO?:",$A$131,"En general, ¿cuál es su nivel de satisfacción con el SERVICIO DE MANTENIMIENTO?:",3)+GETPIVOTDATA("En general, ¿cuál es su nivel de satisfacción con el SERVICIO DE MANTENIMIENTO?:",$A$131,"En general, ¿cuál es su nivel de satisfacción con el SERVICIO DE MANTENIMIENTO?:",4)</f>
        <v>0.83783783783783794</v>
      </c>
    </row>
    <row r="137" spans="1:3" x14ac:dyDescent="0.25">
      <c r="A137" s="3" t="s">
        <v>432</v>
      </c>
      <c r="B137" s="5">
        <v>1</v>
      </c>
    </row>
    <row r="139" spans="1:3" ht="30" x14ac:dyDescent="0.25">
      <c r="A139" s="2" t="s">
        <v>431</v>
      </c>
      <c r="B139" s="4" t="s">
        <v>447</v>
      </c>
    </row>
    <row r="140" spans="1:3" x14ac:dyDescent="0.25">
      <c r="A140" s="3" t="s">
        <v>39</v>
      </c>
      <c r="B140" s="5">
        <v>0.13756613756613756</v>
      </c>
    </row>
    <row r="141" spans="1:3" x14ac:dyDescent="0.25">
      <c r="A141" s="3" t="s">
        <v>38</v>
      </c>
      <c r="B141" s="5">
        <v>2.1164021164021163E-2</v>
      </c>
    </row>
    <row r="142" spans="1:3" x14ac:dyDescent="0.25">
      <c r="A142" s="3" t="s">
        <v>41</v>
      </c>
      <c r="B142" s="5">
        <v>0.33862433862433861</v>
      </c>
    </row>
    <row r="143" spans="1:3" x14ac:dyDescent="0.25">
      <c r="A143" s="3" t="s">
        <v>40</v>
      </c>
      <c r="B143" s="5">
        <v>0.50264550264550267</v>
      </c>
      <c r="C143" s="6">
        <f>+GETPIVOTDATA("1. Mantenimiento y reparación de mobiliarios y equipos en habitaciones cuando lo solicita",$A$139,"1. Mantenimiento y reparación de mobiliarios y equipos en habitaciones cuando lo solicita","MUY SATISFECHO")+GETPIVOTDATA("1. Mantenimiento y reparación de mobiliarios y equipos en habitaciones cuando lo solicita",$A$139,"1. Mantenimiento y reparación de mobiliarios y equipos en habitaciones cuando lo solicita","SATISFECHO")</f>
        <v>0.84126984126984128</v>
      </c>
    </row>
    <row r="144" spans="1:3" x14ac:dyDescent="0.25">
      <c r="A144" s="3" t="s">
        <v>446</v>
      </c>
      <c r="B144" s="5">
        <v>0</v>
      </c>
    </row>
    <row r="145" spans="1:3" x14ac:dyDescent="0.25">
      <c r="A145" s="3" t="s">
        <v>432</v>
      </c>
      <c r="B145" s="5">
        <v>1</v>
      </c>
    </row>
    <row r="147" spans="1:3" ht="30" x14ac:dyDescent="0.25">
      <c r="A147" s="2" t="s">
        <v>431</v>
      </c>
      <c r="B147" s="4" t="s">
        <v>448</v>
      </c>
    </row>
    <row r="148" spans="1:3" x14ac:dyDescent="0.25">
      <c r="A148" s="3" t="s">
        <v>39</v>
      </c>
      <c r="B148" s="5">
        <v>0.10810810810810811</v>
      </c>
    </row>
    <row r="149" spans="1:3" x14ac:dyDescent="0.25">
      <c r="A149" s="3" t="s">
        <v>38</v>
      </c>
      <c r="B149" s="5">
        <v>1.6216216216216217E-2</v>
      </c>
    </row>
    <row r="150" spans="1:3" x14ac:dyDescent="0.25">
      <c r="A150" s="3" t="s">
        <v>41</v>
      </c>
      <c r="B150" s="5">
        <v>0.34594594594594597</v>
      </c>
    </row>
    <row r="151" spans="1:3" x14ac:dyDescent="0.25">
      <c r="A151" s="3" t="s">
        <v>40</v>
      </c>
      <c r="B151" s="5">
        <v>0.52972972972972976</v>
      </c>
      <c r="C151" s="6">
        <f>+GETPIVOTDATA("2. Mantenimiento y reparación de mobiliario en oficinas cuando lo solicita",$A$147,"2. Mantenimiento y reparación de mobiliario en oficinas cuando lo solicita","MUY SATISFECHO")+GETPIVOTDATA("2. Mantenimiento y reparación de mobiliario en oficinas cuando lo solicita",$A$147,"2. Mantenimiento y reparación de mobiliario en oficinas cuando lo solicita","SATISFECHO")</f>
        <v>0.87567567567567572</v>
      </c>
    </row>
    <row r="152" spans="1:3" x14ac:dyDescent="0.25">
      <c r="A152" s="3" t="s">
        <v>446</v>
      </c>
      <c r="B152" s="5">
        <v>0</v>
      </c>
    </row>
    <row r="153" spans="1:3" x14ac:dyDescent="0.25">
      <c r="A153" s="3" t="s">
        <v>432</v>
      </c>
      <c r="B153" s="5">
        <v>1</v>
      </c>
    </row>
    <row r="156" spans="1:3" ht="30" x14ac:dyDescent="0.25">
      <c r="A156" s="2" t="s">
        <v>431</v>
      </c>
      <c r="B156" s="4" t="s">
        <v>458</v>
      </c>
    </row>
    <row r="157" spans="1:3" x14ac:dyDescent="0.25">
      <c r="A157" s="3">
        <v>1</v>
      </c>
      <c r="B157" s="5">
        <v>3.6649214659685861E-2</v>
      </c>
    </row>
    <row r="158" spans="1:3" x14ac:dyDescent="0.25">
      <c r="A158" s="3">
        <v>2</v>
      </c>
      <c r="B158" s="5">
        <v>8.9005235602094238E-2</v>
      </c>
    </row>
    <row r="159" spans="1:3" x14ac:dyDescent="0.25">
      <c r="A159" s="3">
        <v>3</v>
      </c>
      <c r="B159" s="5">
        <v>0.50261780104712039</v>
      </c>
    </row>
    <row r="160" spans="1:3" x14ac:dyDescent="0.25">
      <c r="A160" s="3">
        <v>4</v>
      </c>
      <c r="B160" s="5">
        <v>0.37172774869109948</v>
      </c>
      <c r="C160" s="6">
        <f>+GETPIVOTDATA("En general, ¿cuál es su nivel de satisfacción con el servicio de transporte de personal brindado por CIVA?",$A$156,"En general, ¿cuál es su nivel de satisfacción con el servicio de transporte de personal brindado por CIVA?",3)+GETPIVOTDATA("En general, ¿cuál es su nivel de satisfacción con el servicio de transporte de personal brindado por CIVA?",$A$156,"En general, ¿cuál es su nivel de satisfacción con el servicio de transporte de personal brindado por CIVA?",4)</f>
        <v>0.87434554973821987</v>
      </c>
    </row>
    <row r="161" spans="1:3" x14ac:dyDescent="0.25">
      <c r="A161" s="3" t="s">
        <v>432</v>
      </c>
      <c r="B161" s="5">
        <v>1</v>
      </c>
    </row>
    <row r="164" spans="1:3" ht="30" x14ac:dyDescent="0.25">
      <c r="A164" s="2" t="s">
        <v>431</v>
      </c>
      <c r="B164" s="4" t="s">
        <v>449</v>
      </c>
    </row>
    <row r="165" spans="1:3" x14ac:dyDescent="0.25">
      <c r="A165" s="3" t="s">
        <v>39</v>
      </c>
      <c r="B165" s="5">
        <v>3.6649214659685861E-2</v>
      </c>
    </row>
    <row r="166" spans="1:3" x14ac:dyDescent="0.25">
      <c r="A166" s="3" t="s">
        <v>38</v>
      </c>
      <c r="B166" s="5">
        <v>1.0471204188481676E-2</v>
      </c>
    </row>
    <row r="167" spans="1:3" x14ac:dyDescent="0.25">
      <c r="A167" s="3" t="s">
        <v>41</v>
      </c>
      <c r="B167" s="5">
        <v>0.36649214659685864</v>
      </c>
    </row>
    <row r="168" spans="1:3" x14ac:dyDescent="0.25">
      <c r="A168" s="3" t="s">
        <v>40</v>
      </c>
      <c r="B168" s="5">
        <v>0.58638743455497377</v>
      </c>
      <c r="C168" s="6">
        <f>+GETPIVOTDATA("1. Comportamiento o trato cordial de los conductores.",$A$164,"1. Comportamiento o trato cordial de los conductores.","MUY SATISFECHO")+GETPIVOTDATA("1. Comportamiento o trato cordial de los conductores.",$A$164,"1. Comportamiento o trato cordial de los conductores.","SATISFECHO")</f>
        <v>0.95287958115183247</v>
      </c>
    </row>
    <row r="169" spans="1:3" x14ac:dyDescent="0.25">
      <c r="A169" s="3" t="s">
        <v>432</v>
      </c>
      <c r="B169" s="5">
        <v>1</v>
      </c>
    </row>
    <row r="172" spans="1:3" x14ac:dyDescent="0.25">
      <c r="A172" s="2" t="s">
        <v>431</v>
      </c>
      <c r="B172" s="4" t="s">
        <v>450</v>
      </c>
    </row>
    <row r="173" spans="1:3" x14ac:dyDescent="0.25">
      <c r="A173" s="3" t="s">
        <v>39</v>
      </c>
      <c r="B173" s="5">
        <v>6.8062827225130892E-2</v>
      </c>
    </row>
    <row r="174" spans="1:3" x14ac:dyDescent="0.25">
      <c r="A174" s="3" t="s">
        <v>38</v>
      </c>
      <c r="B174" s="5">
        <v>1.0471204188481676E-2</v>
      </c>
    </row>
    <row r="175" spans="1:3" x14ac:dyDescent="0.25">
      <c r="A175" s="3" t="s">
        <v>41</v>
      </c>
      <c r="B175" s="5">
        <v>0.38219895287958117</v>
      </c>
    </row>
    <row r="176" spans="1:3" x14ac:dyDescent="0.25">
      <c r="A176" s="3" t="s">
        <v>40</v>
      </c>
      <c r="B176" s="5">
        <v>0.53926701570680624</v>
      </c>
      <c r="C176" s="6">
        <f>+GETPIVOTDATA("2. Pericia en el manejo de los conductores",$A$172,"2. Pericia en el manejo de los conductores","MUY SATISFECHO")+GETPIVOTDATA("2. Pericia en el manejo de los conductores",$A$172,"2. Pericia en el manejo de los conductores","SATISFECHO")</f>
        <v>0.92146596858638741</v>
      </c>
    </row>
    <row r="177" spans="1:3" x14ac:dyDescent="0.25">
      <c r="A177" s="3" t="s">
        <v>432</v>
      </c>
      <c r="B177" s="5">
        <v>1</v>
      </c>
    </row>
    <row r="180" spans="1:3" x14ac:dyDescent="0.25">
      <c r="A180" s="2" t="s">
        <v>431</v>
      </c>
      <c r="B180" s="4" t="s">
        <v>451</v>
      </c>
    </row>
    <row r="181" spans="1:3" x14ac:dyDescent="0.25">
      <c r="A181" s="3" t="s">
        <v>39</v>
      </c>
      <c r="B181" s="5">
        <v>4.712041884816754E-2</v>
      </c>
    </row>
    <row r="182" spans="1:3" x14ac:dyDescent="0.25">
      <c r="A182" s="3" t="s">
        <v>38</v>
      </c>
      <c r="B182" s="5">
        <v>1.0471204188481676E-2</v>
      </c>
    </row>
    <row r="183" spans="1:3" x14ac:dyDescent="0.25">
      <c r="A183" s="3" t="s">
        <v>41</v>
      </c>
      <c r="B183" s="5">
        <v>0.38219895287958117</v>
      </c>
    </row>
    <row r="184" spans="1:3" x14ac:dyDescent="0.25">
      <c r="A184" s="3" t="s">
        <v>40</v>
      </c>
      <c r="B184" s="5">
        <v>0.56020942408376961</v>
      </c>
      <c r="C184" s="6">
        <f>+GETPIVOTDATA("3. Procedimiento para el control de equipaje.",$A$180,"3. Procedimiento para el control de equipaje.","MUY SATISFECHO")+GETPIVOTDATA("3. Procedimiento para el control de equipaje.",$A$180,"3. Procedimiento para el control de equipaje.","SATISFECHO")</f>
        <v>0.94240837696335078</v>
      </c>
    </row>
    <row r="185" spans="1:3" x14ac:dyDescent="0.25">
      <c r="A185" s="3" t="s">
        <v>432</v>
      </c>
      <c r="B185" s="5">
        <v>1</v>
      </c>
    </row>
    <row r="188" spans="1:3" x14ac:dyDescent="0.25">
      <c r="A188" s="2" t="s">
        <v>431</v>
      </c>
      <c r="B188" s="4" t="s">
        <v>452</v>
      </c>
    </row>
    <row r="189" spans="1:3" x14ac:dyDescent="0.25">
      <c r="A189" s="3" t="s">
        <v>39</v>
      </c>
      <c r="B189" s="5">
        <v>0.10471204188481675</v>
      </c>
    </row>
    <row r="190" spans="1:3" x14ac:dyDescent="0.25">
      <c r="A190" s="3" t="s">
        <v>38</v>
      </c>
      <c r="B190" s="5">
        <v>2.0942408376963352E-2</v>
      </c>
    </row>
    <row r="191" spans="1:3" x14ac:dyDescent="0.25">
      <c r="A191" s="3" t="s">
        <v>41</v>
      </c>
      <c r="B191" s="5">
        <v>0.39267015706806285</v>
      </c>
    </row>
    <row r="192" spans="1:3" x14ac:dyDescent="0.25">
      <c r="A192" s="3" t="s">
        <v>40</v>
      </c>
      <c r="B192" s="5">
        <v>0.48167539267015708</v>
      </c>
      <c r="C192" s="6">
        <f>+GETPIVOTDATA("4. Orden y limpieza de los buses.",$A$188,"4. Orden y limpieza de los buses.","MUY SATISFECHO")+GETPIVOTDATA("4. Orden y limpieza de los buses.",$A$188,"4. Orden y limpieza de los buses.","SATISFECHO")</f>
        <v>0.87434554973821998</v>
      </c>
    </row>
    <row r="193" spans="1:3" x14ac:dyDescent="0.25">
      <c r="A193" s="3" t="s">
        <v>432</v>
      </c>
      <c r="B193" s="5">
        <v>1</v>
      </c>
    </row>
    <row r="196" spans="1:3" x14ac:dyDescent="0.25">
      <c r="A196" s="2" t="s">
        <v>431</v>
      </c>
      <c r="B196" s="4" t="s">
        <v>453</v>
      </c>
    </row>
    <row r="197" spans="1:3" x14ac:dyDescent="0.25">
      <c r="A197" s="3" t="s">
        <v>39</v>
      </c>
      <c r="B197" s="5">
        <v>8.3769633507853408E-2</v>
      </c>
    </row>
    <row r="198" spans="1:3" x14ac:dyDescent="0.25">
      <c r="A198" s="3" t="s">
        <v>38</v>
      </c>
      <c r="B198" s="5">
        <v>1.5706806282722512E-2</v>
      </c>
    </row>
    <row r="199" spans="1:3" x14ac:dyDescent="0.25">
      <c r="A199" s="3" t="s">
        <v>41</v>
      </c>
      <c r="B199" s="5">
        <v>0.34554973821989526</v>
      </c>
    </row>
    <row r="200" spans="1:3" x14ac:dyDescent="0.25">
      <c r="A200" s="3" t="s">
        <v>40</v>
      </c>
      <c r="B200" s="5">
        <v>0.55497382198952883</v>
      </c>
      <c r="C200" s="6">
        <f>+GETPIVOTDATA("5. Transbordos por desperfectos  mecánicos en ruta.",$A$196,"5. Transbordos por desperfectos  mecánicos en ruta.","MUY SATISFECHO")+GETPIVOTDATA("5. Transbordos por desperfectos  mecánicos en ruta.",$A$196,"5. Transbordos por desperfectos  mecánicos en ruta.","SATISFECHO")</f>
        <v>0.90052356020942415</v>
      </c>
    </row>
    <row r="201" spans="1:3" x14ac:dyDescent="0.25">
      <c r="A201" s="3" t="s">
        <v>432</v>
      </c>
      <c r="B201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2"/>
  <sheetViews>
    <sheetView topLeftCell="A2" workbookViewId="0">
      <selection sqref="A1:AL192"/>
    </sheetView>
  </sheetViews>
  <sheetFormatPr defaultRowHeight="15" x14ac:dyDescent="0.25"/>
  <cols>
    <col min="1" max="4" width="20" bestFit="1" customWidth="1"/>
    <col min="5" max="5" width="26.5703125" customWidth="1"/>
    <col min="6" max="38" width="20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s="1">
        <v>45542.500775462962</v>
      </c>
      <c r="C2" s="1">
        <v>45542.501458333332</v>
      </c>
      <c r="D2" t="s">
        <v>59</v>
      </c>
      <c r="E2" t="s">
        <v>60</v>
      </c>
      <c r="F2">
        <v>4</v>
      </c>
      <c r="G2">
        <v>4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45</v>
      </c>
      <c r="O2">
        <v>4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4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>
        <v>4</v>
      </c>
      <c r="AG2" t="s">
        <v>41</v>
      </c>
      <c r="AH2" t="s">
        <v>41</v>
      </c>
      <c r="AI2" t="s">
        <v>41</v>
      </c>
      <c r="AK2" t="s">
        <v>41</v>
      </c>
      <c r="AL2" t="s">
        <v>41</v>
      </c>
    </row>
    <row r="3" spans="1:38" x14ac:dyDescent="0.25">
      <c r="A3">
        <v>2</v>
      </c>
      <c r="B3" s="1">
        <v>45542.512199074074</v>
      </c>
      <c r="C3" s="1">
        <v>45542.513935185183</v>
      </c>
      <c r="D3" t="s">
        <v>324</v>
      </c>
      <c r="E3" t="s">
        <v>325</v>
      </c>
      <c r="F3">
        <v>2</v>
      </c>
      <c r="G3">
        <v>1</v>
      </c>
      <c r="H3" t="s">
        <v>38</v>
      </c>
      <c r="I3" t="s">
        <v>38</v>
      </c>
      <c r="J3" t="s">
        <v>39</v>
      </c>
      <c r="K3" t="s">
        <v>38</v>
      </c>
      <c r="L3" t="s">
        <v>39</v>
      </c>
      <c r="M3" t="s">
        <v>40</v>
      </c>
      <c r="N3" t="s">
        <v>63</v>
      </c>
      <c r="O3">
        <v>2</v>
      </c>
      <c r="P3" t="s">
        <v>40</v>
      </c>
      <c r="Q3" t="s">
        <v>39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>
        <v>3</v>
      </c>
      <c r="X3" t="s">
        <v>40</v>
      </c>
      <c r="Y3" t="s">
        <v>40</v>
      </c>
      <c r="Z3" t="s">
        <v>38</v>
      </c>
      <c r="AA3" t="s">
        <v>39</v>
      </c>
      <c r="AB3" t="s">
        <v>38</v>
      </c>
      <c r="AC3" t="s">
        <v>38</v>
      </c>
      <c r="AD3" t="s">
        <v>38</v>
      </c>
      <c r="AE3" t="s">
        <v>38</v>
      </c>
      <c r="AF3">
        <v>3</v>
      </c>
      <c r="AG3" t="s">
        <v>40</v>
      </c>
      <c r="AH3" t="s">
        <v>40</v>
      </c>
      <c r="AI3" t="s">
        <v>40</v>
      </c>
      <c r="AK3" t="s">
        <v>39</v>
      </c>
      <c r="AL3" t="s">
        <v>40</v>
      </c>
    </row>
    <row r="4" spans="1:38" x14ac:dyDescent="0.25">
      <c r="A4">
        <v>3</v>
      </c>
      <c r="B4" s="1">
        <v>45542.513437499998</v>
      </c>
      <c r="C4" s="1">
        <v>45542.517581018517</v>
      </c>
      <c r="D4" t="s">
        <v>326</v>
      </c>
      <c r="E4" t="s">
        <v>327</v>
      </c>
      <c r="F4">
        <v>4</v>
      </c>
      <c r="G4">
        <v>3</v>
      </c>
      <c r="H4" t="s">
        <v>40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45</v>
      </c>
      <c r="O4">
        <v>4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>
        <v>3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>
        <v>3</v>
      </c>
      <c r="AG4" t="s">
        <v>41</v>
      </c>
      <c r="AH4" t="s">
        <v>41</v>
      </c>
      <c r="AI4" t="s">
        <v>41</v>
      </c>
      <c r="AK4" t="s">
        <v>41</v>
      </c>
      <c r="AL4" t="s">
        <v>40</v>
      </c>
    </row>
    <row r="5" spans="1:38" x14ac:dyDescent="0.25">
      <c r="A5">
        <v>4</v>
      </c>
      <c r="B5" s="1">
        <v>45542.534201388888</v>
      </c>
      <c r="C5" s="1">
        <v>45542.535393518519</v>
      </c>
      <c r="D5" t="s">
        <v>328</v>
      </c>
      <c r="E5" t="s">
        <v>329</v>
      </c>
      <c r="F5">
        <v>3</v>
      </c>
      <c r="G5">
        <v>3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45</v>
      </c>
      <c r="O5">
        <v>3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>
        <v>3</v>
      </c>
      <c r="X5" t="s">
        <v>39</v>
      </c>
      <c r="Y5" t="s">
        <v>39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>
        <v>2</v>
      </c>
      <c r="AG5" t="s">
        <v>39</v>
      </c>
      <c r="AH5" t="s">
        <v>39</v>
      </c>
      <c r="AI5" t="s">
        <v>39</v>
      </c>
      <c r="AK5" t="s">
        <v>39</v>
      </c>
      <c r="AL5" t="s">
        <v>39</v>
      </c>
    </row>
    <row r="6" spans="1:38" x14ac:dyDescent="0.25">
      <c r="A6">
        <v>5</v>
      </c>
      <c r="B6" s="1">
        <v>45542.544293981482</v>
      </c>
      <c r="C6" s="1">
        <v>45542.547465277778</v>
      </c>
      <c r="D6" t="s">
        <v>176</v>
      </c>
      <c r="E6" t="s">
        <v>177</v>
      </c>
      <c r="F6">
        <v>3</v>
      </c>
      <c r="G6">
        <v>2</v>
      </c>
      <c r="H6" t="s">
        <v>39</v>
      </c>
      <c r="I6" t="s">
        <v>39</v>
      </c>
      <c r="J6" t="s">
        <v>39</v>
      </c>
      <c r="K6" t="s">
        <v>41</v>
      </c>
      <c r="L6" t="s">
        <v>41</v>
      </c>
      <c r="M6" t="s">
        <v>40</v>
      </c>
      <c r="N6" t="s">
        <v>42</v>
      </c>
      <c r="O6">
        <v>3</v>
      </c>
      <c r="P6" t="s">
        <v>39</v>
      </c>
      <c r="Q6" t="s">
        <v>39</v>
      </c>
      <c r="R6" t="s">
        <v>41</v>
      </c>
      <c r="S6" t="s">
        <v>41</v>
      </c>
      <c r="T6" t="s">
        <v>40</v>
      </c>
      <c r="U6" t="s">
        <v>40</v>
      </c>
      <c r="V6" t="s">
        <v>41</v>
      </c>
      <c r="W6">
        <v>3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>
        <v>4</v>
      </c>
      <c r="AG6" t="s">
        <v>41</v>
      </c>
      <c r="AH6" t="s">
        <v>41</v>
      </c>
      <c r="AI6" t="s">
        <v>41</v>
      </c>
      <c r="AK6" t="s">
        <v>41</v>
      </c>
      <c r="AL6" t="s">
        <v>41</v>
      </c>
    </row>
    <row r="7" spans="1:38" x14ac:dyDescent="0.25">
      <c r="A7">
        <v>6</v>
      </c>
      <c r="B7" s="1">
        <v>45542.553287037037</v>
      </c>
      <c r="C7" s="1">
        <v>45542.556180555555</v>
      </c>
      <c r="D7" t="s">
        <v>274</v>
      </c>
      <c r="E7" t="s">
        <v>275</v>
      </c>
      <c r="F7">
        <v>3</v>
      </c>
      <c r="G7">
        <v>2</v>
      </c>
      <c r="H7" t="s">
        <v>39</v>
      </c>
      <c r="I7" t="s">
        <v>40</v>
      </c>
      <c r="J7" t="s">
        <v>39</v>
      </c>
      <c r="K7" t="s">
        <v>39</v>
      </c>
      <c r="L7" t="s">
        <v>40</v>
      </c>
      <c r="M7" t="s">
        <v>40</v>
      </c>
      <c r="N7" t="s">
        <v>45</v>
      </c>
      <c r="O7">
        <v>2</v>
      </c>
      <c r="P7" t="s">
        <v>40</v>
      </c>
      <c r="Q7" t="s">
        <v>39</v>
      </c>
      <c r="R7" t="s">
        <v>40</v>
      </c>
      <c r="S7" t="s">
        <v>40</v>
      </c>
      <c r="T7" t="s">
        <v>39</v>
      </c>
      <c r="U7" t="s">
        <v>40</v>
      </c>
      <c r="V7" t="s">
        <v>40</v>
      </c>
      <c r="W7">
        <v>3</v>
      </c>
      <c r="X7" t="s">
        <v>39</v>
      </c>
      <c r="Y7" t="s">
        <v>40</v>
      </c>
      <c r="Z7" t="s">
        <v>40</v>
      </c>
      <c r="AA7" t="s">
        <v>40</v>
      </c>
      <c r="AB7" t="s">
        <v>39</v>
      </c>
      <c r="AC7" t="s">
        <v>39</v>
      </c>
      <c r="AD7" t="s">
        <v>39</v>
      </c>
      <c r="AE7" t="s">
        <v>39</v>
      </c>
      <c r="AF7">
        <v>3</v>
      </c>
      <c r="AG7" t="s">
        <v>40</v>
      </c>
      <c r="AH7" t="s">
        <v>39</v>
      </c>
      <c r="AI7" t="s">
        <v>40</v>
      </c>
      <c r="AK7" t="s">
        <v>39</v>
      </c>
      <c r="AL7" t="s">
        <v>40</v>
      </c>
    </row>
    <row r="8" spans="1:38" x14ac:dyDescent="0.25">
      <c r="A8">
        <v>7</v>
      </c>
      <c r="B8" s="1">
        <v>45542.57340277778</v>
      </c>
      <c r="C8" s="1">
        <v>45542.576666666668</v>
      </c>
      <c r="D8" t="s">
        <v>83</v>
      </c>
      <c r="E8" t="s">
        <v>84</v>
      </c>
      <c r="F8">
        <v>2</v>
      </c>
      <c r="G8">
        <v>2</v>
      </c>
      <c r="H8" t="s">
        <v>39</v>
      </c>
      <c r="I8" t="s">
        <v>39</v>
      </c>
      <c r="J8" t="s">
        <v>39</v>
      </c>
      <c r="K8" t="s">
        <v>39</v>
      </c>
      <c r="L8" t="s">
        <v>40</v>
      </c>
      <c r="M8" t="s">
        <v>38</v>
      </c>
      <c r="N8" t="s">
        <v>45</v>
      </c>
      <c r="O8">
        <v>2</v>
      </c>
      <c r="P8" t="s">
        <v>40</v>
      </c>
      <c r="Q8" t="s">
        <v>40</v>
      </c>
      <c r="R8" t="s">
        <v>39</v>
      </c>
      <c r="S8" t="s">
        <v>40</v>
      </c>
      <c r="T8" t="s">
        <v>39</v>
      </c>
      <c r="U8" t="s">
        <v>38</v>
      </c>
      <c r="V8" t="s">
        <v>39</v>
      </c>
      <c r="W8">
        <v>2</v>
      </c>
      <c r="X8" t="s">
        <v>39</v>
      </c>
      <c r="Y8" t="s">
        <v>39</v>
      </c>
      <c r="Z8" t="s">
        <v>39</v>
      </c>
      <c r="AA8" t="s">
        <v>40</v>
      </c>
      <c r="AB8" t="s">
        <v>40</v>
      </c>
      <c r="AC8" t="s">
        <v>40</v>
      </c>
      <c r="AD8" t="s">
        <v>39</v>
      </c>
      <c r="AE8" t="s">
        <v>39</v>
      </c>
      <c r="AF8">
        <v>3</v>
      </c>
      <c r="AG8" t="s">
        <v>40</v>
      </c>
      <c r="AH8" t="s">
        <v>40</v>
      </c>
      <c r="AI8" t="s">
        <v>39</v>
      </c>
      <c r="AK8" t="s">
        <v>40</v>
      </c>
      <c r="AL8" t="s">
        <v>39</v>
      </c>
    </row>
    <row r="9" spans="1:38" x14ac:dyDescent="0.25">
      <c r="A9">
        <v>8</v>
      </c>
      <c r="B9" s="1">
        <v>45542.579016203701</v>
      </c>
      <c r="C9" s="1">
        <v>45542.580659722225</v>
      </c>
      <c r="D9" t="s">
        <v>330</v>
      </c>
      <c r="E9" t="s">
        <v>331</v>
      </c>
      <c r="F9">
        <v>3</v>
      </c>
      <c r="G9">
        <v>3</v>
      </c>
      <c r="H9" t="s">
        <v>40</v>
      </c>
      <c r="I9" t="s">
        <v>40</v>
      </c>
      <c r="J9" t="s">
        <v>39</v>
      </c>
      <c r="K9" t="s">
        <v>40</v>
      </c>
      <c r="L9" t="s">
        <v>40</v>
      </c>
      <c r="M9" t="s">
        <v>40</v>
      </c>
      <c r="N9" t="s">
        <v>45</v>
      </c>
      <c r="O9">
        <v>2</v>
      </c>
      <c r="P9" t="s">
        <v>39</v>
      </c>
      <c r="Q9" t="s">
        <v>39</v>
      </c>
      <c r="R9" t="s">
        <v>40</v>
      </c>
      <c r="S9" t="s">
        <v>39</v>
      </c>
      <c r="T9" t="s">
        <v>39</v>
      </c>
      <c r="U9" t="s">
        <v>40</v>
      </c>
      <c r="V9" t="s">
        <v>39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>
        <v>2</v>
      </c>
      <c r="AG9" t="s">
        <v>40</v>
      </c>
      <c r="AH9" t="s">
        <v>40</v>
      </c>
      <c r="AI9" t="s">
        <v>40</v>
      </c>
      <c r="AK9" t="s">
        <v>39</v>
      </c>
      <c r="AL9" t="s">
        <v>39</v>
      </c>
    </row>
    <row r="10" spans="1:38" x14ac:dyDescent="0.25">
      <c r="A10">
        <v>9</v>
      </c>
      <c r="B10" s="1">
        <v>45542.584166666667</v>
      </c>
      <c r="C10" s="1">
        <v>45542.585868055554</v>
      </c>
      <c r="D10" t="s">
        <v>99</v>
      </c>
      <c r="E10" t="s">
        <v>100</v>
      </c>
      <c r="F10">
        <v>4</v>
      </c>
      <c r="G10">
        <v>4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45</v>
      </c>
      <c r="O10">
        <v>4</v>
      </c>
      <c r="P10" t="s">
        <v>40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>
        <v>4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>
        <v>3</v>
      </c>
      <c r="AG10" t="s">
        <v>41</v>
      </c>
      <c r="AH10" t="s">
        <v>39</v>
      </c>
      <c r="AI10" t="s">
        <v>41</v>
      </c>
      <c r="AK10" t="s">
        <v>41</v>
      </c>
      <c r="AL10" t="s">
        <v>41</v>
      </c>
    </row>
    <row r="11" spans="1:38" x14ac:dyDescent="0.25">
      <c r="A11">
        <v>10</v>
      </c>
      <c r="B11" s="1">
        <v>45542.583414351851</v>
      </c>
      <c r="C11" s="1">
        <v>45542.586678240739</v>
      </c>
      <c r="D11" t="s">
        <v>141</v>
      </c>
      <c r="E11" t="s">
        <v>142</v>
      </c>
      <c r="F11">
        <v>4</v>
      </c>
      <c r="G11">
        <v>4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45</v>
      </c>
      <c r="O11">
        <v>4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>
        <v>4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>
        <v>4</v>
      </c>
      <c r="AG11" t="s">
        <v>41</v>
      </c>
      <c r="AH11" t="s">
        <v>41</v>
      </c>
      <c r="AI11" t="s">
        <v>41</v>
      </c>
      <c r="AK11" t="s">
        <v>41</v>
      </c>
      <c r="AL11" t="s">
        <v>41</v>
      </c>
    </row>
    <row r="12" spans="1:38" x14ac:dyDescent="0.25">
      <c r="A12">
        <v>11</v>
      </c>
      <c r="B12" s="1">
        <v>45542.506493055553</v>
      </c>
      <c r="C12" s="1">
        <v>45542.59715277778</v>
      </c>
      <c r="D12" t="s">
        <v>332</v>
      </c>
      <c r="E12" t="s">
        <v>333</v>
      </c>
      <c r="F12">
        <v>3</v>
      </c>
      <c r="G12">
        <v>4</v>
      </c>
      <c r="H12" t="s">
        <v>40</v>
      </c>
      <c r="I12" t="s">
        <v>40</v>
      </c>
      <c r="J12" t="s">
        <v>40</v>
      </c>
      <c r="K12" t="s">
        <v>41</v>
      </c>
      <c r="L12" t="s">
        <v>40</v>
      </c>
      <c r="M12" t="s">
        <v>40</v>
      </c>
      <c r="N12" t="s">
        <v>63</v>
      </c>
      <c r="O12">
        <v>3</v>
      </c>
      <c r="P12" t="s">
        <v>41</v>
      </c>
      <c r="Q12" t="s">
        <v>41</v>
      </c>
      <c r="R12" t="s">
        <v>41</v>
      </c>
      <c r="S12" t="s">
        <v>40</v>
      </c>
      <c r="T12" t="s">
        <v>41</v>
      </c>
      <c r="U12" t="s">
        <v>41</v>
      </c>
      <c r="V12" t="s">
        <v>40</v>
      </c>
      <c r="W12">
        <v>3</v>
      </c>
      <c r="X12" t="s">
        <v>41</v>
      </c>
      <c r="Y12" t="s">
        <v>41</v>
      </c>
      <c r="Z12" t="s">
        <v>40</v>
      </c>
      <c r="AA12" t="s">
        <v>41</v>
      </c>
      <c r="AB12" t="s">
        <v>41</v>
      </c>
      <c r="AC12" t="s">
        <v>41</v>
      </c>
      <c r="AD12" t="s">
        <v>40</v>
      </c>
      <c r="AE12" t="s">
        <v>40</v>
      </c>
      <c r="AF12">
        <v>3</v>
      </c>
      <c r="AG12" t="s">
        <v>40</v>
      </c>
      <c r="AH12" t="s">
        <v>40</v>
      </c>
      <c r="AI12" t="s">
        <v>40</v>
      </c>
      <c r="AK12" t="s">
        <v>39</v>
      </c>
      <c r="AL12" t="s">
        <v>40</v>
      </c>
    </row>
    <row r="13" spans="1:38" x14ac:dyDescent="0.25">
      <c r="A13">
        <v>12</v>
      </c>
      <c r="B13" s="1">
        <v>45542.596990740742</v>
      </c>
      <c r="C13" s="1">
        <v>45542.597442129627</v>
      </c>
      <c r="D13" t="s">
        <v>43</v>
      </c>
      <c r="E13" t="s">
        <v>44</v>
      </c>
      <c r="F13">
        <v>4</v>
      </c>
      <c r="G13">
        <v>4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45</v>
      </c>
      <c r="O13">
        <v>4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>
        <v>4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>
        <v>4</v>
      </c>
      <c r="AG13" t="s">
        <v>41</v>
      </c>
      <c r="AH13" t="s">
        <v>41</v>
      </c>
      <c r="AI13" t="s">
        <v>41</v>
      </c>
      <c r="AK13" t="s">
        <v>41</v>
      </c>
      <c r="AL13" t="s">
        <v>41</v>
      </c>
    </row>
    <row r="14" spans="1:38" x14ac:dyDescent="0.25">
      <c r="A14">
        <v>13</v>
      </c>
      <c r="B14" s="1">
        <v>45542.602071759262</v>
      </c>
      <c r="C14" s="1">
        <v>45542.603993055556</v>
      </c>
      <c r="D14" t="s">
        <v>298</v>
      </c>
      <c r="E14" t="s">
        <v>299</v>
      </c>
      <c r="F14">
        <v>4</v>
      </c>
      <c r="G14">
        <v>4</v>
      </c>
      <c r="H14" t="s">
        <v>40</v>
      </c>
      <c r="I14" t="s">
        <v>41</v>
      </c>
      <c r="J14" t="s">
        <v>40</v>
      </c>
      <c r="K14" t="s">
        <v>40</v>
      </c>
      <c r="L14" t="s">
        <v>41</v>
      </c>
      <c r="M14" t="s">
        <v>40</v>
      </c>
      <c r="N14" t="s">
        <v>45</v>
      </c>
      <c r="O14">
        <v>4</v>
      </c>
      <c r="P14" t="s">
        <v>41</v>
      </c>
      <c r="Q14" t="s">
        <v>41</v>
      </c>
      <c r="R14" t="s">
        <v>41</v>
      </c>
      <c r="S14" t="s">
        <v>41</v>
      </c>
      <c r="T14" t="s">
        <v>40</v>
      </c>
      <c r="U14" t="s">
        <v>41</v>
      </c>
      <c r="V14" t="s">
        <v>41</v>
      </c>
      <c r="W14">
        <v>4</v>
      </c>
      <c r="X14" t="s">
        <v>40</v>
      </c>
      <c r="Y14" t="s">
        <v>40</v>
      </c>
      <c r="Z14" t="s">
        <v>40</v>
      </c>
      <c r="AA14" t="s">
        <v>41</v>
      </c>
      <c r="AB14" t="s">
        <v>41</v>
      </c>
      <c r="AC14" t="s">
        <v>41</v>
      </c>
      <c r="AD14" t="s">
        <v>40</v>
      </c>
      <c r="AE14" t="s">
        <v>41</v>
      </c>
      <c r="AF14">
        <v>4</v>
      </c>
      <c r="AG14" t="s">
        <v>41</v>
      </c>
      <c r="AH14" t="s">
        <v>41</v>
      </c>
      <c r="AI14" t="s">
        <v>41</v>
      </c>
      <c r="AK14" t="s">
        <v>41</v>
      </c>
      <c r="AL14" t="s">
        <v>40</v>
      </c>
    </row>
    <row r="15" spans="1:38" x14ac:dyDescent="0.25">
      <c r="A15">
        <v>14</v>
      </c>
      <c r="B15" s="1">
        <v>45542.604594907411</v>
      </c>
      <c r="C15" s="1">
        <v>45542.605671296296</v>
      </c>
      <c r="D15" t="s">
        <v>50</v>
      </c>
      <c r="E15" t="s">
        <v>51</v>
      </c>
      <c r="F15">
        <v>4</v>
      </c>
      <c r="G15">
        <v>4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45</v>
      </c>
      <c r="O15">
        <v>4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>
        <v>4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>
        <v>4</v>
      </c>
      <c r="AG15" t="s">
        <v>41</v>
      </c>
      <c r="AH15" t="s">
        <v>41</v>
      </c>
      <c r="AI15" t="s">
        <v>41</v>
      </c>
      <c r="AK15" t="s">
        <v>41</v>
      </c>
      <c r="AL15" t="s">
        <v>41</v>
      </c>
    </row>
    <row r="16" spans="1:38" x14ac:dyDescent="0.25">
      <c r="A16">
        <v>15</v>
      </c>
      <c r="B16" s="1">
        <v>45542.605787037035</v>
      </c>
      <c r="C16" s="1">
        <v>45542.607511574075</v>
      </c>
      <c r="D16" t="s">
        <v>52</v>
      </c>
      <c r="E16" t="s">
        <v>53</v>
      </c>
      <c r="F16">
        <v>4</v>
      </c>
      <c r="G16">
        <v>4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45</v>
      </c>
      <c r="O16">
        <v>4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>
        <v>4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>
        <v>4</v>
      </c>
      <c r="AG16" t="s">
        <v>41</v>
      </c>
      <c r="AH16" t="s">
        <v>41</v>
      </c>
      <c r="AI16" t="s">
        <v>41</v>
      </c>
      <c r="AK16" t="s">
        <v>41</v>
      </c>
      <c r="AL16" t="s">
        <v>41</v>
      </c>
    </row>
    <row r="17" spans="1:38" x14ac:dyDescent="0.25">
      <c r="A17">
        <v>16</v>
      </c>
      <c r="B17" s="1">
        <v>45542.60732638889</v>
      </c>
      <c r="C17" s="1">
        <v>45542.608506944445</v>
      </c>
      <c r="D17" t="s">
        <v>97</v>
      </c>
      <c r="E17" t="s">
        <v>98</v>
      </c>
      <c r="F17">
        <v>3</v>
      </c>
      <c r="G17">
        <v>3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45</v>
      </c>
      <c r="O17">
        <v>3</v>
      </c>
      <c r="P17" t="s">
        <v>40</v>
      </c>
      <c r="Q17" t="s">
        <v>39</v>
      </c>
      <c r="R17" t="s">
        <v>39</v>
      </c>
      <c r="S17" t="s">
        <v>40</v>
      </c>
      <c r="T17" t="s">
        <v>40</v>
      </c>
      <c r="U17" t="s">
        <v>40</v>
      </c>
      <c r="V17" t="s">
        <v>39</v>
      </c>
      <c r="W17">
        <v>3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>
        <v>3</v>
      </c>
      <c r="AG17" t="s">
        <v>40</v>
      </c>
      <c r="AH17" t="s">
        <v>40</v>
      </c>
      <c r="AI17" t="s">
        <v>40</v>
      </c>
      <c r="AK17" t="s">
        <v>39</v>
      </c>
      <c r="AL17" t="s">
        <v>40</v>
      </c>
    </row>
    <row r="18" spans="1:38" x14ac:dyDescent="0.25">
      <c r="A18">
        <v>17</v>
      </c>
      <c r="B18" s="1">
        <v>45542.60597222222</v>
      </c>
      <c r="C18" s="1">
        <v>45542.609016203707</v>
      </c>
      <c r="D18" t="s">
        <v>334</v>
      </c>
      <c r="E18" t="s">
        <v>335</v>
      </c>
      <c r="F18">
        <v>3</v>
      </c>
      <c r="G18">
        <v>3</v>
      </c>
      <c r="H18" t="s">
        <v>40</v>
      </c>
      <c r="I18" t="s">
        <v>40</v>
      </c>
      <c r="J18" t="s">
        <v>40</v>
      </c>
      <c r="K18" t="s">
        <v>39</v>
      </c>
      <c r="L18" t="s">
        <v>40</v>
      </c>
      <c r="M18" t="s">
        <v>40</v>
      </c>
      <c r="N18" t="s">
        <v>45</v>
      </c>
      <c r="O18">
        <v>3</v>
      </c>
      <c r="P18" t="s">
        <v>40</v>
      </c>
      <c r="Q18" t="s">
        <v>40</v>
      </c>
      <c r="R18" t="s">
        <v>41</v>
      </c>
      <c r="S18" t="s">
        <v>41</v>
      </c>
      <c r="T18" t="s">
        <v>40</v>
      </c>
      <c r="U18" t="s">
        <v>40</v>
      </c>
      <c r="V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>
        <v>3</v>
      </c>
      <c r="AG18" t="s">
        <v>40</v>
      </c>
      <c r="AH18" t="s">
        <v>40</v>
      </c>
      <c r="AI18" t="s">
        <v>40</v>
      </c>
      <c r="AK18" t="s">
        <v>40</v>
      </c>
      <c r="AL18" t="s">
        <v>40</v>
      </c>
    </row>
    <row r="19" spans="1:38" x14ac:dyDescent="0.25">
      <c r="A19">
        <v>18</v>
      </c>
      <c r="B19" s="1">
        <v>45542.61010416667</v>
      </c>
      <c r="C19" s="1">
        <v>45542.612071759257</v>
      </c>
      <c r="D19" t="s">
        <v>320</v>
      </c>
      <c r="E19" t="s">
        <v>321</v>
      </c>
      <c r="F19">
        <v>2</v>
      </c>
      <c r="G19">
        <v>2</v>
      </c>
      <c r="H19" t="s">
        <v>39</v>
      </c>
      <c r="I19" t="s">
        <v>38</v>
      </c>
      <c r="J19" t="s">
        <v>38</v>
      </c>
      <c r="K19" t="s">
        <v>38</v>
      </c>
      <c r="L19" t="s">
        <v>40</v>
      </c>
      <c r="M19" t="s">
        <v>40</v>
      </c>
      <c r="N19" t="s">
        <v>42</v>
      </c>
      <c r="O19">
        <v>3</v>
      </c>
      <c r="P19" t="s">
        <v>40</v>
      </c>
      <c r="Q19" t="s">
        <v>40</v>
      </c>
      <c r="R19" t="s">
        <v>39</v>
      </c>
      <c r="S19" t="s">
        <v>40</v>
      </c>
      <c r="T19" t="s">
        <v>40</v>
      </c>
      <c r="U19" t="s">
        <v>40</v>
      </c>
      <c r="V19" t="s">
        <v>40</v>
      </c>
      <c r="W19">
        <v>2</v>
      </c>
      <c r="X19" t="s">
        <v>39</v>
      </c>
      <c r="Y19" t="s">
        <v>40</v>
      </c>
      <c r="Z19" t="s">
        <v>39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>
        <v>1</v>
      </c>
      <c r="AG19" t="s">
        <v>40</v>
      </c>
      <c r="AH19" t="s">
        <v>39</v>
      </c>
      <c r="AI19" t="s">
        <v>40</v>
      </c>
      <c r="AK19" t="s">
        <v>39</v>
      </c>
      <c r="AL19" t="s">
        <v>40</v>
      </c>
    </row>
    <row r="20" spans="1:38" x14ac:dyDescent="0.25">
      <c r="A20">
        <v>19</v>
      </c>
      <c r="B20" s="1">
        <v>45542.625358796293</v>
      </c>
      <c r="C20" s="1">
        <v>45542.626655092594</v>
      </c>
      <c r="D20" t="s">
        <v>322</v>
      </c>
      <c r="E20" t="s">
        <v>323</v>
      </c>
      <c r="F20">
        <v>3</v>
      </c>
      <c r="G20">
        <v>3</v>
      </c>
      <c r="H20" t="s">
        <v>40</v>
      </c>
      <c r="I20" t="s">
        <v>41</v>
      </c>
      <c r="J20" t="s">
        <v>40</v>
      </c>
      <c r="K20" t="s">
        <v>40</v>
      </c>
      <c r="L20" t="s">
        <v>40</v>
      </c>
      <c r="M20" t="s">
        <v>40</v>
      </c>
      <c r="N20" t="s">
        <v>45</v>
      </c>
      <c r="O20">
        <v>3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>
        <v>3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>
        <v>4</v>
      </c>
      <c r="AG20" t="s">
        <v>41</v>
      </c>
      <c r="AH20" t="s">
        <v>41</v>
      </c>
      <c r="AI20" t="s">
        <v>41</v>
      </c>
      <c r="AK20" t="s">
        <v>41</v>
      </c>
      <c r="AL20" t="s">
        <v>41</v>
      </c>
    </row>
    <row r="21" spans="1:38" x14ac:dyDescent="0.25">
      <c r="A21">
        <v>20</v>
      </c>
      <c r="B21" s="1">
        <v>45542.655057870368</v>
      </c>
      <c r="C21" s="1">
        <v>45542.6562037037</v>
      </c>
      <c r="D21" t="s">
        <v>145</v>
      </c>
      <c r="E21" t="s">
        <v>146</v>
      </c>
      <c r="F21">
        <v>4</v>
      </c>
      <c r="G21">
        <v>4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45</v>
      </c>
      <c r="O21">
        <v>4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>
        <v>4</v>
      </c>
      <c r="X21" t="s">
        <v>41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41</v>
      </c>
      <c r="AE21" t="s">
        <v>41</v>
      </c>
      <c r="AF21">
        <v>4</v>
      </c>
      <c r="AG21" t="s">
        <v>41</v>
      </c>
      <c r="AH21" t="s">
        <v>41</v>
      </c>
      <c r="AI21" t="s">
        <v>41</v>
      </c>
      <c r="AK21" t="s">
        <v>41</v>
      </c>
      <c r="AL21" t="s">
        <v>41</v>
      </c>
    </row>
    <row r="22" spans="1:38" x14ac:dyDescent="0.25">
      <c r="A22">
        <v>21</v>
      </c>
      <c r="B22" s="1">
        <v>45542.666064814817</v>
      </c>
      <c r="C22" s="1">
        <v>45542.668553240743</v>
      </c>
      <c r="D22" t="s">
        <v>135</v>
      </c>
      <c r="E22" t="s">
        <v>136</v>
      </c>
      <c r="F22">
        <v>3</v>
      </c>
      <c r="G22">
        <v>2</v>
      </c>
      <c r="H22" t="s">
        <v>39</v>
      </c>
      <c r="I22" t="s">
        <v>40</v>
      </c>
      <c r="J22" t="s">
        <v>39</v>
      </c>
      <c r="K22" t="s">
        <v>40</v>
      </c>
      <c r="L22" t="s">
        <v>40</v>
      </c>
      <c r="M22" t="s">
        <v>40</v>
      </c>
      <c r="N22" t="s">
        <v>45</v>
      </c>
      <c r="O22">
        <v>4</v>
      </c>
      <c r="P22" t="s">
        <v>40</v>
      </c>
      <c r="Q22" t="s">
        <v>40</v>
      </c>
      <c r="R22" t="s">
        <v>40</v>
      </c>
      <c r="S22" t="s">
        <v>39</v>
      </c>
      <c r="T22" t="s">
        <v>40</v>
      </c>
      <c r="U22" t="s">
        <v>40</v>
      </c>
      <c r="V22" t="s">
        <v>39</v>
      </c>
      <c r="W22">
        <v>3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>
        <v>2</v>
      </c>
      <c r="AG22" t="s">
        <v>40</v>
      </c>
      <c r="AH22" t="s">
        <v>40</v>
      </c>
      <c r="AI22" t="s">
        <v>40</v>
      </c>
      <c r="AK22" t="s">
        <v>40</v>
      </c>
      <c r="AL22" t="s">
        <v>39</v>
      </c>
    </row>
    <row r="23" spans="1:38" x14ac:dyDescent="0.25">
      <c r="A23">
        <v>22</v>
      </c>
      <c r="B23" s="1">
        <v>45542.670902777776</v>
      </c>
      <c r="C23" s="1">
        <v>45542.673784722225</v>
      </c>
      <c r="D23" t="s">
        <v>336</v>
      </c>
      <c r="E23" t="s">
        <v>337</v>
      </c>
      <c r="F23">
        <v>2</v>
      </c>
      <c r="G23">
        <v>2</v>
      </c>
      <c r="H23" t="s">
        <v>39</v>
      </c>
      <c r="I23" t="s">
        <v>39</v>
      </c>
      <c r="J23" t="s">
        <v>39</v>
      </c>
      <c r="K23" t="s">
        <v>39</v>
      </c>
      <c r="L23" t="s">
        <v>40</v>
      </c>
      <c r="M23" t="s">
        <v>39</v>
      </c>
      <c r="N23" t="s">
        <v>45</v>
      </c>
      <c r="O23">
        <v>3</v>
      </c>
      <c r="P23" t="s">
        <v>39</v>
      </c>
      <c r="Q23" t="s">
        <v>39</v>
      </c>
      <c r="R23" t="s">
        <v>40</v>
      </c>
      <c r="S23" t="s">
        <v>40</v>
      </c>
      <c r="T23" t="s">
        <v>39</v>
      </c>
      <c r="U23" t="s">
        <v>39</v>
      </c>
      <c r="V23" t="s">
        <v>38</v>
      </c>
      <c r="W23">
        <v>2</v>
      </c>
      <c r="X23" t="s">
        <v>39</v>
      </c>
      <c r="Y23" t="s">
        <v>40</v>
      </c>
      <c r="Z23" t="s">
        <v>39</v>
      </c>
      <c r="AA23" t="s">
        <v>39</v>
      </c>
      <c r="AB23" t="s">
        <v>40</v>
      </c>
      <c r="AC23" t="s">
        <v>39</v>
      </c>
      <c r="AD23" t="s">
        <v>38</v>
      </c>
      <c r="AE23" t="s">
        <v>39</v>
      </c>
      <c r="AF23">
        <v>2</v>
      </c>
      <c r="AG23" t="s">
        <v>40</v>
      </c>
      <c r="AH23" t="s">
        <v>40</v>
      </c>
      <c r="AI23" t="s">
        <v>40</v>
      </c>
      <c r="AK23" t="s">
        <v>40</v>
      </c>
      <c r="AL23" t="s">
        <v>39</v>
      </c>
    </row>
    <row r="24" spans="1:38" x14ac:dyDescent="0.25">
      <c r="A24">
        <v>23</v>
      </c>
      <c r="B24" s="1">
        <v>45542.716828703706</v>
      </c>
      <c r="C24" s="1">
        <v>45542.718368055554</v>
      </c>
      <c r="D24" t="s">
        <v>338</v>
      </c>
      <c r="E24" t="s">
        <v>339</v>
      </c>
      <c r="F24">
        <v>2</v>
      </c>
      <c r="G24">
        <v>1</v>
      </c>
      <c r="H24" t="s">
        <v>39</v>
      </c>
      <c r="I24" t="s">
        <v>39</v>
      </c>
      <c r="J24" t="s">
        <v>39</v>
      </c>
      <c r="K24" t="s">
        <v>39</v>
      </c>
      <c r="L24" t="s">
        <v>39</v>
      </c>
      <c r="M24" t="s">
        <v>39</v>
      </c>
      <c r="N24" t="s">
        <v>63</v>
      </c>
      <c r="O24">
        <v>2</v>
      </c>
      <c r="P24" t="s">
        <v>39</v>
      </c>
      <c r="Q24" t="s">
        <v>39</v>
      </c>
      <c r="R24" t="s">
        <v>39</v>
      </c>
      <c r="S24" t="s">
        <v>39</v>
      </c>
      <c r="T24" t="s">
        <v>39</v>
      </c>
      <c r="U24" t="s">
        <v>39</v>
      </c>
      <c r="V24" t="s">
        <v>39</v>
      </c>
      <c r="W24">
        <v>1</v>
      </c>
      <c r="X24" t="s">
        <v>38</v>
      </c>
      <c r="Y24" t="s">
        <v>38</v>
      </c>
      <c r="Z24" t="s">
        <v>38</v>
      </c>
      <c r="AA24" t="s">
        <v>40</v>
      </c>
      <c r="AB24" t="s">
        <v>40</v>
      </c>
      <c r="AC24" t="s">
        <v>39</v>
      </c>
      <c r="AD24" t="s">
        <v>40</v>
      </c>
      <c r="AE24" t="s">
        <v>39</v>
      </c>
      <c r="AF24">
        <v>2</v>
      </c>
      <c r="AG24" t="s">
        <v>39</v>
      </c>
      <c r="AH24" t="s">
        <v>39</v>
      </c>
      <c r="AI24" t="s">
        <v>39</v>
      </c>
      <c r="AK24" t="s">
        <v>39</v>
      </c>
      <c r="AL24" t="s">
        <v>39</v>
      </c>
    </row>
    <row r="25" spans="1:38" x14ac:dyDescent="0.25">
      <c r="A25">
        <v>24</v>
      </c>
      <c r="B25" s="1">
        <v>45542.72625</v>
      </c>
      <c r="C25" s="1">
        <v>45542.729050925926</v>
      </c>
      <c r="D25" t="s">
        <v>340</v>
      </c>
      <c r="E25" t="s">
        <v>341</v>
      </c>
      <c r="F25">
        <v>2</v>
      </c>
      <c r="G25">
        <v>2</v>
      </c>
      <c r="H25" t="s">
        <v>39</v>
      </c>
      <c r="I25" t="s">
        <v>40</v>
      </c>
      <c r="J25" t="s">
        <v>40</v>
      </c>
      <c r="K25" t="s">
        <v>40</v>
      </c>
      <c r="L25" t="s">
        <v>39</v>
      </c>
      <c r="M25" t="s">
        <v>40</v>
      </c>
      <c r="N25" t="s">
        <v>45</v>
      </c>
      <c r="O25">
        <v>1</v>
      </c>
      <c r="P25" t="s">
        <v>40</v>
      </c>
      <c r="Q25" t="s">
        <v>38</v>
      </c>
      <c r="R25" t="s">
        <v>40</v>
      </c>
      <c r="S25" t="s">
        <v>40</v>
      </c>
      <c r="T25" t="s">
        <v>38</v>
      </c>
      <c r="U25" t="s">
        <v>40</v>
      </c>
      <c r="V25" t="s">
        <v>39</v>
      </c>
      <c r="W25">
        <v>2</v>
      </c>
      <c r="X25" t="s">
        <v>39</v>
      </c>
      <c r="Y25" t="s">
        <v>39</v>
      </c>
      <c r="Z25" t="s">
        <v>39</v>
      </c>
      <c r="AA25" t="s">
        <v>40</v>
      </c>
      <c r="AB25" t="s">
        <v>40</v>
      </c>
      <c r="AC25" t="s">
        <v>39</v>
      </c>
      <c r="AD25" t="s">
        <v>39</v>
      </c>
      <c r="AE25" t="s">
        <v>39</v>
      </c>
      <c r="AF25">
        <v>2</v>
      </c>
      <c r="AG25" t="s">
        <v>40</v>
      </c>
      <c r="AH25" t="s">
        <v>39</v>
      </c>
      <c r="AI25" t="s">
        <v>39</v>
      </c>
      <c r="AK25" t="s">
        <v>39</v>
      </c>
      <c r="AL25" t="s">
        <v>40</v>
      </c>
    </row>
    <row r="26" spans="1:38" x14ac:dyDescent="0.25">
      <c r="A26">
        <v>25</v>
      </c>
      <c r="B26" s="1">
        <v>45542.631006944444</v>
      </c>
      <c r="C26" s="1">
        <v>45542.740937499999</v>
      </c>
      <c r="D26" t="s">
        <v>190</v>
      </c>
      <c r="E26" t="s">
        <v>191</v>
      </c>
      <c r="F26">
        <v>2</v>
      </c>
      <c r="G26">
        <v>3</v>
      </c>
      <c r="H26" t="s">
        <v>40</v>
      </c>
      <c r="I26" t="s">
        <v>40</v>
      </c>
      <c r="J26" t="s">
        <v>39</v>
      </c>
      <c r="K26" t="s">
        <v>39</v>
      </c>
      <c r="L26" t="s">
        <v>40</v>
      </c>
      <c r="M26" t="s">
        <v>38</v>
      </c>
      <c r="N26" t="s">
        <v>82</v>
      </c>
      <c r="O26">
        <v>1</v>
      </c>
      <c r="P26" t="s">
        <v>40</v>
      </c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>
        <v>2</v>
      </c>
      <c r="X26" t="s">
        <v>40</v>
      </c>
      <c r="Y26" t="s">
        <v>40</v>
      </c>
      <c r="Z26" t="s">
        <v>40</v>
      </c>
      <c r="AA26" t="s">
        <v>40</v>
      </c>
      <c r="AB26" t="s">
        <v>39</v>
      </c>
      <c r="AC26" t="s">
        <v>39</v>
      </c>
      <c r="AD26" t="s">
        <v>39</v>
      </c>
      <c r="AE26" t="s">
        <v>40</v>
      </c>
      <c r="AF26">
        <v>3</v>
      </c>
      <c r="AG26" t="s">
        <v>40</v>
      </c>
      <c r="AH26" t="s">
        <v>40</v>
      </c>
      <c r="AI26" t="s">
        <v>40</v>
      </c>
      <c r="AK26" t="s">
        <v>40</v>
      </c>
      <c r="AL26" t="s">
        <v>40</v>
      </c>
    </row>
    <row r="27" spans="1:38" x14ac:dyDescent="0.25">
      <c r="A27">
        <v>26</v>
      </c>
      <c r="B27" s="1">
        <v>45542.750289351854</v>
      </c>
      <c r="C27" s="1">
        <v>45542.752476851849</v>
      </c>
      <c r="D27" t="s">
        <v>218</v>
      </c>
      <c r="E27" t="s">
        <v>219</v>
      </c>
      <c r="F27">
        <v>4</v>
      </c>
      <c r="G27">
        <v>4</v>
      </c>
      <c r="H27" t="s">
        <v>41</v>
      </c>
      <c r="I27" t="s">
        <v>41</v>
      </c>
      <c r="J27" t="s">
        <v>41</v>
      </c>
      <c r="K27" t="s">
        <v>41</v>
      </c>
      <c r="L27" t="s">
        <v>41</v>
      </c>
      <c r="M27" t="s">
        <v>41</v>
      </c>
      <c r="N27" t="s">
        <v>63</v>
      </c>
      <c r="O27">
        <v>4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>
        <v>2</v>
      </c>
      <c r="X27" t="s">
        <v>40</v>
      </c>
      <c r="Y27" t="s">
        <v>40</v>
      </c>
      <c r="Z27" t="s">
        <v>41</v>
      </c>
      <c r="AA27" t="s">
        <v>41</v>
      </c>
      <c r="AB27" t="s">
        <v>41</v>
      </c>
      <c r="AC27" t="s">
        <v>41</v>
      </c>
      <c r="AD27" t="s">
        <v>41</v>
      </c>
      <c r="AE27" t="s">
        <v>41</v>
      </c>
      <c r="AF27">
        <v>4</v>
      </c>
      <c r="AG27" t="s">
        <v>41</v>
      </c>
      <c r="AH27" t="s">
        <v>41</v>
      </c>
      <c r="AI27" t="s">
        <v>41</v>
      </c>
      <c r="AK27" t="s">
        <v>41</v>
      </c>
      <c r="AL27" t="s">
        <v>41</v>
      </c>
    </row>
    <row r="28" spans="1:38" x14ac:dyDescent="0.25">
      <c r="A28">
        <v>27</v>
      </c>
      <c r="B28" s="1">
        <v>45542.755127314813</v>
      </c>
      <c r="C28" s="1">
        <v>45542.756874999999</v>
      </c>
      <c r="D28" t="s">
        <v>95</v>
      </c>
      <c r="E28" t="s">
        <v>96</v>
      </c>
      <c r="F28">
        <v>3</v>
      </c>
      <c r="G28">
        <v>3</v>
      </c>
      <c r="H28" t="s">
        <v>40</v>
      </c>
      <c r="I28" t="s">
        <v>41</v>
      </c>
      <c r="J28" t="s">
        <v>40</v>
      </c>
      <c r="K28" t="s">
        <v>41</v>
      </c>
      <c r="L28" t="s">
        <v>41</v>
      </c>
      <c r="M28" t="s">
        <v>41</v>
      </c>
      <c r="N28" t="s">
        <v>45</v>
      </c>
      <c r="O28">
        <v>4</v>
      </c>
      <c r="P28" t="s">
        <v>41</v>
      </c>
      <c r="Q28" t="s">
        <v>40</v>
      </c>
      <c r="R28" t="s">
        <v>41</v>
      </c>
      <c r="S28" t="s">
        <v>41</v>
      </c>
      <c r="T28" t="s">
        <v>40</v>
      </c>
      <c r="U28" t="s">
        <v>41</v>
      </c>
      <c r="V28" t="s">
        <v>40</v>
      </c>
      <c r="W28">
        <v>3</v>
      </c>
      <c r="X28" t="s">
        <v>41</v>
      </c>
      <c r="Y28" t="s">
        <v>40</v>
      </c>
      <c r="Z28" t="s">
        <v>41</v>
      </c>
      <c r="AA28" t="s">
        <v>41</v>
      </c>
      <c r="AB28" t="s">
        <v>41</v>
      </c>
      <c r="AC28" t="s">
        <v>41</v>
      </c>
      <c r="AD28" t="s">
        <v>40</v>
      </c>
      <c r="AE28" t="s">
        <v>41</v>
      </c>
      <c r="AF28">
        <v>3</v>
      </c>
      <c r="AG28" t="s">
        <v>40</v>
      </c>
      <c r="AH28" t="s">
        <v>41</v>
      </c>
      <c r="AI28" t="s">
        <v>41</v>
      </c>
      <c r="AK28" t="s">
        <v>41</v>
      </c>
      <c r="AL28" t="s">
        <v>40</v>
      </c>
    </row>
    <row r="29" spans="1:38" x14ac:dyDescent="0.25">
      <c r="A29">
        <v>28</v>
      </c>
      <c r="B29" s="1">
        <v>45542.82984953704</v>
      </c>
      <c r="C29" s="1">
        <v>45542.842094907406</v>
      </c>
      <c r="D29" t="s">
        <v>342</v>
      </c>
      <c r="E29" t="s">
        <v>343</v>
      </c>
      <c r="F29">
        <v>3</v>
      </c>
      <c r="G29">
        <v>2</v>
      </c>
      <c r="H29" t="s">
        <v>39</v>
      </c>
      <c r="I29" t="s">
        <v>39</v>
      </c>
      <c r="J29" t="s">
        <v>39</v>
      </c>
      <c r="K29" t="s">
        <v>40</v>
      </c>
      <c r="L29" t="s">
        <v>40</v>
      </c>
      <c r="M29" t="s">
        <v>40</v>
      </c>
      <c r="N29" t="s">
        <v>45</v>
      </c>
      <c r="O29">
        <v>3</v>
      </c>
      <c r="P29" t="s">
        <v>40</v>
      </c>
      <c r="Q29" t="s">
        <v>39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>
        <v>3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39</v>
      </c>
      <c r="AF29">
        <v>3</v>
      </c>
      <c r="AG29" t="s">
        <v>40</v>
      </c>
      <c r="AH29" t="s">
        <v>40</v>
      </c>
      <c r="AI29" t="s">
        <v>40</v>
      </c>
      <c r="AK29" t="s">
        <v>40</v>
      </c>
      <c r="AL29" t="s">
        <v>40</v>
      </c>
    </row>
    <row r="30" spans="1:38" x14ac:dyDescent="0.25">
      <c r="A30">
        <v>29</v>
      </c>
      <c r="B30" s="1">
        <v>45542.888518518521</v>
      </c>
      <c r="C30" s="1">
        <v>45542.892372685186</v>
      </c>
      <c r="D30" t="s">
        <v>344</v>
      </c>
      <c r="E30" t="s">
        <v>345</v>
      </c>
      <c r="F30">
        <v>4</v>
      </c>
      <c r="G30">
        <v>4</v>
      </c>
      <c r="H30" t="s">
        <v>41</v>
      </c>
      <c r="I30" t="s">
        <v>40</v>
      </c>
      <c r="J30" t="s">
        <v>40</v>
      </c>
      <c r="K30" t="s">
        <v>41</v>
      </c>
      <c r="L30" t="s">
        <v>41</v>
      </c>
      <c r="M30" t="s">
        <v>41</v>
      </c>
      <c r="N30" t="s">
        <v>45</v>
      </c>
      <c r="O30">
        <v>4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>
        <v>4</v>
      </c>
      <c r="X30" t="s">
        <v>41</v>
      </c>
      <c r="Y30" t="s">
        <v>41</v>
      </c>
      <c r="Z30" t="s">
        <v>41</v>
      </c>
      <c r="AA30" t="s">
        <v>41</v>
      </c>
      <c r="AB30" t="s">
        <v>41</v>
      </c>
      <c r="AC30" t="s">
        <v>41</v>
      </c>
      <c r="AD30" t="s">
        <v>41</v>
      </c>
      <c r="AE30" t="s">
        <v>41</v>
      </c>
      <c r="AF30">
        <v>4</v>
      </c>
      <c r="AG30" t="s">
        <v>41</v>
      </c>
      <c r="AH30" t="s">
        <v>41</v>
      </c>
      <c r="AI30" t="s">
        <v>41</v>
      </c>
      <c r="AK30" t="s">
        <v>41</v>
      </c>
      <c r="AL30" t="s">
        <v>41</v>
      </c>
    </row>
    <row r="31" spans="1:38" x14ac:dyDescent="0.25">
      <c r="A31">
        <v>30</v>
      </c>
      <c r="B31" s="1">
        <v>45543.294247685182</v>
      </c>
      <c r="C31" s="1">
        <v>45543.295324074075</v>
      </c>
      <c r="D31" t="s">
        <v>160</v>
      </c>
      <c r="E31" t="s">
        <v>161</v>
      </c>
      <c r="F31">
        <v>3</v>
      </c>
      <c r="G31">
        <v>3</v>
      </c>
      <c r="H31" t="s">
        <v>40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63</v>
      </c>
      <c r="O31">
        <v>3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>
        <v>3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>
        <v>3</v>
      </c>
      <c r="AG31" t="s">
        <v>40</v>
      </c>
      <c r="AH31" t="s">
        <v>40</v>
      </c>
      <c r="AI31" t="s">
        <v>40</v>
      </c>
      <c r="AK31" t="s">
        <v>40</v>
      </c>
      <c r="AL31" t="s">
        <v>40</v>
      </c>
    </row>
    <row r="32" spans="1:38" x14ac:dyDescent="0.25">
      <c r="A32">
        <v>31</v>
      </c>
      <c r="B32" s="1">
        <v>45543.297488425924</v>
      </c>
      <c r="C32" s="1">
        <v>45543.299872685187</v>
      </c>
      <c r="D32" t="s">
        <v>346</v>
      </c>
      <c r="E32" t="s">
        <v>347</v>
      </c>
      <c r="F32">
        <v>3</v>
      </c>
      <c r="G32">
        <v>3</v>
      </c>
      <c r="H32" t="s">
        <v>40</v>
      </c>
      <c r="I32" t="s">
        <v>40</v>
      </c>
      <c r="J32" t="s">
        <v>39</v>
      </c>
      <c r="K32" t="s">
        <v>41</v>
      </c>
      <c r="L32" t="s">
        <v>41</v>
      </c>
      <c r="M32" t="s">
        <v>38</v>
      </c>
      <c r="N32" t="s">
        <v>45</v>
      </c>
      <c r="O32">
        <v>3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>
        <v>3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>
        <v>2</v>
      </c>
      <c r="AG32" t="s">
        <v>40</v>
      </c>
      <c r="AH32" t="s">
        <v>40</v>
      </c>
      <c r="AI32" t="s">
        <v>39</v>
      </c>
      <c r="AK32" t="s">
        <v>40</v>
      </c>
      <c r="AL32" t="s">
        <v>40</v>
      </c>
    </row>
    <row r="33" spans="1:38" x14ac:dyDescent="0.25">
      <c r="A33">
        <v>32</v>
      </c>
      <c r="B33" s="1">
        <v>45543.407800925925</v>
      </c>
      <c r="C33" s="1">
        <v>45543.408993055556</v>
      </c>
      <c r="D33" t="s">
        <v>302</v>
      </c>
      <c r="E33" t="s">
        <v>303</v>
      </c>
      <c r="F33">
        <v>2</v>
      </c>
      <c r="G33">
        <v>3</v>
      </c>
      <c r="H33" t="s">
        <v>40</v>
      </c>
      <c r="I33" t="s">
        <v>40</v>
      </c>
      <c r="J33" t="s">
        <v>39</v>
      </c>
      <c r="K33" t="s">
        <v>40</v>
      </c>
      <c r="L33" t="s">
        <v>39</v>
      </c>
      <c r="M33" t="s">
        <v>39</v>
      </c>
      <c r="N33" t="s">
        <v>45</v>
      </c>
      <c r="O33">
        <v>2</v>
      </c>
      <c r="P33" t="s">
        <v>40</v>
      </c>
      <c r="Q33" t="s">
        <v>39</v>
      </c>
      <c r="R33" t="s">
        <v>40</v>
      </c>
      <c r="S33" t="s">
        <v>40</v>
      </c>
      <c r="T33" t="s">
        <v>40</v>
      </c>
      <c r="U33" t="s">
        <v>40</v>
      </c>
      <c r="V33" t="s">
        <v>38</v>
      </c>
      <c r="W33">
        <v>1</v>
      </c>
      <c r="X33" t="s">
        <v>38</v>
      </c>
      <c r="Y33" t="s">
        <v>38</v>
      </c>
      <c r="Z33" t="s">
        <v>38</v>
      </c>
      <c r="AA33" t="s">
        <v>40</v>
      </c>
      <c r="AB33" t="s">
        <v>40</v>
      </c>
      <c r="AC33" t="s">
        <v>38</v>
      </c>
      <c r="AD33" t="s">
        <v>39</v>
      </c>
      <c r="AE33" t="s">
        <v>40</v>
      </c>
      <c r="AF33">
        <v>3</v>
      </c>
      <c r="AG33" t="s">
        <v>40</v>
      </c>
      <c r="AH33" t="s">
        <v>40</v>
      </c>
      <c r="AI33" t="s">
        <v>40</v>
      </c>
      <c r="AK33" t="s">
        <v>40</v>
      </c>
      <c r="AL33" t="s">
        <v>39</v>
      </c>
    </row>
    <row r="34" spans="1:38" x14ac:dyDescent="0.25">
      <c r="A34">
        <v>33</v>
      </c>
      <c r="B34" s="1">
        <v>45543.441006944442</v>
      </c>
      <c r="C34" s="1">
        <v>45543.442094907405</v>
      </c>
      <c r="D34" t="s">
        <v>186</v>
      </c>
      <c r="E34" t="s">
        <v>187</v>
      </c>
      <c r="F34">
        <v>3</v>
      </c>
      <c r="G34">
        <v>2</v>
      </c>
      <c r="H34" t="s">
        <v>39</v>
      </c>
      <c r="I34" t="s">
        <v>40</v>
      </c>
      <c r="J34" t="s">
        <v>40</v>
      </c>
      <c r="K34" t="s">
        <v>39</v>
      </c>
      <c r="L34" t="s">
        <v>40</v>
      </c>
      <c r="M34" t="s">
        <v>40</v>
      </c>
      <c r="N34" t="s">
        <v>45</v>
      </c>
      <c r="O34">
        <v>3</v>
      </c>
      <c r="P34" t="s">
        <v>40</v>
      </c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>
        <v>3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>
        <v>3</v>
      </c>
      <c r="AG34" t="s">
        <v>40</v>
      </c>
      <c r="AH34" t="s">
        <v>40</v>
      </c>
      <c r="AI34" t="s">
        <v>40</v>
      </c>
      <c r="AK34" t="s">
        <v>40</v>
      </c>
      <c r="AL34" t="s">
        <v>40</v>
      </c>
    </row>
    <row r="35" spans="1:38" x14ac:dyDescent="0.25">
      <c r="A35">
        <v>34</v>
      </c>
      <c r="B35" s="1">
        <v>45543.507870370369</v>
      </c>
      <c r="C35" s="1">
        <v>45543.508750000001</v>
      </c>
      <c r="D35" t="s">
        <v>85</v>
      </c>
      <c r="E35" t="s">
        <v>86</v>
      </c>
      <c r="F35">
        <v>4</v>
      </c>
      <c r="G35">
        <v>4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45</v>
      </c>
      <c r="O35">
        <v>4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>
        <v>4</v>
      </c>
      <c r="X35" t="s">
        <v>41</v>
      </c>
      <c r="Y35" t="s">
        <v>41</v>
      </c>
      <c r="Z35" t="s">
        <v>41</v>
      </c>
      <c r="AA35" t="s">
        <v>41</v>
      </c>
      <c r="AB35" t="s">
        <v>41</v>
      </c>
      <c r="AC35" t="s">
        <v>41</v>
      </c>
      <c r="AD35" t="s">
        <v>41</v>
      </c>
      <c r="AE35" t="s">
        <v>41</v>
      </c>
      <c r="AF35">
        <v>3</v>
      </c>
      <c r="AG35" t="s">
        <v>40</v>
      </c>
      <c r="AH35" t="s">
        <v>40</v>
      </c>
      <c r="AI35" t="s">
        <v>40</v>
      </c>
      <c r="AK35" t="s">
        <v>39</v>
      </c>
      <c r="AL35" t="s">
        <v>40</v>
      </c>
    </row>
    <row r="36" spans="1:38" x14ac:dyDescent="0.25">
      <c r="A36">
        <v>35</v>
      </c>
      <c r="B36" s="1">
        <v>45543.609664351854</v>
      </c>
      <c r="C36" s="1">
        <v>45543.610381944447</v>
      </c>
      <c r="D36" t="s">
        <v>348</v>
      </c>
      <c r="E36" t="s">
        <v>349</v>
      </c>
      <c r="F36">
        <v>4</v>
      </c>
      <c r="G36">
        <v>4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45</v>
      </c>
      <c r="O36">
        <v>4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>
        <v>4</v>
      </c>
      <c r="X36" t="s">
        <v>41</v>
      </c>
      <c r="Y36" t="s">
        <v>41</v>
      </c>
      <c r="Z36" t="s">
        <v>41</v>
      </c>
      <c r="AA36" t="s">
        <v>41</v>
      </c>
      <c r="AB36" t="s">
        <v>41</v>
      </c>
      <c r="AC36" t="s">
        <v>41</v>
      </c>
      <c r="AD36" t="s">
        <v>41</v>
      </c>
      <c r="AE36" t="s">
        <v>41</v>
      </c>
      <c r="AF36">
        <v>4</v>
      </c>
      <c r="AG36" t="s">
        <v>41</v>
      </c>
      <c r="AH36" t="s">
        <v>41</v>
      </c>
      <c r="AI36" t="s">
        <v>41</v>
      </c>
      <c r="AK36" t="s">
        <v>41</v>
      </c>
      <c r="AL36" t="s">
        <v>41</v>
      </c>
    </row>
    <row r="37" spans="1:38" x14ac:dyDescent="0.25">
      <c r="A37">
        <v>36</v>
      </c>
      <c r="B37" s="1">
        <v>45543.62127314815</v>
      </c>
      <c r="C37" s="1">
        <v>45543.622233796297</v>
      </c>
      <c r="D37" t="s">
        <v>87</v>
      </c>
      <c r="E37" t="s">
        <v>88</v>
      </c>
      <c r="F37">
        <v>3</v>
      </c>
      <c r="G37">
        <v>4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45</v>
      </c>
      <c r="O37">
        <v>4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>
        <v>3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>
        <v>3</v>
      </c>
      <c r="AG37" t="s">
        <v>40</v>
      </c>
      <c r="AH37" t="s">
        <v>40</v>
      </c>
      <c r="AI37" t="s">
        <v>40</v>
      </c>
      <c r="AK37" t="s">
        <v>39</v>
      </c>
      <c r="AL37" t="s">
        <v>40</v>
      </c>
    </row>
    <row r="38" spans="1:38" x14ac:dyDescent="0.25">
      <c r="A38">
        <v>37</v>
      </c>
      <c r="B38" s="1">
        <v>45543.62228009259</v>
      </c>
      <c r="C38" s="1">
        <v>45543.623831018522</v>
      </c>
      <c r="D38" t="s">
        <v>182</v>
      </c>
      <c r="E38" t="s">
        <v>183</v>
      </c>
      <c r="F38">
        <v>4</v>
      </c>
      <c r="G38">
        <v>4</v>
      </c>
      <c r="H38" t="s">
        <v>41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 t="s">
        <v>45</v>
      </c>
      <c r="O38">
        <v>4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40</v>
      </c>
      <c r="W38">
        <v>4</v>
      </c>
      <c r="X38" t="s">
        <v>41</v>
      </c>
      <c r="Y38" t="s">
        <v>41</v>
      </c>
      <c r="Z38" t="s">
        <v>41</v>
      </c>
      <c r="AA38" t="s">
        <v>41</v>
      </c>
      <c r="AB38" t="s">
        <v>41</v>
      </c>
      <c r="AC38" t="s">
        <v>41</v>
      </c>
      <c r="AD38" t="s">
        <v>41</v>
      </c>
      <c r="AE38" t="s">
        <v>41</v>
      </c>
      <c r="AF38">
        <v>4</v>
      </c>
      <c r="AG38" t="s">
        <v>41</v>
      </c>
      <c r="AH38" t="s">
        <v>41</v>
      </c>
      <c r="AI38" t="s">
        <v>41</v>
      </c>
      <c r="AK38" t="s">
        <v>41</v>
      </c>
      <c r="AL38" t="s">
        <v>41</v>
      </c>
    </row>
    <row r="39" spans="1:38" x14ac:dyDescent="0.25">
      <c r="A39">
        <v>38</v>
      </c>
      <c r="B39" s="1">
        <v>45543.627962962964</v>
      </c>
      <c r="C39" s="1">
        <v>45543.628703703704</v>
      </c>
      <c r="D39" t="s">
        <v>200</v>
      </c>
      <c r="E39" t="s">
        <v>201</v>
      </c>
      <c r="F39">
        <v>4</v>
      </c>
      <c r="G39">
        <v>4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45</v>
      </c>
      <c r="O39">
        <v>4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>
        <v>4</v>
      </c>
      <c r="X39" t="s">
        <v>41</v>
      </c>
      <c r="Y39" t="s">
        <v>41</v>
      </c>
      <c r="Z39" t="s">
        <v>41</v>
      </c>
      <c r="AA39" t="s">
        <v>41</v>
      </c>
      <c r="AB39" t="s">
        <v>41</v>
      </c>
      <c r="AC39" t="s">
        <v>41</v>
      </c>
      <c r="AD39" t="s">
        <v>41</v>
      </c>
      <c r="AE39" t="s">
        <v>41</v>
      </c>
      <c r="AF39">
        <v>4</v>
      </c>
      <c r="AG39" t="s">
        <v>41</v>
      </c>
      <c r="AH39" t="s">
        <v>41</v>
      </c>
      <c r="AI39" t="s">
        <v>41</v>
      </c>
      <c r="AK39" t="s">
        <v>41</v>
      </c>
      <c r="AL39" t="s">
        <v>41</v>
      </c>
    </row>
    <row r="40" spans="1:38" x14ac:dyDescent="0.25">
      <c r="A40">
        <v>39</v>
      </c>
      <c r="B40" s="1">
        <v>45543.624166666668</v>
      </c>
      <c r="C40" s="1">
        <v>45543.629780092589</v>
      </c>
      <c r="D40" t="s">
        <v>264</v>
      </c>
      <c r="E40" t="s">
        <v>265</v>
      </c>
      <c r="F40">
        <v>3</v>
      </c>
      <c r="G40">
        <v>3</v>
      </c>
      <c r="H40" t="s">
        <v>40</v>
      </c>
      <c r="I40" t="s">
        <v>40</v>
      </c>
      <c r="J40" t="s">
        <v>40</v>
      </c>
      <c r="K40" t="s">
        <v>40</v>
      </c>
      <c r="L40" t="s">
        <v>40</v>
      </c>
      <c r="M40" t="s">
        <v>40</v>
      </c>
      <c r="N40" t="s">
        <v>45</v>
      </c>
      <c r="O40">
        <v>3</v>
      </c>
      <c r="P40" t="s">
        <v>40</v>
      </c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>
        <v>3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>
        <v>3</v>
      </c>
      <c r="AG40" t="s">
        <v>40</v>
      </c>
      <c r="AH40" t="s">
        <v>40</v>
      </c>
      <c r="AI40" t="s">
        <v>40</v>
      </c>
      <c r="AK40" t="s">
        <v>40</v>
      </c>
      <c r="AL40" t="s">
        <v>40</v>
      </c>
    </row>
    <row r="41" spans="1:38" x14ac:dyDescent="0.25">
      <c r="A41">
        <v>40</v>
      </c>
      <c r="B41" s="1">
        <v>45543.628483796296</v>
      </c>
      <c r="C41" s="1">
        <v>45543.630046296297</v>
      </c>
      <c r="D41" t="s">
        <v>258</v>
      </c>
      <c r="E41" t="s">
        <v>259</v>
      </c>
      <c r="F41">
        <v>3</v>
      </c>
      <c r="G41">
        <v>3</v>
      </c>
      <c r="H41" t="s">
        <v>40</v>
      </c>
      <c r="I41" t="s">
        <v>40</v>
      </c>
      <c r="J41" t="s">
        <v>40</v>
      </c>
      <c r="K41" t="s">
        <v>40</v>
      </c>
      <c r="L41" t="s">
        <v>40</v>
      </c>
      <c r="M41" t="s">
        <v>40</v>
      </c>
      <c r="N41" t="s">
        <v>45</v>
      </c>
      <c r="O41">
        <v>3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>
        <v>3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>
        <v>3</v>
      </c>
      <c r="AG41" t="s">
        <v>40</v>
      </c>
      <c r="AH41" t="s">
        <v>40</v>
      </c>
      <c r="AI41" t="s">
        <v>40</v>
      </c>
      <c r="AK41" t="s">
        <v>40</v>
      </c>
      <c r="AL41" t="s">
        <v>40</v>
      </c>
    </row>
    <row r="42" spans="1:38" x14ac:dyDescent="0.25">
      <c r="A42">
        <v>41</v>
      </c>
      <c r="B42" s="1">
        <v>45543.632453703707</v>
      </c>
      <c r="C42" s="1">
        <v>45543.633819444447</v>
      </c>
      <c r="D42" t="s">
        <v>350</v>
      </c>
      <c r="E42" t="s">
        <v>351</v>
      </c>
      <c r="F42">
        <v>3</v>
      </c>
      <c r="G42">
        <v>2</v>
      </c>
      <c r="H42" t="s">
        <v>39</v>
      </c>
      <c r="I42" t="s">
        <v>40</v>
      </c>
      <c r="J42" t="s">
        <v>39</v>
      </c>
      <c r="K42" t="s">
        <v>40</v>
      </c>
      <c r="L42" t="s">
        <v>40</v>
      </c>
      <c r="M42" t="s">
        <v>40</v>
      </c>
      <c r="N42" t="s">
        <v>45</v>
      </c>
      <c r="O42">
        <v>3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>
        <v>2</v>
      </c>
      <c r="X42" t="s">
        <v>39</v>
      </c>
      <c r="Y42" t="s">
        <v>39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>
        <v>2</v>
      </c>
      <c r="AG42" t="s">
        <v>40</v>
      </c>
      <c r="AH42" t="s">
        <v>40</v>
      </c>
      <c r="AI42" t="s">
        <v>40</v>
      </c>
      <c r="AK42" t="s">
        <v>40</v>
      </c>
      <c r="AL42" t="s">
        <v>40</v>
      </c>
    </row>
    <row r="43" spans="1:38" x14ac:dyDescent="0.25">
      <c r="A43">
        <v>42</v>
      </c>
      <c r="B43" s="1">
        <v>45543.630208333336</v>
      </c>
      <c r="C43" s="1">
        <v>45543.634421296294</v>
      </c>
      <c r="D43" t="s">
        <v>180</v>
      </c>
      <c r="E43" t="s">
        <v>181</v>
      </c>
      <c r="F43">
        <v>3</v>
      </c>
      <c r="G43">
        <v>2</v>
      </c>
      <c r="H43" t="s">
        <v>39</v>
      </c>
      <c r="I43" t="s">
        <v>40</v>
      </c>
      <c r="J43" t="s">
        <v>40</v>
      </c>
      <c r="K43" t="s">
        <v>40</v>
      </c>
      <c r="L43" t="s">
        <v>40</v>
      </c>
      <c r="M43" t="s">
        <v>40</v>
      </c>
      <c r="N43" t="s">
        <v>45</v>
      </c>
      <c r="O43">
        <v>4</v>
      </c>
      <c r="P43" t="s">
        <v>40</v>
      </c>
      <c r="Q43" t="s">
        <v>41</v>
      </c>
      <c r="R43" t="s">
        <v>41</v>
      </c>
      <c r="S43" t="s">
        <v>41</v>
      </c>
      <c r="T43" t="s">
        <v>40</v>
      </c>
      <c r="U43" t="s">
        <v>41</v>
      </c>
      <c r="V43" t="s">
        <v>40</v>
      </c>
      <c r="W43">
        <v>3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>
        <v>3</v>
      </c>
      <c r="AG43" t="s">
        <v>40</v>
      </c>
      <c r="AH43" t="s">
        <v>40</v>
      </c>
      <c r="AI43" t="s">
        <v>40</v>
      </c>
      <c r="AK43" t="s">
        <v>40</v>
      </c>
      <c r="AL43" t="s">
        <v>40</v>
      </c>
    </row>
    <row r="44" spans="1:38" x14ac:dyDescent="0.25">
      <c r="A44">
        <v>43</v>
      </c>
      <c r="B44" s="1">
        <v>45543.63585648148</v>
      </c>
      <c r="C44" s="1">
        <v>45543.639085648145</v>
      </c>
      <c r="D44" t="s">
        <v>352</v>
      </c>
      <c r="E44" t="s">
        <v>353</v>
      </c>
      <c r="F44">
        <v>3</v>
      </c>
      <c r="G44">
        <v>3</v>
      </c>
      <c r="H44" t="s">
        <v>39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82</v>
      </c>
      <c r="O44">
        <v>4</v>
      </c>
      <c r="P44" t="s">
        <v>41</v>
      </c>
      <c r="Q44" t="s">
        <v>41</v>
      </c>
      <c r="R44" t="s">
        <v>40</v>
      </c>
      <c r="S44" t="s">
        <v>41</v>
      </c>
      <c r="T44" t="s">
        <v>41</v>
      </c>
      <c r="U44" t="s">
        <v>41</v>
      </c>
      <c r="V44" t="s">
        <v>41</v>
      </c>
      <c r="W44">
        <v>3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>
        <v>3</v>
      </c>
      <c r="AG44" t="s">
        <v>40</v>
      </c>
      <c r="AH44" t="s">
        <v>40</v>
      </c>
      <c r="AI44" t="s">
        <v>40</v>
      </c>
      <c r="AK44" t="s">
        <v>40</v>
      </c>
      <c r="AL44" t="s">
        <v>40</v>
      </c>
    </row>
    <row r="45" spans="1:38" x14ac:dyDescent="0.25">
      <c r="A45">
        <v>44</v>
      </c>
      <c r="B45" s="1">
        <v>45543.63622685185</v>
      </c>
      <c r="C45" s="1">
        <v>45543.644050925926</v>
      </c>
      <c r="D45" t="s">
        <v>266</v>
      </c>
      <c r="E45" t="s">
        <v>267</v>
      </c>
      <c r="F45">
        <v>2</v>
      </c>
      <c r="G45">
        <v>3</v>
      </c>
      <c r="H45" t="s">
        <v>39</v>
      </c>
      <c r="I45" t="s">
        <v>39</v>
      </c>
      <c r="J45" t="s">
        <v>39</v>
      </c>
      <c r="K45" t="s">
        <v>40</v>
      </c>
      <c r="L45" t="s">
        <v>40</v>
      </c>
      <c r="M45" t="s">
        <v>39</v>
      </c>
      <c r="N45" t="s">
        <v>45</v>
      </c>
      <c r="O45">
        <v>2</v>
      </c>
      <c r="P45" t="s">
        <v>40</v>
      </c>
      <c r="Q45" t="s">
        <v>39</v>
      </c>
      <c r="R45" t="s">
        <v>40</v>
      </c>
      <c r="S45" t="s">
        <v>40</v>
      </c>
      <c r="T45" t="s">
        <v>39</v>
      </c>
      <c r="U45" t="s">
        <v>39</v>
      </c>
      <c r="V45" t="s">
        <v>38</v>
      </c>
      <c r="W45">
        <v>2</v>
      </c>
      <c r="X45" t="s">
        <v>40</v>
      </c>
      <c r="Y45" t="s">
        <v>40</v>
      </c>
      <c r="Z45" t="s">
        <v>40</v>
      </c>
      <c r="AA45" t="s">
        <v>40</v>
      </c>
      <c r="AB45" t="s">
        <v>39</v>
      </c>
      <c r="AC45" t="s">
        <v>39</v>
      </c>
      <c r="AD45" t="s">
        <v>40</v>
      </c>
      <c r="AE45" t="s">
        <v>39</v>
      </c>
      <c r="AF45">
        <v>3</v>
      </c>
      <c r="AG45" t="s">
        <v>40</v>
      </c>
      <c r="AH45" t="s">
        <v>40</v>
      </c>
      <c r="AI45" t="s">
        <v>39</v>
      </c>
      <c r="AK45" t="s">
        <v>39</v>
      </c>
      <c r="AL45" t="s">
        <v>40</v>
      </c>
    </row>
    <row r="46" spans="1:38" x14ac:dyDescent="0.25">
      <c r="A46">
        <v>45</v>
      </c>
      <c r="B46" s="1">
        <v>45543.66070601852</v>
      </c>
      <c r="C46" s="1">
        <v>45543.661666666667</v>
      </c>
      <c r="D46" t="s">
        <v>192</v>
      </c>
      <c r="E46" t="s">
        <v>193</v>
      </c>
      <c r="F46">
        <v>3</v>
      </c>
      <c r="G46">
        <v>3</v>
      </c>
      <c r="H46" t="s">
        <v>40</v>
      </c>
      <c r="I46" t="s">
        <v>40</v>
      </c>
      <c r="J46" t="s">
        <v>40</v>
      </c>
      <c r="K46" t="s">
        <v>40</v>
      </c>
      <c r="L46" t="s">
        <v>40</v>
      </c>
      <c r="M46" t="s">
        <v>40</v>
      </c>
      <c r="N46" t="s">
        <v>45</v>
      </c>
      <c r="O46">
        <v>3</v>
      </c>
      <c r="P46" t="s">
        <v>40</v>
      </c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>
        <v>3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>
        <v>3</v>
      </c>
      <c r="AG46" t="s">
        <v>40</v>
      </c>
      <c r="AH46" t="s">
        <v>40</v>
      </c>
      <c r="AI46" t="s">
        <v>40</v>
      </c>
      <c r="AK46" t="s">
        <v>40</v>
      </c>
      <c r="AL46" t="s">
        <v>40</v>
      </c>
    </row>
    <row r="47" spans="1:38" x14ac:dyDescent="0.25">
      <c r="A47">
        <v>46</v>
      </c>
      <c r="B47" s="1">
        <v>45543.664965277778</v>
      </c>
      <c r="C47" s="1">
        <v>45543.665671296294</v>
      </c>
      <c r="D47" t="s">
        <v>61</v>
      </c>
      <c r="E47" t="s">
        <v>62</v>
      </c>
      <c r="F47">
        <v>3</v>
      </c>
      <c r="G47">
        <v>3</v>
      </c>
      <c r="H47" t="s">
        <v>40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45</v>
      </c>
      <c r="O47">
        <v>3</v>
      </c>
      <c r="P47" t="s">
        <v>40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>
        <v>3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>
        <v>3</v>
      </c>
      <c r="AG47" t="s">
        <v>40</v>
      </c>
      <c r="AH47" t="s">
        <v>40</v>
      </c>
      <c r="AI47" t="s">
        <v>40</v>
      </c>
      <c r="AK47" t="s">
        <v>40</v>
      </c>
      <c r="AL47" t="s">
        <v>40</v>
      </c>
    </row>
    <row r="48" spans="1:38" x14ac:dyDescent="0.25">
      <c r="A48">
        <v>47</v>
      </c>
      <c r="B48" s="1">
        <v>45543.667673611111</v>
      </c>
      <c r="C48" s="1">
        <v>45543.669699074075</v>
      </c>
      <c r="D48" t="s">
        <v>204</v>
      </c>
      <c r="E48" t="s">
        <v>205</v>
      </c>
      <c r="F48">
        <v>3</v>
      </c>
      <c r="G48">
        <v>3</v>
      </c>
      <c r="H48" t="s">
        <v>40</v>
      </c>
      <c r="I48" t="s">
        <v>40</v>
      </c>
      <c r="J48" t="s">
        <v>40</v>
      </c>
      <c r="K48" t="s">
        <v>41</v>
      </c>
      <c r="L48" t="s">
        <v>41</v>
      </c>
      <c r="M48" t="s">
        <v>41</v>
      </c>
      <c r="N48" t="s">
        <v>45</v>
      </c>
      <c r="O48">
        <v>4</v>
      </c>
      <c r="P48" t="s">
        <v>41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41</v>
      </c>
      <c r="W48">
        <v>4</v>
      </c>
      <c r="X48" t="s">
        <v>41</v>
      </c>
      <c r="Y48" t="s">
        <v>41</v>
      </c>
      <c r="Z48" t="s">
        <v>41</v>
      </c>
      <c r="AA48" t="s">
        <v>41</v>
      </c>
      <c r="AB48" t="s">
        <v>41</v>
      </c>
      <c r="AC48" t="s">
        <v>41</v>
      </c>
      <c r="AD48" t="s">
        <v>41</v>
      </c>
      <c r="AE48" t="s">
        <v>41</v>
      </c>
      <c r="AF48">
        <v>4</v>
      </c>
      <c r="AG48" t="s">
        <v>41</v>
      </c>
      <c r="AH48" t="s">
        <v>41</v>
      </c>
      <c r="AI48" t="s">
        <v>41</v>
      </c>
      <c r="AK48" t="s">
        <v>41</v>
      </c>
      <c r="AL48" t="s">
        <v>41</v>
      </c>
    </row>
    <row r="49" spans="1:38" x14ac:dyDescent="0.25">
      <c r="A49">
        <v>48</v>
      </c>
      <c r="B49" s="1">
        <v>45543.673402777778</v>
      </c>
      <c r="C49" s="1">
        <v>45543.675347222219</v>
      </c>
      <c r="D49" t="s">
        <v>354</v>
      </c>
      <c r="E49" t="s">
        <v>355</v>
      </c>
      <c r="F49">
        <v>2</v>
      </c>
      <c r="G49">
        <v>2</v>
      </c>
      <c r="H49" t="s">
        <v>39</v>
      </c>
      <c r="I49" t="s">
        <v>39</v>
      </c>
      <c r="J49" t="s">
        <v>39</v>
      </c>
      <c r="K49" t="s">
        <v>38</v>
      </c>
      <c r="L49" t="s">
        <v>40</v>
      </c>
      <c r="M49" t="s">
        <v>39</v>
      </c>
      <c r="N49" t="s">
        <v>45</v>
      </c>
      <c r="O49">
        <v>3</v>
      </c>
      <c r="P49" t="s">
        <v>40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>
        <v>3</v>
      </c>
      <c r="X49" t="s">
        <v>40</v>
      </c>
      <c r="Y49" t="s">
        <v>40</v>
      </c>
      <c r="Z49" t="s">
        <v>39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>
        <v>4</v>
      </c>
      <c r="AG49" t="s">
        <v>41</v>
      </c>
      <c r="AH49" t="s">
        <v>41</v>
      </c>
      <c r="AI49" t="s">
        <v>41</v>
      </c>
      <c r="AK49" t="s">
        <v>41</v>
      </c>
      <c r="AL49" t="s">
        <v>41</v>
      </c>
    </row>
    <row r="50" spans="1:38" x14ac:dyDescent="0.25">
      <c r="A50">
        <v>49</v>
      </c>
      <c r="B50" s="1">
        <v>45543.697175925925</v>
      </c>
      <c r="C50" s="1">
        <v>45543.706469907411</v>
      </c>
      <c r="D50" t="s">
        <v>206</v>
      </c>
      <c r="E50" t="s">
        <v>207</v>
      </c>
      <c r="F50">
        <v>4</v>
      </c>
      <c r="G50">
        <v>4</v>
      </c>
      <c r="H50" t="s">
        <v>40</v>
      </c>
      <c r="I50" t="s">
        <v>41</v>
      </c>
      <c r="J50" t="s">
        <v>41</v>
      </c>
      <c r="K50" t="s">
        <v>41</v>
      </c>
      <c r="L50" t="s">
        <v>41</v>
      </c>
      <c r="M50" t="s">
        <v>41</v>
      </c>
      <c r="N50" t="s">
        <v>63</v>
      </c>
      <c r="O50">
        <v>4</v>
      </c>
      <c r="P50" t="s">
        <v>40</v>
      </c>
      <c r="Q50" t="s">
        <v>40</v>
      </c>
      <c r="R50" t="s">
        <v>41</v>
      </c>
      <c r="S50" t="s">
        <v>41</v>
      </c>
      <c r="T50" t="s">
        <v>40</v>
      </c>
      <c r="U50" t="s">
        <v>40</v>
      </c>
      <c r="V50" t="s">
        <v>41</v>
      </c>
      <c r="W50">
        <v>4</v>
      </c>
      <c r="X50" t="s">
        <v>41</v>
      </c>
      <c r="Y50" t="s">
        <v>41</v>
      </c>
      <c r="Z50" t="s">
        <v>41</v>
      </c>
      <c r="AA50" t="s">
        <v>41</v>
      </c>
      <c r="AB50" t="s">
        <v>41</v>
      </c>
      <c r="AC50" t="s">
        <v>41</v>
      </c>
      <c r="AD50" t="s">
        <v>41</v>
      </c>
      <c r="AE50" t="s">
        <v>41</v>
      </c>
      <c r="AF50">
        <v>4</v>
      </c>
      <c r="AG50" t="s">
        <v>41</v>
      </c>
      <c r="AH50" t="s">
        <v>41</v>
      </c>
      <c r="AI50" t="s">
        <v>41</v>
      </c>
      <c r="AK50" t="s">
        <v>41</v>
      </c>
      <c r="AL50" t="s">
        <v>41</v>
      </c>
    </row>
    <row r="51" spans="1:38" x14ac:dyDescent="0.25">
      <c r="A51">
        <v>50</v>
      </c>
      <c r="B51" s="1">
        <v>45543.722002314818</v>
      </c>
      <c r="C51" s="1">
        <v>45543.723611111112</v>
      </c>
      <c r="D51" t="s">
        <v>129</v>
      </c>
      <c r="E51" t="s">
        <v>130</v>
      </c>
      <c r="F51">
        <v>3</v>
      </c>
      <c r="G51">
        <v>3</v>
      </c>
      <c r="H51" t="s">
        <v>40</v>
      </c>
      <c r="I51" t="s">
        <v>40</v>
      </c>
      <c r="J51" t="s">
        <v>40</v>
      </c>
      <c r="K51" t="s">
        <v>41</v>
      </c>
      <c r="L51" t="s">
        <v>40</v>
      </c>
      <c r="M51" t="s">
        <v>39</v>
      </c>
      <c r="N51" t="s">
        <v>63</v>
      </c>
      <c r="O51">
        <v>3</v>
      </c>
      <c r="P51" t="s">
        <v>40</v>
      </c>
      <c r="Q51" t="s">
        <v>40</v>
      </c>
      <c r="R51" t="s">
        <v>40</v>
      </c>
      <c r="S51" t="s">
        <v>40</v>
      </c>
      <c r="T51" t="s">
        <v>40</v>
      </c>
      <c r="U51" t="s">
        <v>40</v>
      </c>
      <c r="V51" t="s">
        <v>40</v>
      </c>
      <c r="W51">
        <v>3</v>
      </c>
      <c r="X51" t="s">
        <v>40</v>
      </c>
      <c r="Y51" t="s">
        <v>40</v>
      </c>
      <c r="Z51" t="s">
        <v>40</v>
      </c>
      <c r="AA51" t="s">
        <v>40</v>
      </c>
      <c r="AB51" t="s">
        <v>41</v>
      </c>
      <c r="AC51" t="s">
        <v>40</v>
      </c>
      <c r="AD51" t="s">
        <v>40</v>
      </c>
      <c r="AE51" t="s">
        <v>40</v>
      </c>
      <c r="AF51">
        <v>4</v>
      </c>
      <c r="AG51" t="s">
        <v>40</v>
      </c>
      <c r="AH51" t="s">
        <v>40</v>
      </c>
      <c r="AI51" t="s">
        <v>40</v>
      </c>
      <c r="AK51" t="s">
        <v>40</v>
      </c>
      <c r="AL51" t="s">
        <v>40</v>
      </c>
    </row>
    <row r="52" spans="1:38" x14ac:dyDescent="0.25">
      <c r="A52">
        <v>51</v>
      </c>
      <c r="B52" s="1">
        <v>45543.733067129629</v>
      </c>
      <c r="C52" s="1">
        <v>45543.735173611109</v>
      </c>
      <c r="D52" t="s">
        <v>304</v>
      </c>
      <c r="E52" t="s">
        <v>305</v>
      </c>
      <c r="F52">
        <v>2</v>
      </c>
      <c r="G52">
        <v>1</v>
      </c>
      <c r="H52" t="s">
        <v>38</v>
      </c>
      <c r="I52" t="s">
        <v>38</v>
      </c>
      <c r="J52" t="s">
        <v>38</v>
      </c>
      <c r="K52" t="s">
        <v>40</v>
      </c>
      <c r="L52" t="s">
        <v>40</v>
      </c>
      <c r="M52" t="s">
        <v>40</v>
      </c>
      <c r="N52" t="s">
        <v>63</v>
      </c>
      <c r="O52">
        <v>3</v>
      </c>
      <c r="P52" t="s">
        <v>41</v>
      </c>
      <c r="Q52" t="s">
        <v>41</v>
      </c>
      <c r="R52" t="s">
        <v>40</v>
      </c>
      <c r="S52" t="s">
        <v>40</v>
      </c>
      <c r="T52" t="s">
        <v>40</v>
      </c>
      <c r="U52" t="s">
        <v>40</v>
      </c>
      <c r="V52" t="s">
        <v>40</v>
      </c>
      <c r="W52">
        <v>3</v>
      </c>
      <c r="X52" t="s">
        <v>40</v>
      </c>
      <c r="Y52" t="s">
        <v>40</v>
      </c>
      <c r="Z52" t="s">
        <v>40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>
        <v>3</v>
      </c>
      <c r="AG52" t="s">
        <v>40</v>
      </c>
      <c r="AH52" t="s">
        <v>40</v>
      </c>
      <c r="AI52" t="s">
        <v>40</v>
      </c>
      <c r="AK52" t="s">
        <v>40</v>
      </c>
      <c r="AL52" t="s">
        <v>40</v>
      </c>
    </row>
    <row r="53" spans="1:38" x14ac:dyDescent="0.25">
      <c r="A53">
        <v>52</v>
      </c>
      <c r="B53" s="1">
        <v>45543.713530092595</v>
      </c>
      <c r="C53" s="1">
        <v>45543.737916666665</v>
      </c>
      <c r="D53" t="s">
        <v>356</v>
      </c>
      <c r="E53" t="s">
        <v>357</v>
      </c>
      <c r="F53">
        <v>3</v>
      </c>
      <c r="G53">
        <v>3</v>
      </c>
      <c r="H53" t="s">
        <v>39</v>
      </c>
      <c r="I53" t="s">
        <v>39</v>
      </c>
      <c r="J53" t="s">
        <v>39</v>
      </c>
      <c r="K53" t="s">
        <v>39</v>
      </c>
      <c r="L53" t="s">
        <v>39</v>
      </c>
      <c r="M53" t="s">
        <v>40</v>
      </c>
      <c r="N53" t="s">
        <v>45</v>
      </c>
      <c r="O53">
        <v>3</v>
      </c>
      <c r="P53" t="s">
        <v>40</v>
      </c>
      <c r="Q53" t="s">
        <v>40</v>
      </c>
      <c r="R53" t="s">
        <v>40</v>
      </c>
      <c r="S53" t="s">
        <v>40</v>
      </c>
      <c r="T53" t="s">
        <v>40</v>
      </c>
      <c r="U53" t="s">
        <v>40</v>
      </c>
      <c r="V53" t="s">
        <v>40</v>
      </c>
      <c r="W53">
        <v>2</v>
      </c>
      <c r="X53" t="s">
        <v>39</v>
      </c>
      <c r="Y53" t="s">
        <v>39</v>
      </c>
      <c r="Z53" t="s">
        <v>39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>
        <v>4</v>
      </c>
      <c r="AG53" t="s">
        <v>41</v>
      </c>
      <c r="AH53" t="s">
        <v>41</v>
      </c>
      <c r="AI53" t="s">
        <v>41</v>
      </c>
      <c r="AK53" t="s">
        <v>41</v>
      </c>
      <c r="AL53" t="s">
        <v>41</v>
      </c>
    </row>
    <row r="54" spans="1:38" x14ac:dyDescent="0.25">
      <c r="A54">
        <v>53</v>
      </c>
      <c r="B54" s="1">
        <v>45543.777719907404</v>
      </c>
      <c r="C54" s="1">
        <v>45543.778807870367</v>
      </c>
      <c r="D54" t="s">
        <v>226</v>
      </c>
      <c r="E54" t="s">
        <v>227</v>
      </c>
      <c r="F54">
        <v>3</v>
      </c>
      <c r="G54">
        <v>3</v>
      </c>
      <c r="H54" t="s">
        <v>40</v>
      </c>
      <c r="I54" t="s">
        <v>40</v>
      </c>
      <c r="J54" t="s">
        <v>40</v>
      </c>
      <c r="K54" t="s">
        <v>40</v>
      </c>
      <c r="L54" t="s">
        <v>40</v>
      </c>
      <c r="M54" t="s">
        <v>40</v>
      </c>
      <c r="N54" t="s">
        <v>63</v>
      </c>
      <c r="O54">
        <v>3</v>
      </c>
      <c r="P54" t="s">
        <v>40</v>
      </c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>
        <v>2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>
        <v>3</v>
      </c>
      <c r="AG54" t="s">
        <v>40</v>
      </c>
      <c r="AH54" t="s">
        <v>40</v>
      </c>
      <c r="AI54" t="s">
        <v>40</v>
      </c>
      <c r="AK54" t="s">
        <v>40</v>
      </c>
      <c r="AL54" t="s">
        <v>40</v>
      </c>
    </row>
    <row r="55" spans="1:38" x14ac:dyDescent="0.25">
      <c r="A55">
        <v>54</v>
      </c>
      <c r="B55" s="1">
        <v>45543.849247685182</v>
      </c>
      <c r="C55" s="1">
        <v>45543.850787037038</v>
      </c>
      <c r="D55" t="s">
        <v>174</v>
      </c>
      <c r="E55" t="s">
        <v>175</v>
      </c>
      <c r="F55">
        <v>3</v>
      </c>
      <c r="G55">
        <v>1</v>
      </c>
      <c r="H55" t="s">
        <v>38</v>
      </c>
      <c r="I55" t="s">
        <v>39</v>
      </c>
      <c r="J55" t="s">
        <v>38</v>
      </c>
      <c r="K55" t="s">
        <v>41</v>
      </c>
      <c r="L55" t="s">
        <v>41</v>
      </c>
      <c r="M55" t="s">
        <v>41</v>
      </c>
      <c r="N55" t="s">
        <v>63</v>
      </c>
      <c r="O55">
        <v>4</v>
      </c>
      <c r="P55" t="s">
        <v>41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>
        <v>4</v>
      </c>
      <c r="X55" t="s">
        <v>41</v>
      </c>
      <c r="Y55" t="s">
        <v>41</v>
      </c>
      <c r="Z55" t="s">
        <v>41</v>
      </c>
      <c r="AA55" t="s">
        <v>41</v>
      </c>
      <c r="AB55" t="s">
        <v>41</v>
      </c>
      <c r="AC55" t="s">
        <v>41</v>
      </c>
      <c r="AD55" t="s">
        <v>41</v>
      </c>
      <c r="AE55" t="s">
        <v>41</v>
      </c>
      <c r="AF55">
        <v>4</v>
      </c>
      <c r="AG55" t="s">
        <v>41</v>
      </c>
      <c r="AH55" t="s">
        <v>41</v>
      </c>
      <c r="AI55" t="s">
        <v>41</v>
      </c>
      <c r="AK55" t="s">
        <v>41</v>
      </c>
      <c r="AL55" t="s">
        <v>41</v>
      </c>
    </row>
    <row r="56" spans="1:38" x14ac:dyDescent="0.25">
      <c r="A56">
        <v>55</v>
      </c>
      <c r="B56" s="1">
        <v>45543.853877314818</v>
      </c>
      <c r="C56" s="1">
        <v>45543.855324074073</v>
      </c>
      <c r="D56" t="s">
        <v>214</v>
      </c>
      <c r="E56" t="s">
        <v>215</v>
      </c>
      <c r="F56">
        <v>3</v>
      </c>
      <c r="G56">
        <v>3</v>
      </c>
      <c r="H56" t="s">
        <v>40</v>
      </c>
      <c r="I56" t="s">
        <v>40</v>
      </c>
      <c r="J56" t="s">
        <v>40</v>
      </c>
      <c r="K56" t="s">
        <v>40</v>
      </c>
      <c r="L56" t="s">
        <v>40</v>
      </c>
      <c r="M56" t="s">
        <v>40</v>
      </c>
      <c r="N56" t="s">
        <v>42</v>
      </c>
      <c r="O56">
        <v>3</v>
      </c>
      <c r="P56" t="s">
        <v>40</v>
      </c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>
        <v>3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>
        <v>3</v>
      </c>
      <c r="AG56" t="s">
        <v>40</v>
      </c>
      <c r="AH56" t="s">
        <v>40</v>
      </c>
      <c r="AI56" t="s">
        <v>40</v>
      </c>
      <c r="AK56" t="s">
        <v>40</v>
      </c>
      <c r="AL56" t="s">
        <v>40</v>
      </c>
    </row>
    <row r="57" spans="1:38" x14ac:dyDescent="0.25">
      <c r="A57">
        <v>56</v>
      </c>
      <c r="B57" s="1">
        <v>45543.95653935185</v>
      </c>
      <c r="C57" s="1">
        <v>45543.958067129628</v>
      </c>
      <c r="D57" t="s">
        <v>300</v>
      </c>
      <c r="E57" t="s">
        <v>301</v>
      </c>
      <c r="F57">
        <v>4</v>
      </c>
      <c r="G57">
        <v>4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45</v>
      </c>
      <c r="O57">
        <v>4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4</v>
      </c>
      <c r="X57" t="s">
        <v>41</v>
      </c>
      <c r="Y57" t="s">
        <v>41</v>
      </c>
      <c r="Z57" t="s">
        <v>41</v>
      </c>
      <c r="AA57" t="s">
        <v>41</v>
      </c>
      <c r="AB57" t="s">
        <v>41</v>
      </c>
      <c r="AC57" t="s">
        <v>41</v>
      </c>
      <c r="AD57" t="s">
        <v>41</v>
      </c>
      <c r="AE57" t="s">
        <v>41</v>
      </c>
      <c r="AF57">
        <v>4</v>
      </c>
      <c r="AG57" t="s">
        <v>41</v>
      </c>
      <c r="AH57" t="s">
        <v>41</v>
      </c>
      <c r="AI57" t="s">
        <v>41</v>
      </c>
      <c r="AK57" t="s">
        <v>41</v>
      </c>
      <c r="AL57" t="s">
        <v>41</v>
      </c>
    </row>
    <row r="58" spans="1:38" x14ac:dyDescent="0.25">
      <c r="A58">
        <v>57</v>
      </c>
      <c r="B58" s="1">
        <v>45544.417094907411</v>
      </c>
      <c r="C58" s="1">
        <v>45544.420682870368</v>
      </c>
      <c r="D58" t="s">
        <v>290</v>
      </c>
      <c r="E58" t="s">
        <v>291</v>
      </c>
      <c r="F58">
        <v>3</v>
      </c>
      <c r="G58">
        <v>1</v>
      </c>
      <c r="H58" t="s">
        <v>38</v>
      </c>
      <c r="I58" t="s">
        <v>40</v>
      </c>
      <c r="J58" t="s">
        <v>38</v>
      </c>
      <c r="K58" t="s">
        <v>41</v>
      </c>
      <c r="L58" t="s">
        <v>41</v>
      </c>
      <c r="M58" t="s">
        <v>41</v>
      </c>
      <c r="N58" t="s">
        <v>63</v>
      </c>
      <c r="O58">
        <v>3</v>
      </c>
      <c r="P58" t="s">
        <v>40</v>
      </c>
      <c r="Q58" t="s">
        <v>41</v>
      </c>
      <c r="R58" t="s">
        <v>41</v>
      </c>
      <c r="S58" t="s">
        <v>41</v>
      </c>
      <c r="T58" t="s">
        <v>41</v>
      </c>
      <c r="U58" t="s">
        <v>41</v>
      </c>
      <c r="V58" t="s">
        <v>40</v>
      </c>
      <c r="W58">
        <v>3</v>
      </c>
      <c r="X58" t="s">
        <v>40</v>
      </c>
      <c r="Z58" t="s">
        <v>40</v>
      </c>
      <c r="AA58" t="s">
        <v>39</v>
      </c>
      <c r="AB58" t="s">
        <v>41</v>
      </c>
      <c r="AC58" t="s">
        <v>40</v>
      </c>
      <c r="AD58" t="s">
        <v>40</v>
      </c>
      <c r="AE58" t="s">
        <v>40</v>
      </c>
      <c r="AF58">
        <v>3</v>
      </c>
      <c r="AG58" t="s">
        <v>41</v>
      </c>
      <c r="AH58" t="s">
        <v>41</v>
      </c>
      <c r="AI58" t="s">
        <v>41</v>
      </c>
      <c r="AK58" t="s">
        <v>41</v>
      </c>
      <c r="AL58" t="s">
        <v>40</v>
      </c>
    </row>
    <row r="59" spans="1:38" x14ac:dyDescent="0.25">
      <c r="A59">
        <v>58</v>
      </c>
      <c r="B59" s="1">
        <v>45544.409074074072</v>
      </c>
      <c r="C59" s="1">
        <v>45544.423564814817</v>
      </c>
      <c r="D59" t="s">
        <v>358</v>
      </c>
      <c r="E59" t="s">
        <v>359</v>
      </c>
      <c r="F59">
        <v>3</v>
      </c>
      <c r="G59">
        <v>3</v>
      </c>
      <c r="H59" t="s">
        <v>40</v>
      </c>
      <c r="I59" t="s">
        <v>40</v>
      </c>
      <c r="J59" t="s">
        <v>40</v>
      </c>
      <c r="K59" t="s">
        <v>40</v>
      </c>
      <c r="L59" t="s">
        <v>40</v>
      </c>
      <c r="M59" t="s">
        <v>40</v>
      </c>
      <c r="N59" t="s">
        <v>45</v>
      </c>
      <c r="O59">
        <v>3</v>
      </c>
      <c r="P59" t="s">
        <v>40</v>
      </c>
      <c r="Q59" t="s">
        <v>40</v>
      </c>
      <c r="R59" t="s">
        <v>40</v>
      </c>
      <c r="S59" t="s">
        <v>40</v>
      </c>
      <c r="T59" t="s">
        <v>40</v>
      </c>
      <c r="U59" t="s">
        <v>40</v>
      </c>
      <c r="V59" t="s">
        <v>40</v>
      </c>
      <c r="W59">
        <v>3</v>
      </c>
      <c r="X59" t="s">
        <v>40</v>
      </c>
      <c r="Y59" t="s">
        <v>40</v>
      </c>
      <c r="Z59" t="s">
        <v>40</v>
      </c>
      <c r="AA59" t="s">
        <v>40</v>
      </c>
      <c r="AB59" t="s">
        <v>40</v>
      </c>
      <c r="AC59" t="s">
        <v>40</v>
      </c>
      <c r="AD59" t="s">
        <v>40</v>
      </c>
      <c r="AE59" t="s">
        <v>40</v>
      </c>
      <c r="AF59">
        <v>2</v>
      </c>
      <c r="AG59" t="s">
        <v>40</v>
      </c>
      <c r="AH59" t="s">
        <v>40</v>
      </c>
      <c r="AI59" t="s">
        <v>40</v>
      </c>
      <c r="AK59" t="s">
        <v>39</v>
      </c>
      <c r="AL59" t="s">
        <v>39</v>
      </c>
    </row>
    <row r="60" spans="1:38" x14ac:dyDescent="0.25">
      <c r="A60">
        <v>59</v>
      </c>
      <c r="B60" s="1">
        <v>45544.465775462966</v>
      </c>
      <c r="C60" s="1">
        <v>45544.467060185183</v>
      </c>
      <c r="D60" t="s">
        <v>216</v>
      </c>
      <c r="E60" t="s">
        <v>217</v>
      </c>
      <c r="F60">
        <v>1</v>
      </c>
      <c r="G60">
        <v>1</v>
      </c>
      <c r="H60" t="s">
        <v>38</v>
      </c>
      <c r="I60" t="s">
        <v>38</v>
      </c>
      <c r="J60" t="s">
        <v>38</v>
      </c>
      <c r="K60" t="s">
        <v>40</v>
      </c>
      <c r="L60" t="s">
        <v>40</v>
      </c>
      <c r="M60" t="s">
        <v>40</v>
      </c>
      <c r="N60" t="s">
        <v>63</v>
      </c>
      <c r="O60">
        <v>1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>
        <v>3</v>
      </c>
      <c r="X60" t="s">
        <v>40</v>
      </c>
      <c r="Y60" t="s">
        <v>40</v>
      </c>
      <c r="Z60" t="s">
        <v>39</v>
      </c>
      <c r="AA60" t="s">
        <v>38</v>
      </c>
      <c r="AB60" t="s">
        <v>40</v>
      </c>
      <c r="AC60" t="s">
        <v>38</v>
      </c>
      <c r="AD60" t="s">
        <v>38</v>
      </c>
      <c r="AE60" t="s">
        <v>38</v>
      </c>
      <c r="AF60">
        <v>3</v>
      </c>
      <c r="AG60" t="s">
        <v>40</v>
      </c>
      <c r="AH60" t="s">
        <v>40</v>
      </c>
      <c r="AI60" t="s">
        <v>40</v>
      </c>
      <c r="AK60" t="s">
        <v>40</v>
      </c>
      <c r="AL60" t="s">
        <v>40</v>
      </c>
    </row>
    <row r="61" spans="1:38" x14ac:dyDescent="0.25">
      <c r="A61">
        <v>60</v>
      </c>
      <c r="B61" s="1">
        <v>45544.466793981483</v>
      </c>
      <c r="C61" s="1">
        <v>45544.46912037037</v>
      </c>
      <c r="D61" t="s">
        <v>360</v>
      </c>
      <c r="E61" t="s">
        <v>361</v>
      </c>
      <c r="F61">
        <v>3</v>
      </c>
      <c r="G61">
        <v>2</v>
      </c>
      <c r="H61" t="s">
        <v>38</v>
      </c>
      <c r="I61" t="s">
        <v>40</v>
      </c>
      <c r="J61" t="s">
        <v>40</v>
      </c>
      <c r="K61" t="s">
        <v>40</v>
      </c>
      <c r="L61" t="s">
        <v>40</v>
      </c>
      <c r="M61" t="s">
        <v>40</v>
      </c>
      <c r="N61" t="s">
        <v>63</v>
      </c>
      <c r="O61">
        <v>3</v>
      </c>
      <c r="P61" t="s">
        <v>40</v>
      </c>
      <c r="Q61" t="s">
        <v>40</v>
      </c>
      <c r="R61" t="s">
        <v>39</v>
      </c>
      <c r="S61" t="s">
        <v>40</v>
      </c>
      <c r="T61" t="s">
        <v>40</v>
      </c>
      <c r="U61" t="s">
        <v>40</v>
      </c>
      <c r="V61" t="s">
        <v>40</v>
      </c>
      <c r="W61">
        <v>3</v>
      </c>
      <c r="X61" t="s">
        <v>40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>
        <v>3</v>
      </c>
      <c r="AG61" t="s">
        <v>40</v>
      </c>
      <c r="AH61" t="s">
        <v>40</v>
      </c>
      <c r="AI61" t="s">
        <v>40</v>
      </c>
      <c r="AK61" t="s">
        <v>40</v>
      </c>
      <c r="AL61" t="s">
        <v>40</v>
      </c>
    </row>
    <row r="62" spans="1:38" x14ac:dyDescent="0.25">
      <c r="A62">
        <v>61</v>
      </c>
      <c r="B62" s="1">
        <v>45544.466689814813</v>
      </c>
      <c r="C62" s="1">
        <v>45544.470995370371</v>
      </c>
      <c r="D62" t="s">
        <v>362</v>
      </c>
      <c r="E62" t="s">
        <v>363</v>
      </c>
      <c r="F62">
        <v>3</v>
      </c>
      <c r="G62">
        <v>2</v>
      </c>
      <c r="H62" t="s">
        <v>40</v>
      </c>
      <c r="I62" t="s">
        <v>40</v>
      </c>
      <c r="J62" t="s">
        <v>39</v>
      </c>
      <c r="K62" t="s">
        <v>39</v>
      </c>
      <c r="L62" t="s">
        <v>40</v>
      </c>
      <c r="M62" t="s">
        <v>40</v>
      </c>
      <c r="N62" t="s">
        <v>45</v>
      </c>
      <c r="O62">
        <v>3</v>
      </c>
      <c r="P62" t="s">
        <v>40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>
        <v>3</v>
      </c>
      <c r="X62" t="s">
        <v>40</v>
      </c>
      <c r="Y62" t="s">
        <v>40</v>
      </c>
      <c r="Z62" t="s">
        <v>40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>
        <v>3</v>
      </c>
      <c r="AG62" t="s">
        <v>40</v>
      </c>
      <c r="AH62" t="s">
        <v>40</v>
      </c>
      <c r="AI62" t="s">
        <v>40</v>
      </c>
      <c r="AK62" t="s">
        <v>40</v>
      </c>
      <c r="AL62" t="s">
        <v>40</v>
      </c>
    </row>
    <row r="63" spans="1:38" x14ac:dyDescent="0.25">
      <c r="A63">
        <v>62</v>
      </c>
      <c r="B63" s="1">
        <v>45544.46979166667</v>
      </c>
      <c r="C63" s="1">
        <v>45544.471863425926</v>
      </c>
      <c r="D63" t="s">
        <v>241</v>
      </c>
      <c r="E63" t="s">
        <v>242</v>
      </c>
      <c r="F63">
        <v>2</v>
      </c>
      <c r="G63">
        <v>3</v>
      </c>
      <c r="H63" t="s">
        <v>40</v>
      </c>
      <c r="I63" t="s">
        <v>40</v>
      </c>
      <c r="J63" t="s">
        <v>40</v>
      </c>
      <c r="K63" t="s">
        <v>40</v>
      </c>
      <c r="L63" t="s">
        <v>40</v>
      </c>
      <c r="M63" t="s">
        <v>40</v>
      </c>
      <c r="N63" t="s">
        <v>45</v>
      </c>
      <c r="O63">
        <v>2</v>
      </c>
      <c r="P63" t="s">
        <v>39</v>
      </c>
      <c r="Q63" t="s">
        <v>40</v>
      </c>
      <c r="R63" t="s">
        <v>40</v>
      </c>
      <c r="S63" t="s">
        <v>39</v>
      </c>
      <c r="T63" t="s">
        <v>40</v>
      </c>
      <c r="U63" t="s">
        <v>40</v>
      </c>
      <c r="V63" t="s">
        <v>40</v>
      </c>
      <c r="W63">
        <v>3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>
        <v>3</v>
      </c>
      <c r="AG63" t="s">
        <v>40</v>
      </c>
      <c r="AH63" t="s">
        <v>40</v>
      </c>
      <c r="AI63" t="s">
        <v>40</v>
      </c>
      <c r="AK63" t="s">
        <v>40</v>
      </c>
      <c r="AL63" t="s">
        <v>40</v>
      </c>
    </row>
    <row r="64" spans="1:38" x14ac:dyDescent="0.25">
      <c r="A64">
        <v>63</v>
      </c>
      <c r="B64" s="1">
        <v>45544.471018518518</v>
      </c>
      <c r="C64" s="1">
        <v>45544.471898148149</v>
      </c>
      <c r="D64" t="s">
        <v>148</v>
      </c>
      <c r="E64" t="s">
        <v>149</v>
      </c>
      <c r="F64">
        <v>3</v>
      </c>
      <c r="G64">
        <v>3</v>
      </c>
      <c r="H64" t="s">
        <v>40</v>
      </c>
      <c r="I64" t="s">
        <v>40</v>
      </c>
      <c r="J64" t="s">
        <v>40</v>
      </c>
      <c r="K64" t="s">
        <v>40</v>
      </c>
      <c r="L64" t="s">
        <v>40</v>
      </c>
      <c r="M64" t="s">
        <v>40</v>
      </c>
      <c r="N64" t="s">
        <v>45</v>
      </c>
      <c r="O64">
        <v>3</v>
      </c>
      <c r="P64" t="s">
        <v>40</v>
      </c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>
        <v>3</v>
      </c>
      <c r="X64" t="s">
        <v>40</v>
      </c>
      <c r="Y64" t="s">
        <v>40</v>
      </c>
      <c r="Z64" t="s">
        <v>40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>
        <v>3</v>
      </c>
      <c r="AG64" t="s">
        <v>40</v>
      </c>
      <c r="AH64" t="s">
        <v>40</v>
      </c>
      <c r="AI64" t="s">
        <v>40</v>
      </c>
      <c r="AK64" t="s">
        <v>40</v>
      </c>
      <c r="AL64" t="s">
        <v>40</v>
      </c>
    </row>
    <row r="65" spans="1:38" x14ac:dyDescent="0.25">
      <c r="A65">
        <v>64</v>
      </c>
      <c r="B65" s="1">
        <v>45544.475729166668</v>
      </c>
      <c r="C65" s="1">
        <v>45544.477488425924</v>
      </c>
      <c r="D65" t="s">
        <v>198</v>
      </c>
      <c r="E65" t="s">
        <v>199</v>
      </c>
      <c r="F65">
        <v>3</v>
      </c>
      <c r="G65">
        <v>3</v>
      </c>
      <c r="H65" t="s">
        <v>39</v>
      </c>
      <c r="I65" t="s">
        <v>40</v>
      </c>
      <c r="J65" t="s">
        <v>40</v>
      </c>
      <c r="K65" t="s">
        <v>40</v>
      </c>
      <c r="L65" t="s">
        <v>40</v>
      </c>
      <c r="M65" t="s">
        <v>39</v>
      </c>
      <c r="N65" t="s">
        <v>45</v>
      </c>
      <c r="O65">
        <v>3</v>
      </c>
      <c r="P65" t="s">
        <v>40</v>
      </c>
      <c r="Q65" t="s">
        <v>40</v>
      </c>
      <c r="R65" t="s">
        <v>40</v>
      </c>
      <c r="S65" t="s">
        <v>40</v>
      </c>
      <c r="T65" t="s">
        <v>39</v>
      </c>
      <c r="U65" t="s">
        <v>40</v>
      </c>
      <c r="V65" t="s">
        <v>40</v>
      </c>
      <c r="W65">
        <v>3</v>
      </c>
      <c r="X65" t="s">
        <v>39</v>
      </c>
      <c r="Y65" t="s">
        <v>39</v>
      </c>
      <c r="Z65" t="s">
        <v>39</v>
      </c>
      <c r="AA65" t="s">
        <v>40</v>
      </c>
      <c r="AB65" t="s">
        <v>40</v>
      </c>
      <c r="AC65" t="s">
        <v>40</v>
      </c>
      <c r="AD65" t="s">
        <v>40</v>
      </c>
      <c r="AE65" t="s">
        <v>40</v>
      </c>
      <c r="AF65">
        <v>3</v>
      </c>
      <c r="AG65" t="s">
        <v>40</v>
      </c>
      <c r="AH65" t="s">
        <v>40</v>
      </c>
      <c r="AI65" t="s">
        <v>40</v>
      </c>
      <c r="AK65" t="s">
        <v>40</v>
      </c>
      <c r="AL65" t="s">
        <v>40</v>
      </c>
    </row>
    <row r="66" spans="1:38" x14ac:dyDescent="0.25">
      <c r="A66">
        <v>65</v>
      </c>
      <c r="B66" s="1">
        <v>45544.477638888886</v>
      </c>
      <c r="C66" s="1">
        <v>45544.478912037041</v>
      </c>
      <c r="D66" t="s">
        <v>56</v>
      </c>
      <c r="E66" t="s">
        <v>57</v>
      </c>
      <c r="F66">
        <v>2</v>
      </c>
      <c r="G66">
        <v>2</v>
      </c>
      <c r="H66" t="s">
        <v>39</v>
      </c>
      <c r="I66" t="s">
        <v>39</v>
      </c>
      <c r="J66" t="s">
        <v>39</v>
      </c>
      <c r="K66" t="s">
        <v>40</v>
      </c>
      <c r="L66" t="s">
        <v>40</v>
      </c>
      <c r="M66" t="s">
        <v>39</v>
      </c>
      <c r="N66" t="s">
        <v>82</v>
      </c>
      <c r="O66">
        <v>3</v>
      </c>
      <c r="P66" t="s">
        <v>40</v>
      </c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>
        <v>3</v>
      </c>
      <c r="X66" t="s">
        <v>40</v>
      </c>
      <c r="Y66" t="s">
        <v>40</v>
      </c>
      <c r="Z66" t="s">
        <v>40</v>
      </c>
      <c r="AA66" t="s">
        <v>39</v>
      </c>
      <c r="AB66" t="s">
        <v>40</v>
      </c>
      <c r="AC66" t="s">
        <v>40</v>
      </c>
      <c r="AD66" t="s">
        <v>40</v>
      </c>
      <c r="AE66" t="s">
        <v>40</v>
      </c>
      <c r="AF66">
        <v>3</v>
      </c>
      <c r="AG66" t="s">
        <v>40</v>
      </c>
      <c r="AH66" t="s">
        <v>40</v>
      </c>
      <c r="AI66" t="s">
        <v>40</v>
      </c>
      <c r="AK66" t="s">
        <v>40</v>
      </c>
      <c r="AL66" t="s">
        <v>40</v>
      </c>
    </row>
    <row r="67" spans="1:38" x14ac:dyDescent="0.25">
      <c r="A67">
        <v>66</v>
      </c>
      <c r="B67" s="1">
        <v>45544.480416666665</v>
      </c>
      <c r="C67" s="1">
        <v>45544.481539351851</v>
      </c>
      <c r="D67" t="s">
        <v>364</v>
      </c>
      <c r="E67" t="s">
        <v>365</v>
      </c>
      <c r="F67">
        <v>3</v>
      </c>
      <c r="G67">
        <v>3</v>
      </c>
      <c r="H67" t="s">
        <v>40</v>
      </c>
      <c r="I67" t="s">
        <v>40</v>
      </c>
      <c r="J67" t="s">
        <v>40</v>
      </c>
      <c r="K67" t="s">
        <v>41</v>
      </c>
      <c r="L67" t="s">
        <v>40</v>
      </c>
      <c r="M67" t="s">
        <v>40</v>
      </c>
      <c r="N67" t="s">
        <v>45</v>
      </c>
      <c r="O67">
        <v>3</v>
      </c>
      <c r="P67" t="s">
        <v>40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>
        <v>3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>
        <v>3</v>
      </c>
      <c r="AG67" t="s">
        <v>40</v>
      </c>
      <c r="AH67" t="s">
        <v>40</v>
      </c>
      <c r="AI67" t="s">
        <v>40</v>
      </c>
      <c r="AK67" t="s">
        <v>40</v>
      </c>
      <c r="AL67" t="s">
        <v>40</v>
      </c>
    </row>
    <row r="68" spans="1:38" x14ac:dyDescent="0.25">
      <c r="A68">
        <v>67</v>
      </c>
      <c r="B68" s="1">
        <v>45544.481307870374</v>
      </c>
      <c r="C68" s="1">
        <v>45544.482870370368</v>
      </c>
      <c r="D68" t="s">
        <v>366</v>
      </c>
      <c r="E68" t="s">
        <v>367</v>
      </c>
      <c r="F68">
        <v>2</v>
      </c>
      <c r="G68">
        <v>2</v>
      </c>
      <c r="H68" t="s">
        <v>39</v>
      </c>
      <c r="I68" t="s">
        <v>39</v>
      </c>
      <c r="J68" t="s">
        <v>39</v>
      </c>
      <c r="K68" t="s">
        <v>39</v>
      </c>
      <c r="L68" t="s">
        <v>39</v>
      </c>
      <c r="M68" t="s">
        <v>39</v>
      </c>
      <c r="N68" t="s">
        <v>63</v>
      </c>
      <c r="O68">
        <v>2</v>
      </c>
      <c r="P68" t="s">
        <v>39</v>
      </c>
      <c r="Q68" t="s">
        <v>39</v>
      </c>
      <c r="R68" t="s">
        <v>39</v>
      </c>
      <c r="S68" t="s">
        <v>38</v>
      </c>
      <c r="T68" t="s">
        <v>38</v>
      </c>
      <c r="U68" t="s">
        <v>39</v>
      </c>
      <c r="V68" t="s">
        <v>38</v>
      </c>
      <c r="W68">
        <v>2</v>
      </c>
      <c r="X68" t="s">
        <v>39</v>
      </c>
      <c r="Y68" t="s">
        <v>39</v>
      </c>
      <c r="Z68" t="s">
        <v>39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>
        <v>2</v>
      </c>
      <c r="AG68" t="s">
        <v>38</v>
      </c>
      <c r="AH68" t="s">
        <v>38</v>
      </c>
      <c r="AI68" t="s">
        <v>38</v>
      </c>
      <c r="AK68" t="s">
        <v>38</v>
      </c>
      <c r="AL68" t="s">
        <v>38</v>
      </c>
    </row>
    <row r="69" spans="1:38" x14ac:dyDescent="0.25">
      <c r="A69">
        <v>68</v>
      </c>
      <c r="B69" s="1">
        <v>45544.482893518521</v>
      </c>
      <c r="C69" s="1">
        <v>45544.484502314815</v>
      </c>
      <c r="D69" t="s">
        <v>131</v>
      </c>
      <c r="E69" t="s">
        <v>132</v>
      </c>
      <c r="F69">
        <v>3</v>
      </c>
      <c r="G69">
        <v>4</v>
      </c>
      <c r="H69" t="s">
        <v>40</v>
      </c>
      <c r="I69" t="s">
        <v>40</v>
      </c>
      <c r="J69" t="s">
        <v>40</v>
      </c>
      <c r="K69" t="s">
        <v>40</v>
      </c>
      <c r="L69" t="s">
        <v>40</v>
      </c>
      <c r="M69" t="s">
        <v>40</v>
      </c>
      <c r="N69" t="s">
        <v>45</v>
      </c>
      <c r="O69">
        <v>3</v>
      </c>
      <c r="P69" t="s">
        <v>41</v>
      </c>
      <c r="Q69" t="s">
        <v>40</v>
      </c>
      <c r="R69" t="s">
        <v>40</v>
      </c>
      <c r="S69" t="s">
        <v>40</v>
      </c>
      <c r="T69" t="s">
        <v>39</v>
      </c>
      <c r="U69" t="s">
        <v>40</v>
      </c>
      <c r="V69" t="s">
        <v>40</v>
      </c>
      <c r="W69">
        <v>2</v>
      </c>
      <c r="X69" t="s">
        <v>40</v>
      </c>
      <c r="Y69" t="s">
        <v>39</v>
      </c>
      <c r="Z69" t="s">
        <v>40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>
        <v>4</v>
      </c>
      <c r="AG69" t="s">
        <v>40</v>
      </c>
      <c r="AH69" t="s">
        <v>40</v>
      </c>
      <c r="AI69" t="s">
        <v>40</v>
      </c>
      <c r="AK69" t="s">
        <v>40</v>
      </c>
      <c r="AL69" t="s">
        <v>40</v>
      </c>
    </row>
    <row r="70" spans="1:38" x14ac:dyDescent="0.25">
      <c r="A70">
        <v>69</v>
      </c>
      <c r="B70" s="1">
        <v>45544.483506944445</v>
      </c>
      <c r="C70" s="1">
        <v>45544.490370370368</v>
      </c>
      <c r="D70" t="s">
        <v>194</v>
      </c>
      <c r="E70" t="s">
        <v>195</v>
      </c>
      <c r="F70">
        <v>3</v>
      </c>
      <c r="G70">
        <v>4</v>
      </c>
      <c r="H70" t="s">
        <v>41</v>
      </c>
      <c r="I70" t="s">
        <v>40</v>
      </c>
      <c r="J70" t="s">
        <v>40</v>
      </c>
      <c r="K70" t="s">
        <v>41</v>
      </c>
      <c r="L70" t="s">
        <v>40</v>
      </c>
      <c r="M70" t="s">
        <v>40</v>
      </c>
      <c r="N70" t="s">
        <v>82</v>
      </c>
      <c r="O70">
        <v>3</v>
      </c>
      <c r="P70" t="s">
        <v>40</v>
      </c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>
        <v>4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>
        <v>3</v>
      </c>
      <c r="AG70" t="s">
        <v>40</v>
      </c>
      <c r="AH70" t="s">
        <v>40</v>
      </c>
      <c r="AI70" t="s">
        <v>40</v>
      </c>
      <c r="AK70" t="s">
        <v>40</v>
      </c>
      <c r="AL70" t="s">
        <v>40</v>
      </c>
    </row>
    <row r="71" spans="1:38" x14ac:dyDescent="0.25">
      <c r="A71">
        <v>70</v>
      </c>
      <c r="B71" s="1">
        <v>45544.47351851852</v>
      </c>
      <c r="C71" s="1">
        <v>45544.490370370368</v>
      </c>
      <c r="D71" t="s">
        <v>105</v>
      </c>
      <c r="E71" t="s">
        <v>106</v>
      </c>
      <c r="F71">
        <v>4</v>
      </c>
      <c r="G71">
        <v>3</v>
      </c>
      <c r="H71" t="s">
        <v>40</v>
      </c>
      <c r="I71" t="s">
        <v>40</v>
      </c>
      <c r="J71" t="s">
        <v>40</v>
      </c>
      <c r="K71" t="s">
        <v>41</v>
      </c>
      <c r="L71" t="s">
        <v>41</v>
      </c>
      <c r="M71" t="s">
        <v>40</v>
      </c>
      <c r="N71" t="s">
        <v>45</v>
      </c>
      <c r="O71">
        <v>4</v>
      </c>
      <c r="P71" t="s">
        <v>40</v>
      </c>
      <c r="Q71" t="s">
        <v>40</v>
      </c>
      <c r="R71" t="s">
        <v>41</v>
      </c>
      <c r="S71" t="s">
        <v>41</v>
      </c>
      <c r="T71" t="s">
        <v>40</v>
      </c>
      <c r="U71" t="s">
        <v>40</v>
      </c>
      <c r="V71" t="s">
        <v>40</v>
      </c>
      <c r="W71">
        <v>3</v>
      </c>
      <c r="X71" t="s">
        <v>40</v>
      </c>
      <c r="Y71" t="s">
        <v>40</v>
      </c>
      <c r="Z71" t="s">
        <v>40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>
        <v>3</v>
      </c>
      <c r="AG71" t="s">
        <v>40</v>
      </c>
      <c r="AH71" t="s">
        <v>40</v>
      </c>
      <c r="AI71" t="s">
        <v>40</v>
      </c>
      <c r="AK71" t="s">
        <v>40</v>
      </c>
      <c r="AL71" t="s">
        <v>40</v>
      </c>
    </row>
    <row r="72" spans="1:38" x14ac:dyDescent="0.25">
      <c r="A72">
        <v>71</v>
      </c>
      <c r="B72" s="1">
        <v>45544.495335648149</v>
      </c>
      <c r="C72" s="1">
        <v>45544.497245370374</v>
      </c>
      <c r="D72" t="s">
        <v>272</v>
      </c>
      <c r="E72" t="s">
        <v>273</v>
      </c>
      <c r="F72">
        <v>3</v>
      </c>
      <c r="G72">
        <v>3</v>
      </c>
      <c r="H72" t="s">
        <v>40</v>
      </c>
      <c r="I72" t="s">
        <v>40</v>
      </c>
      <c r="J72" t="s">
        <v>39</v>
      </c>
      <c r="K72" t="s">
        <v>41</v>
      </c>
      <c r="L72" t="s">
        <v>41</v>
      </c>
      <c r="M72" t="s">
        <v>41</v>
      </c>
      <c r="N72" t="s">
        <v>82</v>
      </c>
      <c r="O72">
        <v>3</v>
      </c>
      <c r="P72" t="s">
        <v>40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>
        <v>3</v>
      </c>
      <c r="X72" t="s">
        <v>40</v>
      </c>
      <c r="Y72" t="s">
        <v>40</v>
      </c>
      <c r="Z72" t="s">
        <v>40</v>
      </c>
      <c r="AA72" t="s">
        <v>40</v>
      </c>
      <c r="AB72" t="s">
        <v>41</v>
      </c>
      <c r="AC72" t="s">
        <v>40</v>
      </c>
      <c r="AD72" t="s">
        <v>40</v>
      </c>
      <c r="AE72" t="s">
        <v>40</v>
      </c>
      <c r="AF72">
        <v>4</v>
      </c>
      <c r="AG72" t="s">
        <v>41</v>
      </c>
      <c r="AH72" t="s">
        <v>41</v>
      </c>
      <c r="AI72" t="s">
        <v>41</v>
      </c>
      <c r="AK72" t="s">
        <v>41</v>
      </c>
      <c r="AL72" t="s">
        <v>41</v>
      </c>
    </row>
    <row r="73" spans="1:38" x14ac:dyDescent="0.25">
      <c r="A73">
        <v>72</v>
      </c>
      <c r="B73" s="1">
        <v>45544.499224537038</v>
      </c>
      <c r="C73" s="1">
        <v>45544.501585648148</v>
      </c>
      <c r="D73" t="s">
        <v>172</v>
      </c>
      <c r="E73" t="s">
        <v>173</v>
      </c>
      <c r="F73">
        <v>3</v>
      </c>
      <c r="G73">
        <v>2</v>
      </c>
      <c r="H73" t="s">
        <v>39</v>
      </c>
      <c r="I73" t="s">
        <v>39</v>
      </c>
      <c r="J73" t="s">
        <v>39</v>
      </c>
      <c r="K73" t="s">
        <v>39</v>
      </c>
      <c r="L73" t="s">
        <v>39</v>
      </c>
      <c r="M73" t="s">
        <v>40</v>
      </c>
      <c r="N73" t="s">
        <v>63</v>
      </c>
      <c r="O73">
        <v>3</v>
      </c>
      <c r="P73" t="s">
        <v>40</v>
      </c>
      <c r="Q73" t="s">
        <v>40</v>
      </c>
      <c r="R73" t="s">
        <v>40</v>
      </c>
      <c r="S73" t="s">
        <v>40</v>
      </c>
      <c r="T73" t="s">
        <v>40</v>
      </c>
      <c r="U73" t="s">
        <v>40</v>
      </c>
      <c r="V73" t="s">
        <v>40</v>
      </c>
      <c r="W73">
        <v>3</v>
      </c>
      <c r="X73" t="s">
        <v>40</v>
      </c>
      <c r="Y73" t="s">
        <v>40</v>
      </c>
      <c r="Z73" t="s">
        <v>39</v>
      </c>
      <c r="AA73" t="s">
        <v>40</v>
      </c>
      <c r="AB73" t="s">
        <v>39</v>
      </c>
      <c r="AC73" t="s">
        <v>39</v>
      </c>
      <c r="AD73" t="s">
        <v>39</v>
      </c>
      <c r="AE73" t="s">
        <v>39</v>
      </c>
      <c r="AF73">
        <v>3</v>
      </c>
      <c r="AG73" t="s">
        <v>40</v>
      </c>
      <c r="AH73" t="s">
        <v>39</v>
      </c>
      <c r="AI73" t="s">
        <v>40</v>
      </c>
      <c r="AK73" t="s">
        <v>40</v>
      </c>
      <c r="AL73" t="s">
        <v>40</v>
      </c>
    </row>
    <row r="74" spans="1:38" x14ac:dyDescent="0.25">
      <c r="A74">
        <v>73</v>
      </c>
      <c r="B74" s="1">
        <v>45544.472719907404</v>
      </c>
      <c r="C74" s="1">
        <v>45544.502175925925</v>
      </c>
      <c r="D74" t="s">
        <v>70</v>
      </c>
      <c r="E74" t="s">
        <v>71</v>
      </c>
      <c r="F74">
        <v>4</v>
      </c>
      <c r="G74">
        <v>4</v>
      </c>
      <c r="H74" t="s">
        <v>41</v>
      </c>
      <c r="I74" t="s">
        <v>41</v>
      </c>
      <c r="J74" t="s">
        <v>41</v>
      </c>
      <c r="K74" t="s">
        <v>41</v>
      </c>
      <c r="L74" t="s">
        <v>41</v>
      </c>
      <c r="M74" t="s">
        <v>41</v>
      </c>
      <c r="N74" t="s">
        <v>45</v>
      </c>
      <c r="O74">
        <v>4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40</v>
      </c>
      <c r="W74">
        <v>4</v>
      </c>
      <c r="X74" t="s">
        <v>41</v>
      </c>
      <c r="Y74" t="s">
        <v>41</v>
      </c>
      <c r="Z74" t="s">
        <v>41</v>
      </c>
      <c r="AA74" t="s">
        <v>41</v>
      </c>
      <c r="AB74" t="s">
        <v>41</v>
      </c>
      <c r="AC74" t="s">
        <v>41</v>
      </c>
      <c r="AD74" t="s">
        <v>41</v>
      </c>
      <c r="AE74" t="s">
        <v>41</v>
      </c>
      <c r="AF74">
        <v>4</v>
      </c>
      <c r="AG74" t="s">
        <v>41</v>
      </c>
      <c r="AH74" t="s">
        <v>41</v>
      </c>
      <c r="AI74" t="s">
        <v>41</v>
      </c>
      <c r="AK74" t="s">
        <v>41</v>
      </c>
      <c r="AL74" t="s">
        <v>41</v>
      </c>
    </row>
    <row r="75" spans="1:38" x14ac:dyDescent="0.25">
      <c r="A75">
        <v>74</v>
      </c>
      <c r="B75" s="1">
        <v>45544.504560185182</v>
      </c>
      <c r="C75" s="1">
        <v>45544.505381944444</v>
      </c>
      <c r="D75" t="s">
        <v>239</v>
      </c>
      <c r="E75" t="s">
        <v>240</v>
      </c>
      <c r="F75">
        <v>4</v>
      </c>
      <c r="G75">
        <v>4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41</v>
      </c>
      <c r="N75" t="s">
        <v>45</v>
      </c>
      <c r="O75">
        <v>4</v>
      </c>
      <c r="P75" t="s">
        <v>41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>
        <v>4</v>
      </c>
      <c r="X75" t="s">
        <v>41</v>
      </c>
      <c r="Y75" t="s">
        <v>41</v>
      </c>
      <c r="Z75" t="s">
        <v>41</v>
      </c>
      <c r="AA75" t="s">
        <v>41</v>
      </c>
      <c r="AB75" t="s">
        <v>41</v>
      </c>
      <c r="AC75" t="s">
        <v>41</v>
      </c>
      <c r="AD75" t="s">
        <v>41</v>
      </c>
      <c r="AE75" t="s">
        <v>41</v>
      </c>
      <c r="AF75">
        <v>4</v>
      </c>
      <c r="AG75" t="s">
        <v>41</v>
      </c>
      <c r="AH75" t="s">
        <v>41</v>
      </c>
      <c r="AI75" t="s">
        <v>41</v>
      </c>
      <c r="AK75" t="s">
        <v>41</v>
      </c>
      <c r="AL75" t="s">
        <v>41</v>
      </c>
    </row>
    <row r="76" spans="1:38" x14ac:dyDescent="0.25">
      <c r="A76">
        <v>75</v>
      </c>
      <c r="B76" s="1">
        <v>45544.50681712963</v>
      </c>
      <c r="C76" s="1">
        <v>45544.565289351849</v>
      </c>
      <c r="D76" t="s">
        <v>119</v>
      </c>
      <c r="E76" t="s">
        <v>120</v>
      </c>
      <c r="F76">
        <v>3</v>
      </c>
      <c r="G76">
        <v>3</v>
      </c>
      <c r="H76" t="s">
        <v>40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45</v>
      </c>
      <c r="O76">
        <v>3</v>
      </c>
      <c r="P76" t="s">
        <v>40</v>
      </c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>
        <v>3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>
        <v>3</v>
      </c>
      <c r="AG76" t="s">
        <v>40</v>
      </c>
      <c r="AH76" t="s">
        <v>40</v>
      </c>
      <c r="AI76" t="s">
        <v>40</v>
      </c>
      <c r="AK76" t="s">
        <v>40</v>
      </c>
      <c r="AL76" t="s">
        <v>40</v>
      </c>
    </row>
    <row r="77" spans="1:38" x14ac:dyDescent="0.25">
      <c r="A77">
        <v>76</v>
      </c>
      <c r="B77" s="1">
        <v>45544.668449074074</v>
      </c>
      <c r="C77" s="1">
        <v>45544.674872685187</v>
      </c>
      <c r="D77" t="s">
        <v>270</v>
      </c>
      <c r="E77" t="s">
        <v>271</v>
      </c>
      <c r="F77">
        <v>3</v>
      </c>
      <c r="G77">
        <v>3</v>
      </c>
      <c r="H77" t="s">
        <v>39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45</v>
      </c>
      <c r="O77">
        <v>3</v>
      </c>
      <c r="P77" t="s">
        <v>40</v>
      </c>
      <c r="Q77" t="s">
        <v>41</v>
      </c>
      <c r="R77" t="s">
        <v>40</v>
      </c>
      <c r="S77" t="s">
        <v>40</v>
      </c>
      <c r="T77" t="s">
        <v>40</v>
      </c>
      <c r="U77" t="s">
        <v>40</v>
      </c>
      <c r="V77" t="s">
        <v>41</v>
      </c>
      <c r="W77">
        <v>4</v>
      </c>
      <c r="X77" t="s">
        <v>39</v>
      </c>
      <c r="Y77" t="s">
        <v>40</v>
      </c>
      <c r="Z77" t="s">
        <v>40</v>
      </c>
      <c r="AA77" t="s">
        <v>41</v>
      </c>
      <c r="AB77" t="s">
        <v>41</v>
      </c>
      <c r="AC77" t="s">
        <v>41</v>
      </c>
      <c r="AD77" t="s">
        <v>41</v>
      </c>
      <c r="AE77" t="s">
        <v>41</v>
      </c>
      <c r="AF77">
        <v>4</v>
      </c>
      <c r="AG77" t="s">
        <v>40</v>
      </c>
      <c r="AH77" t="s">
        <v>40</v>
      </c>
      <c r="AI77" t="s">
        <v>41</v>
      </c>
      <c r="AK77" t="s">
        <v>41</v>
      </c>
      <c r="AL77" t="s">
        <v>41</v>
      </c>
    </row>
    <row r="78" spans="1:38" x14ac:dyDescent="0.25">
      <c r="A78">
        <v>77</v>
      </c>
      <c r="B78" s="1">
        <v>45544.599097222221</v>
      </c>
      <c r="C78" s="1">
        <v>45544.713379629633</v>
      </c>
      <c r="D78" t="s">
        <v>196</v>
      </c>
      <c r="E78" t="s">
        <v>197</v>
      </c>
      <c r="F78">
        <v>3</v>
      </c>
      <c r="G78">
        <v>3</v>
      </c>
      <c r="H78" t="s">
        <v>40</v>
      </c>
      <c r="I78" t="s">
        <v>40</v>
      </c>
      <c r="J78" t="s">
        <v>40</v>
      </c>
      <c r="K78" t="s">
        <v>40</v>
      </c>
      <c r="L78" t="s">
        <v>40</v>
      </c>
      <c r="M78" t="s">
        <v>40</v>
      </c>
      <c r="N78" t="s">
        <v>63</v>
      </c>
      <c r="O78">
        <v>3</v>
      </c>
      <c r="P78" t="s">
        <v>40</v>
      </c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41</v>
      </c>
      <c r="W78">
        <v>3</v>
      </c>
      <c r="X78" t="s">
        <v>40</v>
      </c>
      <c r="Y78" t="s">
        <v>40</v>
      </c>
      <c r="Z78" t="s">
        <v>40</v>
      </c>
      <c r="AA78" t="s">
        <v>41</v>
      </c>
      <c r="AB78" t="s">
        <v>41</v>
      </c>
      <c r="AC78" t="s">
        <v>41</v>
      </c>
      <c r="AD78" t="s">
        <v>41</v>
      </c>
      <c r="AE78" t="s">
        <v>41</v>
      </c>
      <c r="AF78">
        <v>3</v>
      </c>
      <c r="AG78" t="s">
        <v>40</v>
      </c>
      <c r="AH78" t="s">
        <v>40</v>
      </c>
      <c r="AI78" t="s">
        <v>40</v>
      </c>
      <c r="AK78" t="s">
        <v>40</v>
      </c>
      <c r="AL78" t="s">
        <v>40</v>
      </c>
    </row>
    <row r="79" spans="1:38" x14ac:dyDescent="0.25">
      <c r="A79">
        <v>78</v>
      </c>
      <c r="B79" s="1"/>
      <c r="C79" s="1"/>
      <c r="D79" t="s">
        <v>294</v>
      </c>
      <c r="E79" t="s">
        <v>295</v>
      </c>
      <c r="F79">
        <v>1</v>
      </c>
      <c r="G79">
        <v>1</v>
      </c>
      <c r="H79" t="s">
        <v>38</v>
      </c>
      <c r="I79" t="s">
        <v>40</v>
      </c>
      <c r="J79" t="s">
        <v>38</v>
      </c>
      <c r="K79" t="s">
        <v>40</v>
      </c>
      <c r="L79" t="s">
        <v>40</v>
      </c>
      <c r="M79" t="s">
        <v>39</v>
      </c>
      <c r="N79" t="s">
        <v>45</v>
      </c>
      <c r="O79">
        <v>3</v>
      </c>
      <c r="P79" t="s">
        <v>40</v>
      </c>
      <c r="Q79" t="s">
        <v>40</v>
      </c>
      <c r="R79" t="s">
        <v>40</v>
      </c>
      <c r="S79" t="s">
        <v>40</v>
      </c>
      <c r="T79" t="s">
        <v>40</v>
      </c>
      <c r="U79" t="s">
        <v>39</v>
      </c>
      <c r="V79" t="s">
        <v>40</v>
      </c>
      <c r="W79">
        <v>3</v>
      </c>
      <c r="X79" t="s">
        <v>40</v>
      </c>
      <c r="Z79" t="s">
        <v>40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>
        <v>3</v>
      </c>
      <c r="AG79" t="s">
        <v>40</v>
      </c>
      <c r="AH79" t="s">
        <v>40</v>
      </c>
      <c r="AI79" t="s">
        <v>40</v>
      </c>
      <c r="AK79" t="s">
        <v>40</v>
      </c>
      <c r="AL79" t="s">
        <v>40</v>
      </c>
    </row>
    <row r="80" spans="1:38" x14ac:dyDescent="0.25">
      <c r="A80">
        <v>79</v>
      </c>
      <c r="B80" s="1">
        <v>45543.643576388888</v>
      </c>
      <c r="C80" s="1">
        <v>45544.73946759259</v>
      </c>
      <c r="D80" t="s">
        <v>158</v>
      </c>
      <c r="E80" t="s">
        <v>159</v>
      </c>
      <c r="F80">
        <v>3</v>
      </c>
      <c r="G80">
        <v>3</v>
      </c>
      <c r="H80" t="s">
        <v>41</v>
      </c>
      <c r="I80" t="s">
        <v>41</v>
      </c>
      <c r="J80" t="s">
        <v>41</v>
      </c>
      <c r="K80" t="s">
        <v>41</v>
      </c>
      <c r="L80" t="s">
        <v>41</v>
      </c>
      <c r="M80" t="s">
        <v>41</v>
      </c>
      <c r="N80" t="s">
        <v>45</v>
      </c>
      <c r="O80">
        <v>4</v>
      </c>
      <c r="P80" t="s">
        <v>41</v>
      </c>
      <c r="Q80" t="s">
        <v>41</v>
      </c>
      <c r="R80" t="s">
        <v>41</v>
      </c>
      <c r="S80" t="s">
        <v>41</v>
      </c>
      <c r="T80" t="s">
        <v>40</v>
      </c>
      <c r="U80" t="s">
        <v>41</v>
      </c>
      <c r="V80" t="s">
        <v>40</v>
      </c>
      <c r="W80">
        <v>4</v>
      </c>
      <c r="X80" t="s">
        <v>41</v>
      </c>
      <c r="Y80" t="s">
        <v>41</v>
      </c>
      <c r="Z80" t="s">
        <v>41</v>
      </c>
      <c r="AA80" t="s">
        <v>41</v>
      </c>
      <c r="AB80" t="s">
        <v>41</v>
      </c>
      <c r="AC80" t="s">
        <v>41</v>
      </c>
      <c r="AD80" t="s">
        <v>41</v>
      </c>
      <c r="AE80" t="s">
        <v>41</v>
      </c>
      <c r="AF80">
        <v>3</v>
      </c>
      <c r="AG80" t="s">
        <v>40</v>
      </c>
      <c r="AH80" t="s">
        <v>40</v>
      </c>
      <c r="AI80" t="s">
        <v>40</v>
      </c>
      <c r="AK80" t="s">
        <v>40</v>
      </c>
      <c r="AL80" t="s">
        <v>40</v>
      </c>
    </row>
    <row r="81" spans="1:38" x14ac:dyDescent="0.25">
      <c r="A81">
        <v>80</v>
      </c>
      <c r="B81" s="1">
        <v>45544.752476851849</v>
      </c>
      <c r="C81" s="1">
        <v>45544.753912037035</v>
      </c>
      <c r="D81" t="s">
        <v>368</v>
      </c>
      <c r="E81" t="s">
        <v>369</v>
      </c>
      <c r="F81">
        <v>1</v>
      </c>
      <c r="G81">
        <v>1</v>
      </c>
      <c r="H81" t="s">
        <v>41</v>
      </c>
      <c r="I81" t="s">
        <v>41</v>
      </c>
      <c r="J81" t="s">
        <v>41</v>
      </c>
      <c r="K81" t="s">
        <v>41</v>
      </c>
      <c r="L81" t="s">
        <v>41</v>
      </c>
      <c r="M81" t="s">
        <v>41</v>
      </c>
      <c r="N81" t="s">
        <v>63</v>
      </c>
      <c r="O81">
        <v>4</v>
      </c>
      <c r="P81" t="s">
        <v>41</v>
      </c>
      <c r="Q81" t="s">
        <v>41</v>
      </c>
      <c r="R81" t="s">
        <v>41</v>
      </c>
      <c r="S81" t="s">
        <v>41</v>
      </c>
      <c r="T81" t="s">
        <v>41</v>
      </c>
      <c r="U81" t="s">
        <v>41</v>
      </c>
      <c r="V81" t="s">
        <v>41</v>
      </c>
      <c r="W81">
        <v>4</v>
      </c>
      <c r="X81" t="s">
        <v>41</v>
      </c>
      <c r="Y81" t="s">
        <v>41</v>
      </c>
      <c r="Z81" t="s">
        <v>41</v>
      </c>
      <c r="AA81" t="s">
        <v>41</v>
      </c>
      <c r="AB81" t="s">
        <v>41</v>
      </c>
      <c r="AC81" t="s">
        <v>41</v>
      </c>
      <c r="AD81" t="s">
        <v>41</v>
      </c>
      <c r="AE81" t="s">
        <v>41</v>
      </c>
      <c r="AF81">
        <v>4</v>
      </c>
      <c r="AG81" t="s">
        <v>41</v>
      </c>
      <c r="AH81" t="s">
        <v>41</v>
      </c>
      <c r="AI81" t="s">
        <v>41</v>
      </c>
      <c r="AK81" t="s">
        <v>41</v>
      </c>
      <c r="AL81" t="s">
        <v>41</v>
      </c>
    </row>
    <row r="82" spans="1:38" x14ac:dyDescent="0.25">
      <c r="A82">
        <v>81</v>
      </c>
      <c r="B82" s="1">
        <v>45544.824745370373</v>
      </c>
      <c r="C82" s="1">
        <v>45544.826597222222</v>
      </c>
      <c r="D82" t="s">
        <v>162</v>
      </c>
      <c r="E82" t="s">
        <v>163</v>
      </c>
      <c r="F82">
        <v>3</v>
      </c>
      <c r="G82">
        <v>2</v>
      </c>
      <c r="H82" t="s">
        <v>39</v>
      </c>
      <c r="I82" t="s">
        <v>39</v>
      </c>
      <c r="J82" t="s">
        <v>40</v>
      </c>
      <c r="K82" t="s">
        <v>40</v>
      </c>
      <c r="L82" t="s">
        <v>40</v>
      </c>
      <c r="M82" t="s">
        <v>40</v>
      </c>
      <c r="N82" t="s">
        <v>45</v>
      </c>
      <c r="O82">
        <v>3</v>
      </c>
      <c r="P82" t="s">
        <v>40</v>
      </c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39</v>
      </c>
      <c r="Z82" t="s">
        <v>39</v>
      </c>
      <c r="AA82" t="s">
        <v>40</v>
      </c>
      <c r="AB82" t="s">
        <v>40</v>
      </c>
      <c r="AC82" t="s">
        <v>39</v>
      </c>
      <c r="AD82" t="s">
        <v>39</v>
      </c>
      <c r="AE82" t="s">
        <v>40</v>
      </c>
      <c r="AF82">
        <v>3</v>
      </c>
      <c r="AG82" t="s">
        <v>40</v>
      </c>
      <c r="AH82" t="s">
        <v>40</v>
      </c>
      <c r="AI82" t="s">
        <v>40</v>
      </c>
      <c r="AK82" t="s">
        <v>40</v>
      </c>
      <c r="AL82" t="s">
        <v>40</v>
      </c>
    </row>
    <row r="83" spans="1:38" x14ac:dyDescent="0.25">
      <c r="A83">
        <v>82</v>
      </c>
      <c r="B83" s="1">
        <v>45544.9059375</v>
      </c>
      <c r="C83" s="1">
        <v>45544.909548611111</v>
      </c>
      <c r="D83" t="s">
        <v>296</v>
      </c>
      <c r="E83" t="s">
        <v>297</v>
      </c>
      <c r="F83">
        <v>2</v>
      </c>
      <c r="G83">
        <v>1</v>
      </c>
      <c r="H83" t="s">
        <v>38</v>
      </c>
      <c r="I83" t="s">
        <v>38</v>
      </c>
      <c r="J83" t="s">
        <v>38</v>
      </c>
      <c r="K83" t="s">
        <v>38</v>
      </c>
      <c r="L83" t="s">
        <v>39</v>
      </c>
      <c r="M83" t="s">
        <v>39</v>
      </c>
      <c r="N83" t="s">
        <v>45</v>
      </c>
      <c r="O83">
        <v>1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>
        <v>2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E83" t="s">
        <v>38</v>
      </c>
      <c r="AF83">
        <v>1</v>
      </c>
      <c r="AG83" t="s">
        <v>40</v>
      </c>
      <c r="AH83" t="s">
        <v>40</v>
      </c>
      <c r="AI83" t="s">
        <v>40</v>
      </c>
      <c r="AK83" t="s">
        <v>39</v>
      </c>
      <c r="AL83" t="s">
        <v>40</v>
      </c>
    </row>
    <row r="84" spans="1:38" x14ac:dyDescent="0.25">
      <c r="A84">
        <v>83</v>
      </c>
      <c r="B84" s="1">
        <v>45545.292256944442</v>
      </c>
      <c r="C84" s="1">
        <v>45545.300312500003</v>
      </c>
      <c r="D84" t="s">
        <v>370</v>
      </c>
      <c r="E84" t="s">
        <v>371</v>
      </c>
      <c r="F84">
        <v>3</v>
      </c>
      <c r="G84">
        <v>3</v>
      </c>
      <c r="H84" t="s">
        <v>39</v>
      </c>
      <c r="I84" t="s">
        <v>41</v>
      </c>
      <c r="J84" t="s">
        <v>39</v>
      </c>
      <c r="K84" t="s">
        <v>41</v>
      </c>
      <c r="L84" t="s">
        <v>41</v>
      </c>
      <c r="M84" t="s">
        <v>39</v>
      </c>
      <c r="N84" t="s">
        <v>63</v>
      </c>
      <c r="O84">
        <v>3</v>
      </c>
      <c r="P84" t="s">
        <v>38</v>
      </c>
      <c r="Q84" t="s">
        <v>39</v>
      </c>
      <c r="R84" t="s">
        <v>40</v>
      </c>
      <c r="S84" t="s">
        <v>40</v>
      </c>
      <c r="T84" t="s">
        <v>40</v>
      </c>
      <c r="U84" t="s">
        <v>40</v>
      </c>
      <c r="V84" t="s">
        <v>39</v>
      </c>
      <c r="X84" t="s">
        <v>40</v>
      </c>
      <c r="Z84" t="s">
        <v>40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>
        <v>3</v>
      </c>
      <c r="AG84" t="s">
        <v>41</v>
      </c>
      <c r="AH84" t="s">
        <v>41</v>
      </c>
      <c r="AI84" t="s">
        <v>41</v>
      </c>
      <c r="AK84" t="s">
        <v>41</v>
      </c>
      <c r="AL84" t="s">
        <v>41</v>
      </c>
    </row>
    <row r="85" spans="1:38" x14ac:dyDescent="0.25">
      <c r="A85">
        <v>84</v>
      </c>
      <c r="B85" s="1">
        <v>45545.321770833332</v>
      </c>
      <c r="C85" s="1">
        <v>45545.323148148149</v>
      </c>
      <c r="D85" t="s">
        <v>212</v>
      </c>
      <c r="E85" t="s">
        <v>213</v>
      </c>
      <c r="F85">
        <v>4</v>
      </c>
      <c r="G85">
        <v>3</v>
      </c>
      <c r="H85" t="s">
        <v>40</v>
      </c>
      <c r="I85" t="s">
        <v>41</v>
      </c>
      <c r="J85" t="s">
        <v>41</v>
      </c>
      <c r="K85" t="s">
        <v>41</v>
      </c>
      <c r="L85" t="s">
        <v>41</v>
      </c>
      <c r="M85" t="s">
        <v>41</v>
      </c>
      <c r="N85" t="s">
        <v>45</v>
      </c>
      <c r="O85">
        <v>4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>
        <v>4</v>
      </c>
      <c r="X85" t="s">
        <v>41</v>
      </c>
      <c r="Y85" t="s">
        <v>41</v>
      </c>
      <c r="Z85" t="s">
        <v>41</v>
      </c>
      <c r="AA85" t="s">
        <v>41</v>
      </c>
      <c r="AB85" t="s">
        <v>41</v>
      </c>
      <c r="AC85" t="s">
        <v>41</v>
      </c>
      <c r="AD85" t="s">
        <v>41</v>
      </c>
      <c r="AE85" t="s">
        <v>41</v>
      </c>
      <c r="AF85">
        <v>4</v>
      </c>
      <c r="AG85" t="s">
        <v>41</v>
      </c>
      <c r="AH85" t="s">
        <v>41</v>
      </c>
      <c r="AI85" t="s">
        <v>41</v>
      </c>
      <c r="AK85" t="s">
        <v>41</v>
      </c>
      <c r="AL85" t="s">
        <v>41</v>
      </c>
    </row>
    <row r="86" spans="1:38" x14ac:dyDescent="0.25">
      <c r="A86">
        <v>85</v>
      </c>
      <c r="B86" s="1">
        <v>45545.322928240741</v>
      </c>
      <c r="C86" s="1">
        <v>45545.326608796298</v>
      </c>
      <c r="D86" t="s">
        <v>372</v>
      </c>
      <c r="E86" t="s">
        <v>373</v>
      </c>
      <c r="F86">
        <v>3</v>
      </c>
      <c r="G86">
        <v>3</v>
      </c>
      <c r="H86" t="s">
        <v>39</v>
      </c>
      <c r="I86" t="s">
        <v>40</v>
      </c>
      <c r="J86" t="s">
        <v>39</v>
      </c>
      <c r="K86" t="s">
        <v>39</v>
      </c>
      <c r="L86" t="s">
        <v>39</v>
      </c>
      <c r="M86" t="s">
        <v>40</v>
      </c>
      <c r="N86" t="s">
        <v>45</v>
      </c>
      <c r="O86">
        <v>2</v>
      </c>
      <c r="P86" t="s">
        <v>40</v>
      </c>
      <c r="Q86" t="s">
        <v>39</v>
      </c>
      <c r="R86" t="s">
        <v>40</v>
      </c>
      <c r="S86" t="s">
        <v>40</v>
      </c>
      <c r="T86" t="s">
        <v>39</v>
      </c>
      <c r="U86" t="s">
        <v>39</v>
      </c>
      <c r="V86" t="s">
        <v>40</v>
      </c>
      <c r="W86">
        <v>2</v>
      </c>
      <c r="X86" t="s">
        <v>39</v>
      </c>
      <c r="Y86" t="s">
        <v>39</v>
      </c>
      <c r="Z86" t="s">
        <v>39</v>
      </c>
      <c r="AA86" t="s">
        <v>40</v>
      </c>
      <c r="AB86" t="s">
        <v>40</v>
      </c>
      <c r="AC86" t="s">
        <v>39</v>
      </c>
      <c r="AD86" t="s">
        <v>39</v>
      </c>
      <c r="AE86" t="s">
        <v>39</v>
      </c>
      <c r="AF86">
        <v>3</v>
      </c>
      <c r="AG86" t="s">
        <v>40</v>
      </c>
      <c r="AH86" t="s">
        <v>40</v>
      </c>
      <c r="AI86" t="s">
        <v>40</v>
      </c>
      <c r="AK86" t="s">
        <v>40</v>
      </c>
      <c r="AL86" t="s">
        <v>39</v>
      </c>
    </row>
    <row r="87" spans="1:38" x14ac:dyDescent="0.25">
      <c r="A87">
        <v>86</v>
      </c>
      <c r="B87" s="1">
        <v>45545.340520833335</v>
      </c>
      <c r="C87" s="1">
        <v>45545.348368055558</v>
      </c>
      <c r="D87" t="s">
        <v>374</v>
      </c>
      <c r="E87" t="s">
        <v>375</v>
      </c>
      <c r="F87">
        <v>3</v>
      </c>
      <c r="G87">
        <v>3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45</v>
      </c>
      <c r="O87">
        <v>3</v>
      </c>
      <c r="P87" t="s">
        <v>40</v>
      </c>
      <c r="Q87" t="s">
        <v>40</v>
      </c>
      <c r="R87" t="s">
        <v>40</v>
      </c>
      <c r="S87" t="s">
        <v>39</v>
      </c>
      <c r="T87" t="s">
        <v>39</v>
      </c>
      <c r="U87" t="s">
        <v>39</v>
      </c>
      <c r="V87" t="s">
        <v>39</v>
      </c>
      <c r="W87">
        <v>2</v>
      </c>
      <c r="X87" t="s">
        <v>39</v>
      </c>
      <c r="Y87" t="s">
        <v>39</v>
      </c>
      <c r="Z87" t="s">
        <v>39</v>
      </c>
      <c r="AA87" t="s">
        <v>40</v>
      </c>
      <c r="AB87" t="s">
        <v>40</v>
      </c>
      <c r="AC87" t="s">
        <v>40</v>
      </c>
      <c r="AD87" t="s">
        <v>40</v>
      </c>
      <c r="AE87" t="s">
        <v>39</v>
      </c>
      <c r="AF87">
        <v>3</v>
      </c>
      <c r="AG87" t="s">
        <v>40</v>
      </c>
      <c r="AH87" t="s">
        <v>40</v>
      </c>
      <c r="AI87" t="s">
        <v>40</v>
      </c>
      <c r="AK87" t="s">
        <v>40</v>
      </c>
      <c r="AL87" t="s">
        <v>40</v>
      </c>
    </row>
    <row r="88" spans="1:38" x14ac:dyDescent="0.25">
      <c r="A88">
        <v>87</v>
      </c>
      <c r="B88" s="1">
        <v>45545.354467592595</v>
      </c>
      <c r="C88" s="1">
        <v>45545.357141203705</v>
      </c>
      <c r="D88" t="s">
        <v>376</v>
      </c>
      <c r="E88" t="s">
        <v>377</v>
      </c>
      <c r="F88">
        <v>2</v>
      </c>
      <c r="G88">
        <v>3</v>
      </c>
      <c r="H88" t="s">
        <v>39</v>
      </c>
      <c r="I88" t="s">
        <v>39</v>
      </c>
      <c r="J88" t="s">
        <v>39</v>
      </c>
      <c r="K88" t="s">
        <v>40</v>
      </c>
      <c r="L88" t="s">
        <v>40</v>
      </c>
      <c r="M88" t="s">
        <v>40</v>
      </c>
      <c r="N88" t="s">
        <v>82</v>
      </c>
      <c r="O88">
        <v>3</v>
      </c>
      <c r="P88" t="s">
        <v>39</v>
      </c>
      <c r="Q88" t="s">
        <v>39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>
        <v>3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39</v>
      </c>
      <c r="AD88" t="s">
        <v>39</v>
      </c>
      <c r="AE88" t="s">
        <v>40</v>
      </c>
      <c r="AF88">
        <v>3</v>
      </c>
      <c r="AG88" t="s">
        <v>40</v>
      </c>
      <c r="AH88" t="s">
        <v>40</v>
      </c>
      <c r="AI88" t="s">
        <v>40</v>
      </c>
      <c r="AK88" t="s">
        <v>40</v>
      </c>
      <c r="AL88" t="s">
        <v>40</v>
      </c>
    </row>
    <row r="89" spans="1:38" x14ac:dyDescent="0.25">
      <c r="A89">
        <v>88</v>
      </c>
      <c r="B89" s="1">
        <v>45545.356759259259</v>
      </c>
      <c r="C89" s="1">
        <v>45545.361284722225</v>
      </c>
      <c r="D89" t="s">
        <v>378</v>
      </c>
      <c r="E89" t="s">
        <v>379</v>
      </c>
      <c r="F89">
        <v>4</v>
      </c>
      <c r="G89">
        <v>4</v>
      </c>
      <c r="H89" t="s">
        <v>40</v>
      </c>
      <c r="I89" t="s">
        <v>40</v>
      </c>
      <c r="J89" t="s">
        <v>40</v>
      </c>
      <c r="K89" t="s">
        <v>41</v>
      </c>
      <c r="L89" t="s">
        <v>41</v>
      </c>
      <c r="M89" t="s">
        <v>41</v>
      </c>
      <c r="N89" t="s">
        <v>45</v>
      </c>
      <c r="O89">
        <v>4</v>
      </c>
      <c r="P89" t="s">
        <v>41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>
        <v>4</v>
      </c>
      <c r="X89" t="s">
        <v>41</v>
      </c>
      <c r="Y89" t="s">
        <v>41</v>
      </c>
      <c r="Z89" t="s">
        <v>41</v>
      </c>
      <c r="AA89" t="s">
        <v>41</v>
      </c>
      <c r="AB89" t="s">
        <v>41</v>
      </c>
      <c r="AC89" t="s">
        <v>41</v>
      </c>
      <c r="AD89" t="s">
        <v>41</v>
      </c>
      <c r="AE89" t="s">
        <v>41</v>
      </c>
      <c r="AF89">
        <v>4</v>
      </c>
      <c r="AG89" t="s">
        <v>41</v>
      </c>
      <c r="AH89" t="s">
        <v>41</v>
      </c>
      <c r="AI89" t="s">
        <v>41</v>
      </c>
      <c r="AK89" t="s">
        <v>41</v>
      </c>
      <c r="AL89" t="s">
        <v>41</v>
      </c>
    </row>
    <row r="90" spans="1:38" x14ac:dyDescent="0.25">
      <c r="A90">
        <v>89</v>
      </c>
      <c r="B90" s="1">
        <v>45545.367673611108</v>
      </c>
      <c r="C90" s="1">
        <v>45545.368854166663</v>
      </c>
      <c r="D90" t="s">
        <v>380</v>
      </c>
      <c r="E90" t="s">
        <v>381</v>
      </c>
      <c r="F90">
        <v>3</v>
      </c>
      <c r="G90">
        <v>3</v>
      </c>
      <c r="H90" t="s">
        <v>40</v>
      </c>
      <c r="I90" t="s">
        <v>40</v>
      </c>
      <c r="J90" t="s">
        <v>40</v>
      </c>
      <c r="K90" t="s">
        <v>40</v>
      </c>
      <c r="L90" t="s">
        <v>40</v>
      </c>
      <c r="M90" t="s">
        <v>40</v>
      </c>
      <c r="N90" t="s">
        <v>45</v>
      </c>
      <c r="O90">
        <v>3</v>
      </c>
      <c r="P90" t="s">
        <v>40</v>
      </c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>
        <v>3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>
        <v>3</v>
      </c>
      <c r="AG90" t="s">
        <v>40</v>
      </c>
      <c r="AH90" t="s">
        <v>40</v>
      </c>
      <c r="AI90" t="s">
        <v>40</v>
      </c>
      <c r="AK90" t="s">
        <v>40</v>
      </c>
      <c r="AL90" t="s">
        <v>40</v>
      </c>
    </row>
    <row r="91" spans="1:38" x14ac:dyDescent="0.25">
      <c r="A91">
        <v>90</v>
      </c>
      <c r="B91" s="1">
        <v>45545.424224537041</v>
      </c>
      <c r="C91" s="1">
        <v>45545.425983796296</v>
      </c>
      <c r="D91" t="s">
        <v>382</v>
      </c>
      <c r="E91" t="s">
        <v>383</v>
      </c>
      <c r="F91">
        <v>3</v>
      </c>
      <c r="G91">
        <v>3</v>
      </c>
      <c r="H91" t="s">
        <v>40</v>
      </c>
      <c r="I91" t="s">
        <v>40</v>
      </c>
      <c r="J91" t="s">
        <v>40</v>
      </c>
      <c r="K91" t="s">
        <v>40</v>
      </c>
      <c r="L91" t="s">
        <v>40</v>
      </c>
      <c r="M91" t="s">
        <v>40</v>
      </c>
      <c r="N91" t="s">
        <v>45</v>
      </c>
      <c r="O91">
        <v>3</v>
      </c>
      <c r="P91" t="s">
        <v>40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>
        <v>2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>
        <v>3</v>
      </c>
      <c r="AG91" t="s">
        <v>40</v>
      </c>
      <c r="AH91" t="s">
        <v>40</v>
      </c>
      <c r="AI91" t="s">
        <v>40</v>
      </c>
      <c r="AK91" t="s">
        <v>40</v>
      </c>
      <c r="AL91" t="s">
        <v>40</v>
      </c>
    </row>
    <row r="92" spans="1:38" x14ac:dyDescent="0.25">
      <c r="A92">
        <v>91</v>
      </c>
      <c r="B92" s="1">
        <v>45545.461215277777</v>
      </c>
      <c r="C92" s="1">
        <v>45545.462719907409</v>
      </c>
      <c r="D92" t="s">
        <v>184</v>
      </c>
      <c r="E92" t="s">
        <v>185</v>
      </c>
      <c r="F92">
        <v>3</v>
      </c>
      <c r="G92">
        <v>3</v>
      </c>
      <c r="H92" t="s">
        <v>40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45</v>
      </c>
      <c r="O92">
        <v>2</v>
      </c>
      <c r="P92" t="s">
        <v>40</v>
      </c>
      <c r="Q92" t="s">
        <v>40</v>
      </c>
      <c r="R92" t="s">
        <v>40</v>
      </c>
      <c r="S92" t="s">
        <v>40</v>
      </c>
      <c r="T92" t="s">
        <v>39</v>
      </c>
      <c r="U92" t="s">
        <v>39</v>
      </c>
      <c r="V92" t="s">
        <v>40</v>
      </c>
      <c r="W92">
        <v>3</v>
      </c>
      <c r="X92" t="s">
        <v>40</v>
      </c>
      <c r="Y92" t="s">
        <v>40</v>
      </c>
      <c r="Z92" t="s">
        <v>40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>
        <v>3</v>
      </c>
      <c r="AG92" t="s">
        <v>40</v>
      </c>
      <c r="AH92" t="s">
        <v>40</v>
      </c>
      <c r="AI92" t="s">
        <v>40</v>
      </c>
      <c r="AK92" t="s">
        <v>40</v>
      </c>
      <c r="AL92" t="s">
        <v>40</v>
      </c>
    </row>
    <row r="93" spans="1:38" x14ac:dyDescent="0.25">
      <c r="A93">
        <v>92</v>
      </c>
      <c r="B93" s="1">
        <v>45545.716064814813</v>
      </c>
      <c r="C93" s="1">
        <v>45545.717013888891</v>
      </c>
      <c r="D93" t="s">
        <v>262</v>
      </c>
      <c r="E93" t="s">
        <v>263</v>
      </c>
      <c r="F93">
        <v>4</v>
      </c>
      <c r="G93">
        <v>4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45</v>
      </c>
      <c r="O93">
        <v>4</v>
      </c>
      <c r="P93" t="s">
        <v>41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>
        <v>4</v>
      </c>
      <c r="X93" t="s">
        <v>41</v>
      </c>
      <c r="Y93" t="s">
        <v>41</v>
      </c>
      <c r="Z93" t="s">
        <v>41</v>
      </c>
      <c r="AA93" t="s">
        <v>41</v>
      </c>
      <c r="AB93" t="s">
        <v>41</v>
      </c>
      <c r="AC93" t="s">
        <v>41</v>
      </c>
      <c r="AD93" t="s">
        <v>41</v>
      </c>
      <c r="AE93" t="s">
        <v>41</v>
      </c>
      <c r="AF93">
        <v>4</v>
      </c>
      <c r="AG93" t="s">
        <v>41</v>
      </c>
      <c r="AH93" t="s">
        <v>41</v>
      </c>
      <c r="AI93" t="s">
        <v>41</v>
      </c>
      <c r="AK93" t="s">
        <v>41</v>
      </c>
      <c r="AL93" t="s">
        <v>41</v>
      </c>
    </row>
    <row r="94" spans="1:38" x14ac:dyDescent="0.25">
      <c r="A94">
        <v>93</v>
      </c>
      <c r="B94" s="1">
        <v>45549.789502314816</v>
      </c>
      <c r="C94" s="1">
        <v>45549.790162037039</v>
      </c>
      <c r="D94" t="s">
        <v>68</v>
      </c>
      <c r="E94" t="s">
        <v>69</v>
      </c>
      <c r="F94">
        <v>4</v>
      </c>
      <c r="G94">
        <v>4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45</v>
      </c>
      <c r="O94">
        <v>4</v>
      </c>
      <c r="P94" t="s">
        <v>41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4</v>
      </c>
      <c r="X94" t="s">
        <v>41</v>
      </c>
      <c r="Y94" t="s">
        <v>41</v>
      </c>
      <c r="Z94" t="s">
        <v>41</v>
      </c>
      <c r="AA94" t="s">
        <v>41</v>
      </c>
      <c r="AB94" t="s">
        <v>41</v>
      </c>
      <c r="AC94" t="s">
        <v>41</v>
      </c>
      <c r="AD94" t="s">
        <v>41</v>
      </c>
      <c r="AE94" t="s">
        <v>41</v>
      </c>
      <c r="AF94">
        <v>4</v>
      </c>
      <c r="AG94" t="s">
        <v>41</v>
      </c>
      <c r="AH94" t="s">
        <v>41</v>
      </c>
      <c r="AI94" t="s">
        <v>41</v>
      </c>
      <c r="AK94" t="s">
        <v>41</v>
      </c>
      <c r="AL94" t="s">
        <v>41</v>
      </c>
    </row>
    <row r="95" spans="1:38" x14ac:dyDescent="0.25">
      <c r="A95">
        <v>94</v>
      </c>
      <c r="B95" s="1">
        <v>45549.818148148152</v>
      </c>
      <c r="C95" s="1">
        <v>45549.819039351853</v>
      </c>
      <c r="D95" t="s">
        <v>143</v>
      </c>
      <c r="E95" t="s">
        <v>144</v>
      </c>
      <c r="F95">
        <v>4</v>
      </c>
      <c r="G95">
        <v>4</v>
      </c>
      <c r="H95" t="s">
        <v>41</v>
      </c>
      <c r="I95" t="s">
        <v>41</v>
      </c>
      <c r="J95" t="s">
        <v>41</v>
      </c>
      <c r="K95" t="s">
        <v>41</v>
      </c>
      <c r="L95" t="s">
        <v>41</v>
      </c>
      <c r="M95" t="s">
        <v>41</v>
      </c>
      <c r="N95" t="s">
        <v>45</v>
      </c>
      <c r="O95">
        <v>4</v>
      </c>
      <c r="P95" t="s">
        <v>41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4</v>
      </c>
      <c r="X95" t="s">
        <v>41</v>
      </c>
      <c r="Y95" t="s">
        <v>41</v>
      </c>
      <c r="Z95" t="s">
        <v>41</v>
      </c>
      <c r="AA95" t="s">
        <v>41</v>
      </c>
      <c r="AB95" t="s">
        <v>41</v>
      </c>
      <c r="AC95" t="s">
        <v>41</v>
      </c>
      <c r="AD95" t="s">
        <v>41</v>
      </c>
      <c r="AE95" t="s">
        <v>41</v>
      </c>
      <c r="AF95">
        <v>4</v>
      </c>
      <c r="AG95" t="s">
        <v>41</v>
      </c>
      <c r="AH95" t="s">
        <v>41</v>
      </c>
      <c r="AI95" t="s">
        <v>41</v>
      </c>
      <c r="AK95" t="s">
        <v>41</v>
      </c>
      <c r="AL95" t="s">
        <v>41</v>
      </c>
    </row>
    <row r="96" spans="1:38" x14ac:dyDescent="0.25">
      <c r="A96">
        <v>95</v>
      </c>
      <c r="B96" s="1">
        <v>45549.819212962961</v>
      </c>
      <c r="C96" s="1">
        <v>45549.820729166669</v>
      </c>
      <c r="D96" t="s">
        <v>256</v>
      </c>
      <c r="E96" t="s">
        <v>257</v>
      </c>
      <c r="F96">
        <v>3</v>
      </c>
      <c r="G96">
        <v>1</v>
      </c>
      <c r="H96" t="s">
        <v>38</v>
      </c>
      <c r="I96" t="s">
        <v>39</v>
      </c>
      <c r="J96" t="s">
        <v>39</v>
      </c>
      <c r="K96" t="s">
        <v>40</v>
      </c>
      <c r="L96" t="s">
        <v>40</v>
      </c>
      <c r="M96" t="s">
        <v>40</v>
      </c>
      <c r="N96" t="s">
        <v>63</v>
      </c>
      <c r="O96">
        <v>3</v>
      </c>
      <c r="P96" t="s">
        <v>40</v>
      </c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>
        <v>3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>
        <v>2</v>
      </c>
      <c r="AG96" t="s">
        <v>40</v>
      </c>
      <c r="AH96" t="s">
        <v>40</v>
      </c>
      <c r="AI96" t="s">
        <v>40</v>
      </c>
      <c r="AK96" t="s">
        <v>38</v>
      </c>
      <c r="AL96" t="s">
        <v>40</v>
      </c>
    </row>
    <row r="97" spans="1:38" x14ac:dyDescent="0.25">
      <c r="A97">
        <v>96</v>
      </c>
      <c r="B97" s="1">
        <v>45549.819745370369</v>
      </c>
      <c r="C97" s="1">
        <v>45549.821643518517</v>
      </c>
      <c r="D97" t="s">
        <v>384</v>
      </c>
      <c r="E97" t="s">
        <v>385</v>
      </c>
      <c r="F97">
        <v>3</v>
      </c>
      <c r="G97">
        <v>2</v>
      </c>
      <c r="H97" t="s">
        <v>39</v>
      </c>
      <c r="I97" t="s">
        <v>39</v>
      </c>
      <c r="J97" t="s">
        <v>39</v>
      </c>
      <c r="K97" t="s">
        <v>40</v>
      </c>
      <c r="L97" t="s">
        <v>40</v>
      </c>
      <c r="M97" t="s">
        <v>40</v>
      </c>
      <c r="N97" t="s">
        <v>45</v>
      </c>
      <c r="O97">
        <v>3</v>
      </c>
      <c r="P97" t="s">
        <v>40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>
        <v>2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>
        <v>3</v>
      </c>
      <c r="AG97" t="s">
        <v>40</v>
      </c>
      <c r="AH97" t="s">
        <v>40</v>
      </c>
      <c r="AI97" t="s">
        <v>40</v>
      </c>
      <c r="AK97" t="s">
        <v>40</v>
      </c>
      <c r="AL97" t="s">
        <v>40</v>
      </c>
    </row>
    <row r="98" spans="1:38" x14ac:dyDescent="0.25">
      <c r="A98">
        <v>97</v>
      </c>
      <c r="B98" s="1">
        <v>45549.821620370371</v>
      </c>
      <c r="C98" s="1">
        <v>45549.822442129633</v>
      </c>
      <c r="D98" t="s">
        <v>152</v>
      </c>
      <c r="E98" t="s">
        <v>153</v>
      </c>
      <c r="F98">
        <v>4</v>
      </c>
      <c r="G98">
        <v>4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  <c r="M98" t="s">
        <v>41</v>
      </c>
      <c r="N98" t="s">
        <v>45</v>
      </c>
      <c r="O98">
        <v>4</v>
      </c>
      <c r="P98" t="s">
        <v>41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4</v>
      </c>
      <c r="X98" t="s">
        <v>41</v>
      </c>
      <c r="Y98" t="s">
        <v>41</v>
      </c>
      <c r="Z98" t="s">
        <v>41</v>
      </c>
      <c r="AA98" t="s">
        <v>41</v>
      </c>
      <c r="AB98" t="s">
        <v>41</v>
      </c>
      <c r="AC98" t="s">
        <v>41</v>
      </c>
      <c r="AD98" t="s">
        <v>41</v>
      </c>
      <c r="AE98" t="s">
        <v>41</v>
      </c>
      <c r="AF98">
        <v>4</v>
      </c>
      <c r="AG98" t="s">
        <v>41</v>
      </c>
      <c r="AH98" t="s">
        <v>41</v>
      </c>
      <c r="AI98" t="s">
        <v>41</v>
      </c>
      <c r="AK98" t="s">
        <v>41</v>
      </c>
      <c r="AL98" t="s">
        <v>41</v>
      </c>
    </row>
    <row r="99" spans="1:38" x14ac:dyDescent="0.25">
      <c r="A99">
        <v>98</v>
      </c>
      <c r="B99" s="1">
        <v>45549.821006944447</v>
      </c>
      <c r="C99" s="1">
        <v>45549.823483796295</v>
      </c>
      <c r="D99" t="s">
        <v>278</v>
      </c>
      <c r="E99" t="s">
        <v>279</v>
      </c>
      <c r="F99">
        <v>2</v>
      </c>
      <c r="G99">
        <v>2</v>
      </c>
      <c r="H99" t="s">
        <v>40</v>
      </c>
      <c r="I99" t="s">
        <v>39</v>
      </c>
      <c r="J99" t="s">
        <v>39</v>
      </c>
      <c r="K99" t="s">
        <v>40</v>
      </c>
      <c r="L99" t="s">
        <v>40</v>
      </c>
      <c r="M99" t="s">
        <v>40</v>
      </c>
      <c r="N99" t="s">
        <v>45</v>
      </c>
      <c r="O99">
        <v>3</v>
      </c>
      <c r="P99" t="s">
        <v>40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>
        <v>3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>
        <v>3</v>
      </c>
      <c r="AG99" t="s">
        <v>40</v>
      </c>
      <c r="AH99" t="s">
        <v>40</v>
      </c>
      <c r="AI99" t="s">
        <v>40</v>
      </c>
      <c r="AK99" t="s">
        <v>39</v>
      </c>
      <c r="AL99" t="s">
        <v>40</v>
      </c>
    </row>
    <row r="100" spans="1:38" x14ac:dyDescent="0.25">
      <c r="A100">
        <v>99</v>
      </c>
      <c r="B100" s="1">
        <v>45549.823530092595</v>
      </c>
      <c r="C100" s="1">
        <v>45549.824699074074</v>
      </c>
      <c r="D100" t="s">
        <v>168</v>
      </c>
      <c r="E100" t="s">
        <v>169</v>
      </c>
      <c r="F100">
        <v>3</v>
      </c>
      <c r="G100">
        <v>3</v>
      </c>
      <c r="H100" t="s">
        <v>40</v>
      </c>
      <c r="I100" t="s">
        <v>40</v>
      </c>
      <c r="J100" t="s">
        <v>41</v>
      </c>
      <c r="K100" t="s">
        <v>41</v>
      </c>
      <c r="L100" t="s">
        <v>41</v>
      </c>
      <c r="M100" t="s">
        <v>41</v>
      </c>
      <c r="N100" t="s">
        <v>45</v>
      </c>
      <c r="O100">
        <v>4</v>
      </c>
      <c r="P100" t="s">
        <v>40</v>
      </c>
      <c r="Q100" t="s">
        <v>40</v>
      </c>
      <c r="R100" t="s">
        <v>40</v>
      </c>
      <c r="S100" t="s">
        <v>41</v>
      </c>
      <c r="T100" t="s">
        <v>41</v>
      </c>
      <c r="U100" t="s">
        <v>40</v>
      </c>
      <c r="V100" t="s">
        <v>40</v>
      </c>
      <c r="W100">
        <v>3</v>
      </c>
      <c r="X100" t="s">
        <v>41</v>
      </c>
      <c r="Y100" t="s">
        <v>41</v>
      </c>
      <c r="Z100" t="s">
        <v>41</v>
      </c>
      <c r="AA100" t="s">
        <v>41</v>
      </c>
      <c r="AB100" t="s">
        <v>41</v>
      </c>
      <c r="AC100" t="s">
        <v>41</v>
      </c>
      <c r="AD100" t="s">
        <v>40</v>
      </c>
      <c r="AE100" t="s">
        <v>40</v>
      </c>
      <c r="AF100">
        <v>4</v>
      </c>
      <c r="AG100" t="s">
        <v>41</v>
      </c>
      <c r="AH100" t="s">
        <v>41</v>
      </c>
      <c r="AI100" t="s">
        <v>41</v>
      </c>
      <c r="AK100" t="s">
        <v>41</v>
      </c>
      <c r="AL100" t="s">
        <v>41</v>
      </c>
    </row>
    <row r="101" spans="1:38" x14ac:dyDescent="0.25">
      <c r="A101">
        <v>100</v>
      </c>
      <c r="B101" s="1">
        <v>45549.839004629626</v>
      </c>
      <c r="C101" s="1">
        <v>45549.844525462962</v>
      </c>
      <c r="D101" t="s">
        <v>276</v>
      </c>
      <c r="E101" t="s">
        <v>277</v>
      </c>
      <c r="F101">
        <v>3</v>
      </c>
      <c r="G101">
        <v>3</v>
      </c>
      <c r="H101" t="s">
        <v>39</v>
      </c>
      <c r="I101" t="s">
        <v>40</v>
      </c>
      <c r="J101" t="s">
        <v>39</v>
      </c>
      <c r="K101" t="s">
        <v>40</v>
      </c>
      <c r="L101" t="s">
        <v>39</v>
      </c>
      <c r="M101" t="s">
        <v>40</v>
      </c>
      <c r="N101" t="s">
        <v>82</v>
      </c>
      <c r="O101">
        <v>3</v>
      </c>
      <c r="P101" t="s">
        <v>40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>
        <v>3</v>
      </c>
      <c r="X101" t="s">
        <v>39</v>
      </c>
      <c r="Y101" t="s">
        <v>40</v>
      </c>
      <c r="Z101" t="s">
        <v>40</v>
      </c>
      <c r="AA101" t="s">
        <v>40</v>
      </c>
      <c r="AB101" t="s">
        <v>40</v>
      </c>
      <c r="AC101" t="s">
        <v>39</v>
      </c>
      <c r="AD101" t="s">
        <v>39</v>
      </c>
      <c r="AE101" t="s">
        <v>39</v>
      </c>
      <c r="AF101">
        <v>3</v>
      </c>
      <c r="AG101" t="s">
        <v>40</v>
      </c>
      <c r="AH101" t="s">
        <v>40</v>
      </c>
      <c r="AI101" t="s">
        <v>40</v>
      </c>
      <c r="AK101" t="s">
        <v>40</v>
      </c>
      <c r="AL101" t="s">
        <v>40</v>
      </c>
    </row>
    <row r="102" spans="1:38" x14ac:dyDescent="0.25">
      <c r="A102">
        <v>101</v>
      </c>
      <c r="B102" s="1"/>
      <c r="C102" s="1"/>
      <c r="D102" t="s">
        <v>76</v>
      </c>
      <c r="E102" t="s">
        <v>77</v>
      </c>
      <c r="F102">
        <v>3</v>
      </c>
      <c r="G102">
        <v>3</v>
      </c>
      <c r="H102" t="s">
        <v>40</v>
      </c>
      <c r="I102" t="s">
        <v>40</v>
      </c>
      <c r="J102" t="s">
        <v>40</v>
      </c>
      <c r="K102" t="s">
        <v>40</v>
      </c>
      <c r="L102" t="s">
        <v>40</v>
      </c>
      <c r="M102" t="s">
        <v>41</v>
      </c>
      <c r="N102" t="s">
        <v>45</v>
      </c>
      <c r="O102">
        <v>4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4</v>
      </c>
      <c r="X102" t="s">
        <v>41</v>
      </c>
      <c r="Y102" t="s">
        <v>41</v>
      </c>
      <c r="Z102" t="s">
        <v>41</v>
      </c>
      <c r="AA102" t="s">
        <v>41</v>
      </c>
      <c r="AB102" t="s">
        <v>41</v>
      </c>
      <c r="AC102" t="s">
        <v>41</v>
      </c>
      <c r="AD102" t="s">
        <v>41</v>
      </c>
      <c r="AE102" t="s">
        <v>41</v>
      </c>
      <c r="AF102">
        <v>4</v>
      </c>
      <c r="AG102" t="s">
        <v>41</v>
      </c>
      <c r="AH102" t="s">
        <v>41</v>
      </c>
      <c r="AI102" t="s">
        <v>41</v>
      </c>
      <c r="AK102" t="s">
        <v>41</v>
      </c>
      <c r="AL102" t="s">
        <v>41</v>
      </c>
    </row>
    <row r="103" spans="1:38" x14ac:dyDescent="0.25">
      <c r="A103">
        <v>102</v>
      </c>
      <c r="B103" s="1">
        <v>45549.853032407409</v>
      </c>
      <c r="C103" s="1">
        <v>45549.854687500003</v>
      </c>
      <c r="D103" t="s">
        <v>268</v>
      </c>
      <c r="E103" t="s">
        <v>269</v>
      </c>
      <c r="F103">
        <v>2</v>
      </c>
      <c r="G103">
        <v>2</v>
      </c>
      <c r="H103" t="s">
        <v>39</v>
      </c>
      <c r="I103" t="s">
        <v>40</v>
      </c>
      <c r="J103" t="s">
        <v>40</v>
      </c>
      <c r="K103" t="s">
        <v>40</v>
      </c>
      <c r="L103" t="s">
        <v>40</v>
      </c>
      <c r="M103" t="s">
        <v>40</v>
      </c>
      <c r="N103" t="s">
        <v>45</v>
      </c>
      <c r="O103">
        <v>2</v>
      </c>
      <c r="P103" t="s">
        <v>40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>
        <v>3</v>
      </c>
      <c r="X103" t="s">
        <v>40</v>
      </c>
      <c r="Y103" t="s">
        <v>40</v>
      </c>
      <c r="Z103" t="s">
        <v>39</v>
      </c>
      <c r="AA103" t="s">
        <v>40</v>
      </c>
      <c r="AB103" t="s">
        <v>40</v>
      </c>
      <c r="AC103" t="s">
        <v>39</v>
      </c>
      <c r="AD103" t="s">
        <v>39</v>
      </c>
      <c r="AE103" t="s">
        <v>40</v>
      </c>
      <c r="AF103">
        <v>3</v>
      </c>
      <c r="AG103" t="s">
        <v>40</v>
      </c>
      <c r="AH103" t="s">
        <v>40</v>
      </c>
      <c r="AI103" t="s">
        <v>40</v>
      </c>
      <c r="AK103" t="s">
        <v>40</v>
      </c>
      <c r="AL103" t="s">
        <v>40</v>
      </c>
    </row>
    <row r="104" spans="1:38" x14ac:dyDescent="0.25">
      <c r="A104">
        <v>103</v>
      </c>
      <c r="B104" s="1">
        <v>45549.915451388886</v>
      </c>
      <c r="C104" s="1">
        <v>45549.916006944448</v>
      </c>
      <c r="D104" t="s">
        <v>288</v>
      </c>
      <c r="E104" t="s">
        <v>289</v>
      </c>
      <c r="F104">
        <v>3</v>
      </c>
      <c r="G104">
        <v>3</v>
      </c>
      <c r="H104" t="s">
        <v>40</v>
      </c>
      <c r="I104" t="s">
        <v>40</v>
      </c>
      <c r="J104" t="s">
        <v>40</v>
      </c>
      <c r="K104" t="s">
        <v>40</v>
      </c>
      <c r="L104" t="s">
        <v>40</v>
      </c>
      <c r="M104" t="s">
        <v>40</v>
      </c>
      <c r="N104" t="s">
        <v>45</v>
      </c>
      <c r="O104">
        <v>4</v>
      </c>
      <c r="P104" t="s">
        <v>40</v>
      </c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>
        <v>3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>
        <v>3</v>
      </c>
      <c r="AG104" t="s">
        <v>40</v>
      </c>
      <c r="AH104" t="s">
        <v>40</v>
      </c>
      <c r="AI104" t="s">
        <v>40</v>
      </c>
      <c r="AK104" t="s">
        <v>40</v>
      </c>
      <c r="AL104" t="s">
        <v>40</v>
      </c>
    </row>
    <row r="105" spans="1:38" x14ac:dyDescent="0.25">
      <c r="A105">
        <v>104</v>
      </c>
      <c r="B105" s="1">
        <v>45549.939456018517</v>
      </c>
      <c r="C105" s="1">
        <v>45549.941331018519</v>
      </c>
      <c r="D105" t="s">
        <v>48</v>
      </c>
      <c r="E105" t="s">
        <v>49</v>
      </c>
      <c r="F105">
        <v>4</v>
      </c>
      <c r="G105">
        <v>4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45</v>
      </c>
      <c r="O105">
        <v>4</v>
      </c>
      <c r="P105" t="s">
        <v>41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4</v>
      </c>
      <c r="X105" t="s">
        <v>41</v>
      </c>
      <c r="Y105" t="s">
        <v>41</v>
      </c>
      <c r="Z105" t="s">
        <v>41</v>
      </c>
      <c r="AA105" t="s">
        <v>41</v>
      </c>
      <c r="AB105" t="s">
        <v>41</v>
      </c>
      <c r="AC105" t="s">
        <v>41</v>
      </c>
      <c r="AD105" t="s">
        <v>41</v>
      </c>
      <c r="AE105" t="s">
        <v>41</v>
      </c>
      <c r="AF105">
        <v>4</v>
      </c>
      <c r="AG105" t="s">
        <v>41</v>
      </c>
      <c r="AH105" t="s">
        <v>41</v>
      </c>
      <c r="AI105" t="s">
        <v>41</v>
      </c>
      <c r="AK105" t="s">
        <v>41</v>
      </c>
      <c r="AL105" t="s">
        <v>41</v>
      </c>
    </row>
    <row r="106" spans="1:38" x14ac:dyDescent="0.25">
      <c r="A106">
        <v>105</v>
      </c>
      <c r="B106" s="1">
        <v>45549.962696759256</v>
      </c>
      <c r="C106" s="1">
        <v>45549.963148148148</v>
      </c>
      <c r="D106" t="s">
        <v>202</v>
      </c>
      <c r="E106" t="s">
        <v>203</v>
      </c>
      <c r="F106">
        <v>3</v>
      </c>
      <c r="G106">
        <v>3</v>
      </c>
      <c r="H106" t="s">
        <v>40</v>
      </c>
      <c r="I106" t="s">
        <v>40</v>
      </c>
      <c r="J106" t="s">
        <v>40</v>
      </c>
      <c r="K106" t="s">
        <v>40</v>
      </c>
      <c r="L106" t="s">
        <v>40</v>
      </c>
      <c r="M106" t="s">
        <v>40</v>
      </c>
      <c r="N106" t="s">
        <v>82</v>
      </c>
      <c r="O106">
        <v>3</v>
      </c>
      <c r="P106" t="s">
        <v>40</v>
      </c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>
        <v>3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>
        <v>3</v>
      </c>
      <c r="AG106" t="s">
        <v>40</v>
      </c>
      <c r="AH106" t="s">
        <v>40</v>
      </c>
      <c r="AI106" t="s">
        <v>40</v>
      </c>
      <c r="AK106" t="s">
        <v>40</v>
      </c>
      <c r="AL106" t="s">
        <v>40</v>
      </c>
    </row>
    <row r="107" spans="1:38" x14ac:dyDescent="0.25">
      <c r="A107">
        <v>106</v>
      </c>
      <c r="B107" s="1">
        <v>45549.995937500003</v>
      </c>
      <c r="C107" s="1">
        <v>45549.997060185182</v>
      </c>
      <c r="D107" t="s">
        <v>133</v>
      </c>
      <c r="E107" t="s">
        <v>134</v>
      </c>
      <c r="F107">
        <v>3</v>
      </c>
      <c r="G107">
        <v>3</v>
      </c>
      <c r="H107" t="s">
        <v>40</v>
      </c>
      <c r="I107" t="s">
        <v>40</v>
      </c>
      <c r="J107" t="s">
        <v>40</v>
      </c>
      <c r="K107" t="s">
        <v>40</v>
      </c>
      <c r="L107" t="s">
        <v>40</v>
      </c>
      <c r="M107" t="s">
        <v>40</v>
      </c>
      <c r="N107" t="s">
        <v>45</v>
      </c>
      <c r="O107">
        <v>3</v>
      </c>
      <c r="P107" t="s">
        <v>40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>
        <v>3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>
        <v>3</v>
      </c>
      <c r="AG107" t="s">
        <v>40</v>
      </c>
      <c r="AH107" t="s">
        <v>40</v>
      </c>
      <c r="AI107" t="s">
        <v>40</v>
      </c>
      <c r="AK107" t="s">
        <v>40</v>
      </c>
      <c r="AL107" t="s">
        <v>40</v>
      </c>
    </row>
    <row r="108" spans="1:38" x14ac:dyDescent="0.25">
      <c r="A108">
        <v>107</v>
      </c>
      <c r="B108" s="1">
        <v>45550.197627314818</v>
      </c>
      <c r="C108" s="1">
        <v>45550.199386574073</v>
      </c>
      <c r="D108" t="s">
        <v>91</v>
      </c>
      <c r="E108" t="s">
        <v>92</v>
      </c>
      <c r="F108">
        <v>3</v>
      </c>
      <c r="G108">
        <v>4</v>
      </c>
      <c r="H108" t="s">
        <v>41</v>
      </c>
      <c r="I108" t="s">
        <v>41</v>
      </c>
      <c r="J108" t="s">
        <v>41</v>
      </c>
      <c r="K108" t="s">
        <v>41</v>
      </c>
      <c r="L108" t="s">
        <v>41</v>
      </c>
      <c r="M108" t="s">
        <v>41</v>
      </c>
      <c r="N108" t="s">
        <v>63</v>
      </c>
      <c r="O108">
        <v>3</v>
      </c>
      <c r="P108" t="s">
        <v>41</v>
      </c>
      <c r="Q108" t="s">
        <v>41</v>
      </c>
      <c r="R108" t="s">
        <v>40</v>
      </c>
      <c r="S108" t="s">
        <v>40</v>
      </c>
      <c r="T108" t="s">
        <v>39</v>
      </c>
      <c r="U108" t="s">
        <v>40</v>
      </c>
      <c r="V108" t="s">
        <v>41</v>
      </c>
      <c r="W108">
        <v>3</v>
      </c>
      <c r="X108" t="s">
        <v>40</v>
      </c>
      <c r="Y108" t="s">
        <v>40</v>
      </c>
      <c r="Z108" t="s">
        <v>40</v>
      </c>
      <c r="AA108" t="s">
        <v>41</v>
      </c>
      <c r="AB108" t="s">
        <v>41</v>
      </c>
      <c r="AC108" t="s">
        <v>41</v>
      </c>
      <c r="AD108" t="s">
        <v>41</v>
      </c>
      <c r="AE108" t="s">
        <v>41</v>
      </c>
      <c r="AF108">
        <v>3</v>
      </c>
      <c r="AG108" t="s">
        <v>40</v>
      </c>
      <c r="AH108" t="s">
        <v>40</v>
      </c>
      <c r="AI108" t="s">
        <v>40</v>
      </c>
      <c r="AK108" t="s">
        <v>40</v>
      </c>
      <c r="AL108" t="s">
        <v>40</v>
      </c>
    </row>
    <row r="109" spans="1:38" x14ac:dyDescent="0.25">
      <c r="A109">
        <v>108</v>
      </c>
      <c r="B109" s="1">
        <v>45550.207083333335</v>
      </c>
      <c r="C109" s="1">
        <v>45550.208969907406</v>
      </c>
      <c r="D109" t="s">
        <v>386</v>
      </c>
      <c r="E109" t="s">
        <v>387</v>
      </c>
      <c r="F109">
        <v>2</v>
      </c>
      <c r="G109">
        <v>1</v>
      </c>
      <c r="H109" t="s">
        <v>38</v>
      </c>
      <c r="I109" t="s">
        <v>38</v>
      </c>
      <c r="J109" t="s">
        <v>38</v>
      </c>
      <c r="K109" t="s">
        <v>40</v>
      </c>
      <c r="L109" t="s">
        <v>41</v>
      </c>
      <c r="M109" t="s">
        <v>40</v>
      </c>
      <c r="N109" t="s">
        <v>42</v>
      </c>
      <c r="O109">
        <v>2</v>
      </c>
      <c r="P109" t="s">
        <v>40</v>
      </c>
      <c r="Q109" t="s">
        <v>38</v>
      </c>
      <c r="R109" t="s">
        <v>38</v>
      </c>
      <c r="S109" t="s">
        <v>40</v>
      </c>
      <c r="T109" t="s">
        <v>38</v>
      </c>
      <c r="U109" t="s">
        <v>39</v>
      </c>
      <c r="V109" t="s">
        <v>40</v>
      </c>
      <c r="W109">
        <v>3</v>
      </c>
      <c r="X109" t="s">
        <v>40</v>
      </c>
      <c r="Y109" t="s">
        <v>40</v>
      </c>
      <c r="Z109" t="s">
        <v>40</v>
      </c>
      <c r="AA109" t="s">
        <v>40</v>
      </c>
      <c r="AB109" t="s">
        <v>39</v>
      </c>
      <c r="AC109" t="s">
        <v>40</v>
      </c>
      <c r="AD109" t="s">
        <v>39</v>
      </c>
      <c r="AE109" t="s">
        <v>40</v>
      </c>
      <c r="AF109">
        <v>4</v>
      </c>
      <c r="AG109" t="s">
        <v>41</v>
      </c>
      <c r="AH109" t="s">
        <v>41</v>
      </c>
      <c r="AI109" t="s">
        <v>41</v>
      </c>
      <c r="AK109" t="s">
        <v>41</v>
      </c>
      <c r="AL109" t="s">
        <v>40</v>
      </c>
    </row>
    <row r="110" spans="1:38" x14ac:dyDescent="0.25">
      <c r="A110">
        <v>109</v>
      </c>
      <c r="B110" s="1">
        <v>45550.226481481484</v>
      </c>
      <c r="C110" s="1">
        <v>45550.228506944448</v>
      </c>
      <c r="D110" t="s">
        <v>388</v>
      </c>
      <c r="E110" t="s">
        <v>389</v>
      </c>
      <c r="F110">
        <v>3</v>
      </c>
      <c r="G110">
        <v>3</v>
      </c>
      <c r="H110" t="s">
        <v>40</v>
      </c>
      <c r="I110" t="s">
        <v>40</v>
      </c>
      <c r="J110" t="s">
        <v>40</v>
      </c>
      <c r="K110" t="s">
        <v>41</v>
      </c>
      <c r="L110" t="s">
        <v>41</v>
      </c>
      <c r="M110" t="s">
        <v>40</v>
      </c>
      <c r="N110" t="s">
        <v>45</v>
      </c>
      <c r="O110">
        <v>2</v>
      </c>
      <c r="P110" t="s">
        <v>40</v>
      </c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>
        <v>2</v>
      </c>
      <c r="X110" t="s">
        <v>39</v>
      </c>
      <c r="Y110" t="s">
        <v>41</v>
      </c>
      <c r="Z110" t="s">
        <v>40</v>
      </c>
      <c r="AA110" t="s">
        <v>40</v>
      </c>
      <c r="AB110" t="s">
        <v>40</v>
      </c>
      <c r="AC110" t="s">
        <v>40</v>
      </c>
      <c r="AD110" t="s">
        <v>39</v>
      </c>
      <c r="AE110" t="s">
        <v>40</v>
      </c>
      <c r="AF110">
        <v>3</v>
      </c>
      <c r="AG110" t="s">
        <v>40</v>
      </c>
      <c r="AH110" t="s">
        <v>40</v>
      </c>
      <c r="AI110" t="s">
        <v>40</v>
      </c>
      <c r="AK110" t="s">
        <v>40</v>
      </c>
      <c r="AL110" t="s">
        <v>40</v>
      </c>
    </row>
    <row r="111" spans="1:38" x14ac:dyDescent="0.25">
      <c r="A111">
        <v>110</v>
      </c>
      <c r="B111" s="1">
        <v>45550.234247685185</v>
      </c>
      <c r="C111" s="1">
        <v>45550.23642361111</v>
      </c>
      <c r="D111" t="s">
        <v>54</v>
      </c>
      <c r="E111" t="s">
        <v>55</v>
      </c>
      <c r="F111">
        <v>4</v>
      </c>
      <c r="G111">
        <v>4</v>
      </c>
      <c r="H111" t="s">
        <v>41</v>
      </c>
      <c r="I111" t="s">
        <v>41</v>
      </c>
      <c r="J111" t="s">
        <v>40</v>
      </c>
      <c r="K111" t="s">
        <v>41</v>
      </c>
      <c r="L111" t="s">
        <v>41</v>
      </c>
      <c r="M111" t="s">
        <v>41</v>
      </c>
      <c r="N111" t="s">
        <v>45</v>
      </c>
      <c r="O111">
        <v>4</v>
      </c>
      <c r="P111" t="s">
        <v>41</v>
      </c>
      <c r="Q111" t="s">
        <v>41</v>
      </c>
      <c r="R111" t="s">
        <v>41</v>
      </c>
      <c r="S111" t="s">
        <v>41</v>
      </c>
      <c r="T111" t="s">
        <v>40</v>
      </c>
      <c r="U111" t="s">
        <v>41</v>
      </c>
      <c r="V111" t="s">
        <v>41</v>
      </c>
      <c r="W111">
        <v>4</v>
      </c>
      <c r="X111" t="s">
        <v>41</v>
      </c>
      <c r="Y111" t="s">
        <v>41</v>
      </c>
      <c r="Z111" t="s">
        <v>41</v>
      </c>
      <c r="AA111" t="s">
        <v>41</v>
      </c>
      <c r="AB111" t="s">
        <v>41</v>
      </c>
      <c r="AC111" t="s">
        <v>40</v>
      </c>
      <c r="AD111" t="s">
        <v>40</v>
      </c>
      <c r="AE111" t="s">
        <v>41</v>
      </c>
      <c r="AF111">
        <v>4</v>
      </c>
      <c r="AG111" t="s">
        <v>40</v>
      </c>
      <c r="AH111" t="s">
        <v>41</v>
      </c>
      <c r="AI111" t="s">
        <v>41</v>
      </c>
      <c r="AK111" t="s">
        <v>41</v>
      </c>
      <c r="AL111" t="s">
        <v>41</v>
      </c>
    </row>
    <row r="112" spans="1:38" x14ac:dyDescent="0.25">
      <c r="A112">
        <v>111</v>
      </c>
      <c r="B112" s="1">
        <v>45550.247916666667</v>
      </c>
      <c r="C112" s="1">
        <v>45550.249201388891</v>
      </c>
      <c r="D112" t="s">
        <v>188</v>
      </c>
      <c r="E112" t="s">
        <v>189</v>
      </c>
      <c r="F112">
        <v>3</v>
      </c>
      <c r="G112">
        <v>3</v>
      </c>
      <c r="H112" t="s">
        <v>40</v>
      </c>
      <c r="I112" t="s">
        <v>40</v>
      </c>
      <c r="J112" t="s">
        <v>40</v>
      </c>
      <c r="K112" t="s">
        <v>41</v>
      </c>
      <c r="L112" t="s">
        <v>41</v>
      </c>
      <c r="M112" t="s">
        <v>41</v>
      </c>
      <c r="N112" t="s">
        <v>63</v>
      </c>
      <c r="O112">
        <v>3</v>
      </c>
      <c r="P112" t="s">
        <v>40</v>
      </c>
      <c r="Q112" t="s">
        <v>40</v>
      </c>
      <c r="R112" t="s">
        <v>41</v>
      </c>
      <c r="S112" t="s">
        <v>41</v>
      </c>
      <c r="T112" t="s">
        <v>40</v>
      </c>
      <c r="U112" t="s">
        <v>40</v>
      </c>
      <c r="V112" t="s">
        <v>40</v>
      </c>
      <c r="W112">
        <v>4</v>
      </c>
      <c r="X112" t="s">
        <v>40</v>
      </c>
      <c r="Y112" t="s">
        <v>40</v>
      </c>
      <c r="Z112" t="s">
        <v>40</v>
      </c>
      <c r="AA112" t="s">
        <v>41</v>
      </c>
      <c r="AB112" t="s">
        <v>41</v>
      </c>
      <c r="AC112" t="s">
        <v>41</v>
      </c>
      <c r="AD112" t="s">
        <v>41</v>
      </c>
      <c r="AE112" t="s">
        <v>41</v>
      </c>
      <c r="AF112">
        <v>2</v>
      </c>
      <c r="AG112" t="s">
        <v>40</v>
      </c>
      <c r="AH112" t="s">
        <v>39</v>
      </c>
      <c r="AI112" t="s">
        <v>41</v>
      </c>
      <c r="AK112" t="s">
        <v>38</v>
      </c>
      <c r="AL112" t="s">
        <v>39</v>
      </c>
    </row>
    <row r="113" spans="1:38" x14ac:dyDescent="0.25">
      <c r="A113">
        <v>112</v>
      </c>
      <c r="B113" s="1">
        <v>45550.259247685186</v>
      </c>
      <c r="C113" s="1">
        <v>45550.261006944442</v>
      </c>
      <c r="D113" t="s">
        <v>248</v>
      </c>
      <c r="E113" t="s">
        <v>249</v>
      </c>
      <c r="F113">
        <v>3</v>
      </c>
      <c r="G113">
        <v>3</v>
      </c>
      <c r="H113" t="s">
        <v>40</v>
      </c>
      <c r="I113" t="s">
        <v>40</v>
      </c>
      <c r="J113" t="s">
        <v>40</v>
      </c>
      <c r="K113" t="s">
        <v>39</v>
      </c>
      <c r="L113" t="s">
        <v>40</v>
      </c>
      <c r="M113" t="s">
        <v>40</v>
      </c>
      <c r="N113" t="s">
        <v>45</v>
      </c>
      <c r="O113">
        <v>3</v>
      </c>
      <c r="P113" t="s">
        <v>40</v>
      </c>
      <c r="Q113" t="s">
        <v>39</v>
      </c>
      <c r="R113" t="s">
        <v>40</v>
      </c>
      <c r="S113" t="s">
        <v>40</v>
      </c>
      <c r="T113" t="s">
        <v>40</v>
      </c>
      <c r="U113" t="s">
        <v>40</v>
      </c>
      <c r="V113" t="s">
        <v>40</v>
      </c>
      <c r="W113">
        <v>3</v>
      </c>
      <c r="X113" t="s">
        <v>40</v>
      </c>
      <c r="Y113" t="s">
        <v>40</v>
      </c>
      <c r="Z113" t="s">
        <v>40</v>
      </c>
      <c r="AA113" t="s">
        <v>40</v>
      </c>
      <c r="AB113" t="s">
        <v>39</v>
      </c>
      <c r="AC113" t="s">
        <v>40</v>
      </c>
      <c r="AD113" t="s">
        <v>40</v>
      </c>
      <c r="AE113" t="s">
        <v>40</v>
      </c>
      <c r="AF113">
        <v>3</v>
      </c>
      <c r="AG113" t="s">
        <v>40</v>
      </c>
      <c r="AH113" t="s">
        <v>39</v>
      </c>
      <c r="AI113" t="s">
        <v>40</v>
      </c>
      <c r="AK113" t="s">
        <v>39</v>
      </c>
      <c r="AL113" t="s">
        <v>40</v>
      </c>
    </row>
    <row r="114" spans="1:38" x14ac:dyDescent="0.25">
      <c r="A114">
        <v>113</v>
      </c>
      <c r="B114" s="1">
        <v>45550.291747685187</v>
      </c>
      <c r="C114" s="1">
        <v>45550.292731481481</v>
      </c>
      <c r="D114" t="s">
        <v>260</v>
      </c>
      <c r="E114" t="s">
        <v>261</v>
      </c>
      <c r="F114">
        <v>3</v>
      </c>
      <c r="G114">
        <v>3</v>
      </c>
      <c r="H114" t="s">
        <v>40</v>
      </c>
      <c r="I114" t="s">
        <v>40</v>
      </c>
      <c r="J114" t="s">
        <v>40</v>
      </c>
      <c r="K114" t="s">
        <v>40</v>
      </c>
      <c r="L114" t="s">
        <v>40</v>
      </c>
      <c r="M114" t="s">
        <v>40</v>
      </c>
      <c r="N114" t="s">
        <v>82</v>
      </c>
      <c r="O114">
        <v>3</v>
      </c>
      <c r="P114" t="s">
        <v>40</v>
      </c>
      <c r="Q114" t="s">
        <v>40</v>
      </c>
      <c r="R114" t="s">
        <v>40</v>
      </c>
      <c r="S114" t="s">
        <v>40</v>
      </c>
      <c r="T114" t="s">
        <v>40</v>
      </c>
      <c r="U114" t="s">
        <v>40</v>
      </c>
      <c r="V114" t="s">
        <v>40</v>
      </c>
      <c r="W114">
        <v>3</v>
      </c>
      <c r="X114" t="s">
        <v>40</v>
      </c>
      <c r="Y114" t="s">
        <v>40</v>
      </c>
      <c r="Z114" t="s">
        <v>40</v>
      </c>
      <c r="AA114" t="s">
        <v>40</v>
      </c>
      <c r="AB114" t="s">
        <v>40</v>
      </c>
      <c r="AC114" t="s">
        <v>40</v>
      </c>
      <c r="AD114" t="s">
        <v>40</v>
      </c>
      <c r="AE114" t="s">
        <v>40</v>
      </c>
      <c r="AF114">
        <v>3</v>
      </c>
      <c r="AG114" t="s">
        <v>40</v>
      </c>
      <c r="AH114" t="s">
        <v>40</v>
      </c>
      <c r="AI114" t="s">
        <v>40</v>
      </c>
      <c r="AK114" t="s">
        <v>40</v>
      </c>
      <c r="AL114" t="s">
        <v>40</v>
      </c>
    </row>
    <row r="115" spans="1:38" x14ac:dyDescent="0.25">
      <c r="A115">
        <v>114</v>
      </c>
      <c r="B115" s="1">
        <v>45550.306909722225</v>
      </c>
      <c r="C115" s="1">
        <v>45550.311874999999</v>
      </c>
      <c r="D115" t="s">
        <v>390</v>
      </c>
      <c r="E115" t="s">
        <v>391</v>
      </c>
      <c r="F115">
        <v>3</v>
      </c>
      <c r="G115">
        <v>2</v>
      </c>
      <c r="H115" t="s">
        <v>40</v>
      </c>
      <c r="I115" t="s">
        <v>38</v>
      </c>
      <c r="J115" t="s">
        <v>39</v>
      </c>
      <c r="K115" t="s">
        <v>41</v>
      </c>
      <c r="L115" t="s">
        <v>41</v>
      </c>
      <c r="M115" t="s">
        <v>40</v>
      </c>
      <c r="N115" t="s">
        <v>45</v>
      </c>
      <c r="O115">
        <v>4</v>
      </c>
      <c r="P115" t="s">
        <v>41</v>
      </c>
      <c r="Q115" t="s">
        <v>41</v>
      </c>
      <c r="R115" t="s">
        <v>41</v>
      </c>
      <c r="S115" t="s">
        <v>41</v>
      </c>
      <c r="T115" t="s">
        <v>41</v>
      </c>
      <c r="U115" t="s">
        <v>41</v>
      </c>
      <c r="V115" t="s">
        <v>41</v>
      </c>
      <c r="W115">
        <v>4</v>
      </c>
      <c r="X115" t="s">
        <v>41</v>
      </c>
      <c r="Y115" t="s">
        <v>41</v>
      </c>
      <c r="Z115" t="s">
        <v>41</v>
      </c>
      <c r="AA115" t="s">
        <v>41</v>
      </c>
      <c r="AB115" t="s">
        <v>41</v>
      </c>
      <c r="AC115" t="s">
        <v>41</v>
      </c>
      <c r="AD115" t="s">
        <v>41</v>
      </c>
      <c r="AE115" t="s">
        <v>41</v>
      </c>
      <c r="AF115">
        <v>4</v>
      </c>
      <c r="AG115" t="s">
        <v>41</v>
      </c>
      <c r="AH115" t="s">
        <v>41</v>
      </c>
      <c r="AI115" t="s">
        <v>41</v>
      </c>
      <c r="AK115" t="s">
        <v>41</v>
      </c>
      <c r="AL115" t="s">
        <v>41</v>
      </c>
    </row>
    <row r="116" spans="1:38" x14ac:dyDescent="0.25">
      <c r="A116">
        <v>115</v>
      </c>
      <c r="B116" s="1">
        <v>45550.329861111109</v>
      </c>
      <c r="C116" s="1">
        <v>45550.330775462964</v>
      </c>
      <c r="D116" t="s">
        <v>125</v>
      </c>
      <c r="E116" t="s">
        <v>126</v>
      </c>
      <c r="F116">
        <v>4</v>
      </c>
      <c r="G116">
        <v>4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  <c r="M116" t="s">
        <v>41</v>
      </c>
      <c r="N116" t="s">
        <v>45</v>
      </c>
      <c r="O116">
        <v>4</v>
      </c>
      <c r="P116" t="s">
        <v>41</v>
      </c>
      <c r="Q116" t="s">
        <v>41</v>
      </c>
      <c r="R116" t="s">
        <v>41</v>
      </c>
      <c r="S116" t="s">
        <v>41</v>
      </c>
      <c r="T116" t="s">
        <v>41</v>
      </c>
      <c r="U116" t="s">
        <v>41</v>
      </c>
      <c r="V116" t="s">
        <v>41</v>
      </c>
      <c r="W116">
        <v>4</v>
      </c>
      <c r="X116" t="s">
        <v>41</v>
      </c>
      <c r="Y116" t="s">
        <v>41</v>
      </c>
      <c r="Z116" t="s">
        <v>41</v>
      </c>
      <c r="AA116" t="s">
        <v>41</v>
      </c>
      <c r="AB116" t="s">
        <v>41</v>
      </c>
      <c r="AC116" t="s">
        <v>41</v>
      </c>
      <c r="AD116" t="s">
        <v>41</v>
      </c>
      <c r="AE116" t="s">
        <v>41</v>
      </c>
      <c r="AF116">
        <v>4</v>
      </c>
      <c r="AG116" t="s">
        <v>41</v>
      </c>
      <c r="AH116" t="s">
        <v>41</v>
      </c>
      <c r="AI116" t="s">
        <v>41</v>
      </c>
      <c r="AK116" t="s">
        <v>41</v>
      </c>
      <c r="AL116" t="s">
        <v>41</v>
      </c>
    </row>
    <row r="117" spans="1:38" x14ac:dyDescent="0.25">
      <c r="A117">
        <v>116</v>
      </c>
      <c r="B117" s="1">
        <v>45550.330543981479</v>
      </c>
      <c r="C117" s="1">
        <v>45550.331076388888</v>
      </c>
      <c r="D117" t="s">
        <v>46</v>
      </c>
      <c r="E117" t="s">
        <v>47</v>
      </c>
      <c r="F117">
        <v>4</v>
      </c>
      <c r="G117">
        <v>4</v>
      </c>
      <c r="H117" t="s">
        <v>41</v>
      </c>
      <c r="I117" t="s">
        <v>41</v>
      </c>
      <c r="J117" t="s">
        <v>41</v>
      </c>
      <c r="K117" t="s">
        <v>41</v>
      </c>
      <c r="L117" t="s">
        <v>41</v>
      </c>
      <c r="M117" t="s">
        <v>41</v>
      </c>
      <c r="N117" t="s">
        <v>45</v>
      </c>
      <c r="O117">
        <v>4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4</v>
      </c>
      <c r="X117" t="s">
        <v>41</v>
      </c>
      <c r="Y117" t="s">
        <v>41</v>
      </c>
      <c r="Z117" t="s">
        <v>41</v>
      </c>
      <c r="AA117" t="s">
        <v>41</v>
      </c>
      <c r="AB117" t="s">
        <v>41</v>
      </c>
      <c r="AC117" t="s">
        <v>41</v>
      </c>
      <c r="AD117" t="s">
        <v>41</v>
      </c>
      <c r="AE117" t="s">
        <v>41</v>
      </c>
      <c r="AF117">
        <v>4</v>
      </c>
      <c r="AG117" t="s">
        <v>41</v>
      </c>
      <c r="AH117" t="s">
        <v>41</v>
      </c>
      <c r="AI117" t="s">
        <v>41</v>
      </c>
      <c r="AK117" t="s">
        <v>41</v>
      </c>
      <c r="AL117" t="s">
        <v>41</v>
      </c>
    </row>
    <row r="118" spans="1:38" x14ac:dyDescent="0.25">
      <c r="A118">
        <v>117</v>
      </c>
      <c r="B118" s="1">
        <v>45550.334432870368</v>
      </c>
      <c r="C118" s="1">
        <v>45550.336643518516</v>
      </c>
      <c r="D118" t="s">
        <v>147</v>
      </c>
      <c r="E118" t="s">
        <v>232</v>
      </c>
      <c r="F118">
        <v>2</v>
      </c>
      <c r="G118">
        <v>2</v>
      </c>
      <c r="H118" t="s">
        <v>39</v>
      </c>
      <c r="I118" t="s">
        <v>39</v>
      </c>
      <c r="J118" t="s">
        <v>40</v>
      </c>
      <c r="K118" t="s">
        <v>39</v>
      </c>
      <c r="L118" t="s">
        <v>40</v>
      </c>
      <c r="M118" t="s">
        <v>40</v>
      </c>
      <c r="N118" t="s">
        <v>45</v>
      </c>
      <c r="O118">
        <v>3</v>
      </c>
      <c r="P118" t="s">
        <v>40</v>
      </c>
      <c r="Q118" t="s">
        <v>40</v>
      </c>
      <c r="R118" t="s">
        <v>40</v>
      </c>
      <c r="S118" t="s">
        <v>40</v>
      </c>
      <c r="T118" t="s">
        <v>40</v>
      </c>
      <c r="U118" t="s">
        <v>40</v>
      </c>
      <c r="V118" t="s">
        <v>39</v>
      </c>
      <c r="W118">
        <v>2</v>
      </c>
      <c r="X118" t="s">
        <v>40</v>
      </c>
      <c r="Y118" t="s">
        <v>39</v>
      </c>
      <c r="Z118" t="s">
        <v>39</v>
      </c>
      <c r="AA118" t="s">
        <v>40</v>
      </c>
      <c r="AB118" t="s">
        <v>39</v>
      </c>
      <c r="AC118" t="s">
        <v>39</v>
      </c>
      <c r="AD118" t="s">
        <v>40</v>
      </c>
      <c r="AE118" t="s">
        <v>40</v>
      </c>
      <c r="AF118">
        <v>2</v>
      </c>
      <c r="AG118" t="s">
        <v>39</v>
      </c>
      <c r="AH118" t="s">
        <v>39</v>
      </c>
      <c r="AI118" t="s">
        <v>40</v>
      </c>
      <c r="AK118" t="s">
        <v>40</v>
      </c>
      <c r="AL118" t="s">
        <v>39</v>
      </c>
    </row>
    <row r="119" spans="1:38" x14ac:dyDescent="0.25">
      <c r="A119">
        <v>118</v>
      </c>
      <c r="B119" s="1">
        <v>45550.335474537038</v>
      </c>
      <c r="C119" s="1">
        <v>45550.338819444441</v>
      </c>
      <c r="D119" t="s">
        <v>392</v>
      </c>
      <c r="E119" t="s">
        <v>393</v>
      </c>
      <c r="F119">
        <v>3</v>
      </c>
      <c r="G119">
        <v>3</v>
      </c>
      <c r="H119" t="s">
        <v>40</v>
      </c>
      <c r="I119" t="s">
        <v>39</v>
      </c>
      <c r="J119" t="s">
        <v>40</v>
      </c>
      <c r="K119" t="s">
        <v>39</v>
      </c>
      <c r="L119" t="s">
        <v>39</v>
      </c>
      <c r="M119" t="s">
        <v>39</v>
      </c>
      <c r="N119" t="s">
        <v>63</v>
      </c>
      <c r="O119">
        <v>3</v>
      </c>
      <c r="P119" t="s">
        <v>40</v>
      </c>
      <c r="Q119" t="s">
        <v>39</v>
      </c>
      <c r="R119" t="s">
        <v>40</v>
      </c>
      <c r="S119" t="s">
        <v>40</v>
      </c>
      <c r="T119" t="s">
        <v>40</v>
      </c>
      <c r="U119" t="s">
        <v>40</v>
      </c>
      <c r="V119" t="s">
        <v>40</v>
      </c>
      <c r="W119">
        <v>3</v>
      </c>
      <c r="X119" t="s">
        <v>39</v>
      </c>
      <c r="Z119" t="s">
        <v>39</v>
      </c>
      <c r="AA119" t="s">
        <v>40</v>
      </c>
      <c r="AB119" t="s">
        <v>40</v>
      </c>
      <c r="AC119" t="s">
        <v>39</v>
      </c>
      <c r="AD119" t="s">
        <v>39</v>
      </c>
      <c r="AE119" t="s">
        <v>40</v>
      </c>
      <c r="AF119">
        <v>3</v>
      </c>
      <c r="AG119" t="s">
        <v>40</v>
      </c>
      <c r="AH119" t="s">
        <v>40</v>
      </c>
      <c r="AI119" t="s">
        <v>40</v>
      </c>
      <c r="AK119" t="s">
        <v>40</v>
      </c>
      <c r="AL119" t="s">
        <v>39</v>
      </c>
    </row>
    <row r="120" spans="1:38" x14ac:dyDescent="0.25">
      <c r="A120">
        <v>119</v>
      </c>
      <c r="B120" s="1">
        <v>45550.339560185188</v>
      </c>
      <c r="C120" s="1">
        <v>45550.340370370373</v>
      </c>
      <c r="D120" t="s">
        <v>72</v>
      </c>
      <c r="E120" t="s">
        <v>73</v>
      </c>
      <c r="F120">
        <v>3</v>
      </c>
      <c r="G120">
        <v>3</v>
      </c>
      <c r="H120" t="s">
        <v>40</v>
      </c>
      <c r="I120" t="s">
        <v>40</v>
      </c>
      <c r="J120" t="s">
        <v>40</v>
      </c>
      <c r="K120" t="s">
        <v>40</v>
      </c>
      <c r="L120" t="s">
        <v>40</v>
      </c>
      <c r="M120" t="s">
        <v>40</v>
      </c>
      <c r="N120" t="s">
        <v>45</v>
      </c>
      <c r="O120">
        <v>3</v>
      </c>
      <c r="P120" t="s">
        <v>40</v>
      </c>
      <c r="Q120" t="s">
        <v>40</v>
      </c>
      <c r="R120" t="s">
        <v>40</v>
      </c>
      <c r="S120" t="s">
        <v>40</v>
      </c>
      <c r="T120" t="s">
        <v>40</v>
      </c>
      <c r="U120" t="s">
        <v>40</v>
      </c>
      <c r="V120" t="s">
        <v>40</v>
      </c>
      <c r="W120">
        <v>3</v>
      </c>
      <c r="X120" t="s">
        <v>40</v>
      </c>
      <c r="Y120" t="s">
        <v>40</v>
      </c>
      <c r="Z120" t="s">
        <v>40</v>
      </c>
      <c r="AA120" t="s">
        <v>40</v>
      </c>
      <c r="AB120" t="s">
        <v>40</v>
      </c>
      <c r="AC120" t="s">
        <v>40</v>
      </c>
      <c r="AD120" t="s">
        <v>40</v>
      </c>
      <c r="AE120" t="s">
        <v>40</v>
      </c>
      <c r="AF120">
        <v>3</v>
      </c>
      <c r="AG120" t="s">
        <v>40</v>
      </c>
      <c r="AH120" t="s">
        <v>40</v>
      </c>
      <c r="AI120" t="s">
        <v>40</v>
      </c>
      <c r="AK120" t="s">
        <v>40</v>
      </c>
      <c r="AL120" t="s">
        <v>40</v>
      </c>
    </row>
    <row r="121" spans="1:38" x14ac:dyDescent="0.25">
      <c r="A121">
        <v>120</v>
      </c>
      <c r="B121" s="1">
        <v>45550.338321759256</v>
      </c>
      <c r="C121" s="1">
        <v>45550.341006944444</v>
      </c>
      <c r="D121" t="s">
        <v>166</v>
      </c>
      <c r="E121" t="s">
        <v>167</v>
      </c>
      <c r="F121">
        <v>2</v>
      </c>
      <c r="G121">
        <v>2</v>
      </c>
      <c r="H121" t="s">
        <v>39</v>
      </c>
      <c r="I121" t="s">
        <v>39</v>
      </c>
      <c r="J121" t="s">
        <v>39</v>
      </c>
      <c r="K121" t="s">
        <v>40</v>
      </c>
      <c r="L121" t="s">
        <v>40</v>
      </c>
      <c r="M121" t="s">
        <v>40</v>
      </c>
      <c r="N121" t="s">
        <v>63</v>
      </c>
      <c r="O121">
        <v>2</v>
      </c>
      <c r="P121" t="s">
        <v>40</v>
      </c>
      <c r="Q121" t="s">
        <v>39</v>
      </c>
      <c r="R121" t="s">
        <v>39</v>
      </c>
      <c r="S121" t="s">
        <v>40</v>
      </c>
      <c r="T121" t="s">
        <v>39</v>
      </c>
      <c r="U121" t="s">
        <v>40</v>
      </c>
      <c r="V121" t="s">
        <v>40</v>
      </c>
      <c r="W121">
        <v>2</v>
      </c>
      <c r="X121" t="s">
        <v>39</v>
      </c>
      <c r="Y121" t="s">
        <v>39</v>
      </c>
      <c r="Z121" t="s">
        <v>40</v>
      </c>
      <c r="AA121" t="s">
        <v>40</v>
      </c>
      <c r="AB121" t="s">
        <v>40</v>
      </c>
      <c r="AC121" t="s">
        <v>40</v>
      </c>
      <c r="AD121" t="s">
        <v>40</v>
      </c>
      <c r="AE121" t="s">
        <v>40</v>
      </c>
      <c r="AF121">
        <v>3</v>
      </c>
      <c r="AG121" t="s">
        <v>40</v>
      </c>
      <c r="AH121" t="s">
        <v>40</v>
      </c>
      <c r="AI121" t="s">
        <v>40</v>
      </c>
      <c r="AK121" t="s">
        <v>40</v>
      </c>
      <c r="AL121" t="s">
        <v>40</v>
      </c>
    </row>
    <row r="122" spans="1:38" x14ac:dyDescent="0.25">
      <c r="A122">
        <v>121</v>
      </c>
      <c r="B122" s="1">
        <v>45550.343460648146</v>
      </c>
      <c r="C122" s="1">
        <v>45550.347638888888</v>
      </c>
      <c r="D122" t="s">
        <v>210</v>
      </c>
      <c r="E122" t="s">
        <v>211</v>
      </c>
      <c r="F122">
        <v>3</v>
      </c>
      <c r="G122">
        <v>3</v>
      </c>
      <c r="H122" t="s">
        <v>40</v>
      </c>
      <c r="I122" t="s">
        <v>40</v>
      </c>
      <c r="J122" t="s">
        <v>39</v>
      </c>
      <c r="K122" t="s">
        <v>41</v>
      </c>
      <c r="L122" t="s">
        <v>40</v>
      </c>
      <c r="M122" t="s">
        <v>40</v>
      </c>
      <c r="N122" t="s">
        <v>42</v>
      </c>
      <c r="O122">
        <v>4</v>
      </c>
      <c r="P122" t="s">
        <v>40</v>
      </c>
      <c r="Q122" t="s">
        <v>40</v>
      </c>
      <c r="R122" t="s">
        <v>40</v>
      </c>
      <c r="S122" t="s">
        <v>40</v>
      </c>
      <c r="T122" t="s">
        <v>40</v>
      </c>
      <c r="U122" t="s">
        <v>41</v>
      </c>
      <c r="V122" t="s">
        <v>41</v>
      </c>
      <c r="W122">
        <v>3</v>
      </c>
      <c r="X122" t="s">
        <v>40</v>
      </c>
      <c r="Y122" t="s">
        <v>40</v>
      </c>
      <c r="Z122" t="s">
        <v>40</v>
      </c>
      <c r="AA122" t="s">
        <v>41</v>
      </c>
      <c r="AB122" t="s">
        <v>41</v>
      </c>
      <c r="AC122" t="s">
        <v>40</v>
      </c>
      <c r="AD122" t="s">
        <v>40</v>
      </c>
      <c r="AE122" t="s">
        <v>40</v>
      </c>
      <c r="AF122">
        <v>3</v>
      </c>
      <c r="AG122" t="s">
        <v>40</v>
      </c>
      <c r="AH122" t="s">
        <v>40</v>
      </c>
      <c r="AI122" t="s">
        <v>40</v>
      </c>
      <c r="AK122" t="s">
        <v>40</v>
      </c>
      <c r="AL122" t="s">
        <v>40</v>
      </c>
    </row>
    <row r="123" spans="1:38" x14ac:dyDescent="0.25">
      <c r="A123">
        <v>122</v>
      </c>
      <c r="B123" s="1">
        <v>45550.347777777781</v>
      </c>
      <c r="C123" s="1">
        <v>45550.348460648151</v>
      </c>
      <c r="D123" t="s">
        <v>394</v>
      </c>
      <c r="E123" t="s">
        <v>395</v>
      </c>
      <c r="F123">
        <v>4</v>
      </c>
      <c r="G123">
        <v>4</v>
      </c>
      <c r="H123" t="s">
        <v>41</v>
      </c>
      <c r="I123" t="s">
        <v>41</v>
      </c>
      <c r="J123" t="s">
        <v>41</v>
      </c>
      <c r="K123" t="s">
        <v>41</v>
      </c>
      <c r="L123" t="s">
        <v>41</v>
      </c>
      <c r="M123" t="s">
        <v>41</v>
      </c>
      <c r="N123" t="s">
        <v>42</v>
      </c>
      <c r="O123">
        <v>4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>
        <v>4</v>
      </c>
      <c r="X123" t="s">
        <v>41</v>
      </c>
      <c r="Y123" t="s">
        <v>41</v>
      </c>
      <c r="Z123" t="s">
        <v>41</v>
      </c>
      <c r="AA123" t="s">
        <v>41</v>
      </c>
      <c r="AB123" t="s">
        <v>41</v>
      </c>
      <c r="AC123" t="s">
        <v>41</v>
      </c>
      <c r="AD123" t="s">
        <v>41</v>
      </c>
      <c r="AE123" t="s">
        <v>41</v>
      </c>
      <c r="AF123">
        <v>4</v>
      </c>
      <c r="AG123" t="s">
        <v>41</v>
      </c>
      <c r="AH123" t="s">
        <v>41</v>
      </c>
      <c r="AI123" t="s">
        <v>41</v>
      </c>
      <c r="AK123" t="s">
        <v>41</v>
      </c>
      <c r="AL123" t="s">
        <v>41</v>
      </c>
    </row>
    <row r="124" spans="1:38" x14ac:dyDescent="0.25">
      <c r="A124">
        <v>123</v>
      </c>
      <c r="B124" s="1">
        <v>45550.348877314813</v>
      </c>
      <c r="C124" s="1">
        <v>45550.351469907408</v>
      </c>
      <c r="D124" t="s">
        <v>396</v>
      </c>
      <c r="E124" t="s">
        <v>397</v>
      </c>
      <c r="F124">
        <v>3</v>
      </c>
      <c r="G124">
        <v>3</v>
      </c>
      <c r="H124" t="s">
        <v>39</v>
      </c>
      <c r="I124" t="s">
        <v>40</v>
      </c>
      <c r="J124" t="s">
        <v>39</v>
      </c>
      <c r="K124" t="s">
        <v>40</v>
      </c>
      <c r="L124" t="s">
        <v>40</v>
      </c>
      <c r="M124" t="s">
        <v>40</v>
      </c>
      <c r="N124" t="s">
        <v>42</v>
      </c>
      <c r="O124">
        <v>3</v>
      </c>
      <c r="P124" t="s">
        <v>40</v>
      </c>
      <c r="Q124" t="s">
        <v>40</v>
      </c>
      <c r="R124" t="s">
        <v>40</v>
      </c>
      <c r="S124" t="s">
        <v>41</v>
      </c>
      <c r="T124" t="s">
        <v>40</v>
      </c>
      <c r="U124" t="s">
        <v>40</v>
      </c>
      <c r="V124" t="s">
        <v>41</v>
      </c>
      <c r="W124">
        <v>3</v>
      </c>
      <c r="X124" t="s">
        <v>40</v>
      </c>
      <c r="Y124" t="s">
        <v>40</v>
      </c>
      <c r="Z124" t="s">
        <v>40</v>
      </c>
      <c r="AA124" t="s">
        <v>40</v>
      </c>
      <c r="AB124" t="s">
        <v>40</v>
      </c>
      <c r="AC124" t="s">
        <v>40</v>
      </c>
      <c r="AD124" t="s">
        <v>40</v>
      </c>
      <c r="AE124" t="s">
        <v>40</v>
      </c>
      <c r="AF124">
        <v>4</v>
      </c>
      <c r="AG124" t="s">
        <v>41</v>
      </c>
      <c r="AH124" t="s">
        <v>41</v>
      </c>
      <c r="AI124" t="s">
        <v>41</v>
      </c>
      <c r="AK124" t="s">
        <v>41</v>
      </c>
      <c r="AL124" t="s">
        <v>41</v>
      </c>
    </row>
    <row r="125" spans="1:38" x14ac:dyDescent="0.25">
      <c r="A125">
        <v>124</v>
      </c>
      <c r="B125" s="1">
        <v>45550.350439814814</v>
      </c>
      <c r="C125" s="1">
        <v>45550.351898148147</v>
      </c>
      <c r="D125" t="s">
        <v>164</v>
      </c>
      <c r="E125" t="s">
        <v>165</v>
      </c>
      <c r="F125">
        <v>4</v>
      </c>
      <c r="G125">
        <v>4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42</v>
      </c>
      <c r="O125">
        <v>4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>
        <v>4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>
        <v>4</v>
      </c>
      <c r="AG125" t="s">
        <v>41</v>
      </c>
      <c r="AH125" t="s">
        <v>41</v>
      </c>
      <c r="AI125" t="s">
        <v>41</v>
      </c>
      <c r="AK125" t="s">
        <v>41</v>
      </c>
      <c r="AL125" t="s">
        <v>41</v>
      </c>
    </row>
    <row r="126" spans="1:38" x14ac:dyDescent="0.25">
      <c r="A126">
        <v>125</v>
      </c>
      <c r="B126" s="1"/>
      <c r="C126" s="1"/>
      <c r="D126" t="s">
        <v>398</v>
      </c>
      <c r="E126" t="s">
        <v>399</v>
      </c>
      <c r="F126">
        <v>4</v>
      </c>
      <c r="G126">
        <v>4</v>
      </c>
      <c r="H126" t="s">
        <v>40</v>
      </c>
      <c r="I126" t="s">
        <v>40</v>
      </c>
      <c r="J126" t="s">
        <v>40</v>
      </c>
      <c r="K126" t="s">
        <v>40</v>
      </c>
      <c r="L126" t="s">
        <v>40</v>
      </c>
      <c r="M126" t="s">
        <v>40</v>
      </c>
      <c r="N126" t="s">
        <v>45</v>
      </c>
      <c r="O126">
        <v>4</v>
      </c>
      <c r="P126" t="s">
        <v>41</v>
      </c>
      <c r="Q126" t="s">
        <v>41</v>
      </c>
      <c r="R126" t="s">
        <v>41</v>
      </c>
      <c r="S126" t="s">
        <v>41</v>
      </c>
      <c r="T126" t="s">
        <v>40</v>
      </c>
      <c r="U126" t="s">
        <v>40</v>
      </c>
      <c r="V126" t="s">
        <v>40</v>
      </c>
      <c r="W126">
        <v>2</v>
      </c>
      <c r="X126" t="s">
        <v>40</v>
      </c>
      <c r="Y126" t="s">
        <v>39</v>
      </c>
      <c r="Z126" t="s">
        <v>40</v>
      </c>
      <c r="AA126" t="s">
        <v>40</v>
      </c>
      <c r="AB126" t="s">
        <v>40</v>
      </c>
      <c r="AC126" t="s">
        <v>40</v>
      </c>
      <c r="AD126" t="s">
        <v>40</v>
      </c>
      <c r="AE126" t="s">
        <v>40</v>
      </c>
      <c r="AF126">
        <v>3</v>
      </c>
      <c r="AG126" t="s">
        <v>40</v>
      </c>
      <c r="AH126" t="s">
        <v>40</v>
      </c>
      <c r="AI126" t="s">
        <v>40</v>
      </c>
      <c r="AK126" t="s">
        <v>40</v>
      </c>
      <c r="AL126" t="s">
        <v>40</v>
      </c>
    </row>
    <row r="127" spans="1:38" x14ac:dyDescent="0.25">
      <c r="A127">
        <v>126</v>
      </c>
      <c r="B127" s="1">
        <v>45550.353148148148</v>
      </c>
      <c r="C127" s="1">
        <v>45550.355810185189</v>
      </c>
      <c r="D127" t="s">
        <v>230</v>
      </c>
      <c r="E127" t="s">
        <v>231</v>
      </c>
      <c r="F127">
        <v>4</v>
      </c>
      <c r="G127">
        <v>3</v>
      </c>
      <c r="H127" t="s">
        <v>40</v>
      </c>
      <c r="I127" t="s">
        <v>40</v>
      </c>
      <c r="J127" t="s">
        <v>40</v>
      </c>
      <c r="K127" t="s">
        <v>40</v>
      </c>
      <c r="L127" t="s">
        <v>40</v>
      </c>
      <c r="M127" t="s">
        <v>40</v>
      </c>
      <c r="N127" t="s">
        <v>82</v>
      </c>
      <c r="O127">
        <v>3</v>
      </c>
      <c r="P127" t="s">
        <v>40</v>
      </c>
      <c r="Q127" t="s">
        <v>40</v>
      </c>
      <c r="R127" t="s">
        <v>40</v>
      </c>
      <c r="S127" t="s">
        <v>40</v>
      </c>
      <c r="T127" t="s">
        <v>39</v>
      </c>
      <c r="U127" t="s">
        <v>40</v>
      </c>
      <c r="V127" t="s">
        <v>40</v>
      </c>
      <c r="W127">
        <v>3</v>
      </c>
      <c r="X127" t="s">
        <v>39</v>
      </c>
      <c r="Y127" t="s">
        <v>39</v>
      </c>
      <c r="Z127" t="s">
        <v>40</v>
      </c>
      <c r="AA127" t="s">
        <v>40</v>
      </c>
      <c r="AB127" t="s">
        <v>40</v>
      </c>
      <c r="AC127" t="s">
        <v>40</v>
      </c>
      <c r="AD127" t="s">
        <v>39</v>
      </c>
      <c r="AE127" t="s">
        <v>40</v>
      </c>
      <c r="AF127">
        <v>3</v>
      </c>
      <c r="AG127" t="s">
        <v>40</v>
      </c>
      <c r="AH127" t="s">
        <v>40</v>
      </c>
      <c r="AI127" t="s">
        <v>40</v>
      </c>
      <c r="AK127" t="s">
        <v>41</v>
      </c>
      <c r="AL127" t="s">
        <v>40</v>
      </c>
    </row>
    <row r="128" spans="1:38" x14ac:dyDescent="0.25">
      <c r="A128">
        <v>127</v>
      </c>
      <c r="B128" s="1">
        <v>45550.355844907404</v>
      </c>
      <c r="C128" s="1">
        <v>45550.357939814814</v>
      </c>
      <c r="D128" t="s">
        <v>127</v>
      </c>
      <c r="E128" t="s">
        <v>128</v>
      </c>
      <c r="F128">
        <v>2</v>
      </c>
      <c r="G128">
        <v>3</v>
      </c>
      <c r="H128" t="s">
        <v>39</v>
      </c>
      <c r="I128" t="s">
        <v>39</v>
      </c>
      <c r="J128" t="s">
        <v>39</v>
      </c>
      <c r="K128" t="s">
        <v>40</v>
      </c>
      <c r="L128" t="s">
        <v>40</v>
      </c>
      <c r="M128" t="s">
        <v>40</v>
      </c>
      <c r="N128" t="s">
        <v>42</v>
      </c>
      <c r="O128">
        <v>2</v>
      </c>
      <c r="P128" t="s">
        <v>39</v>
      </c>
      <c r="Q128" t="s">
        <v>39</v>
      </c>
      <c r="R128" t="s">
        <v>39</v>
      </c>
      <c r="S128" t="s">
        <v>39</v>
      </c>
      <c r="T128" t="s">
        <v>39</v>
      </c>
      <c r="U128" t="s">
        <v>40</v>
      </c>
      <c r="V128" t="s">
        <v>39</v>
      </c>
      <c r="W128">
        <v>3</v>
      </c>
      <c r="X128" t="s">
        <v>39</v>
      </c>
      <c r="Y128" t="s">
        <v>40</v>
      </c>
      <c r="Z128" t="s">
        <v>39</v>
      </c>
      <c r="AA128" t="s">
        <v>40</v>
      </c>
      <c r="AB128" t="s">
        <v>40</v>
      </c>
      <c r="AC128" t="s">
        <v>40</v>
      </c>
      <c r="AD128" t="s">
        <v>40</v>
      </c>
      <c r="AE128" t="s">
        <v>40</v>
      </c>
      <c r="AF128">
        <v>3</v>
      </c>
      <c r="AG128" t="s">
        <v>40</v>
      </c>
      <c r="AH128" t="s">
        <v>40</v>
      </c>
      <c r="AI128" t="s">
        <v>40</v>
      </c>
      <c r="AK128" t="s">
        <v>40</v>
      </c>
      <c r="AL128" t="s">
        <v>38</v>
      </c>
    </row>
    <row r="129" spans="1:38" x14ac:dyDescent="0.25">
      <c r="A129">
        <v>128</v>
      </c>
      <c r="B129" s="1">
        <v>45550.358124999999</v>
      </c>
      <c r="C129" s="1">
        <v>45550.358611111114</v>
      </c>
      <c r="D129" t="s">
        <v>78</v>
      </c>
      <c r="E129" t="s">
        <v>79</v>
      </c>
      <c r="F129">
        <v>4</v>
      </c>
      <c r="G129">
        <v>4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63</v>
      </c>
      <c r="O129">
        <v>4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>
        <v>4</v>
      </c>
      <c r="X129" t="s">
        <v>41</v>
      </c>
      <c r="Y129" t="s">
        <v>41</v>
      </c>
      <c r="Z129" t="s">
        <v>41</v>
      </c>
      <c r="AA129" t="s">
        <v>41</v>
      </c>
      <c r="AB129" t="s">
        <v>41</v>
      </c>
      <c r="AC129" t="s">
        <v>41</v>
      </c>
      <c r="AD129" t="s">
        <v>41</v>
      </c>
      <c r="AE129" t="s">
        <v>41</v>
      </c>
      <c r="AF129">
        <v>4</v>
      </c>
      <c r="AG129" t="s">
        <v>41</v>
      </c>
      <c r="AH129" t="s">
        <v>41</v>
      </c>
      <c r="AI129" t="s">
        <v>41</v>
      </c>
      <c r="AK129" t="s">
        <v>41</v>
      </c>
      <c r="AL129" t="s">
        <v>41</v>
      </c>
    </row>
    <row r="130" spans="1:38" x14ac:dyDescent="0.25">
      <c r="A130">
        <v>129</v>
      </c>
      <c r="B130" s="1">
        <v>45550.357453703706</v>
      </c>
      <c r="C130" s="1">
        <v>45550.360173611109</v>
      </c>
      <c r="D130" t="s">
        <v>156</v>
      </c>
      <c r="E130" t="s">
        <v>157</v>
      </c>
      <c r="F130">
        <v>4</v>
      </c>
      <c r="G130">
        <v>3</v>
      </c>
      <c r="H130" t="s">
        <v>40</v>
      </c>
      <c r="I130" t="s">
        <v>41</v>
      </c>
      <c r="J130" t="s">
        <v>40</v>
      </c>
      <c r="K130" t="s">
        <v>41</v>
      </c>
      <c r="L130" t="s">
        <v>40</v>
      </c>
      <c r="M130" t="s">
        <v>40</v>
      </c>
      <c r="N130" t="s">
        <v>45</v>
      </c>
      <c r="O130">
        <v>3</v>
      </c>
      <c r="P130" t="s">
        <v>41</v>
      </c>
      <c r="Q130" t="s">
        <v>41</v>
      </c>
      <c r="R130" t="s">
        <v>40</v>
      </c>
      <c r="S130" t="s">
        <v>41</v>
      </c>
      <c r="T130" t="s">
        <v>40</v>
      </c>
      <c r="U130" t="s">
        <v>41</v>
      </c>
      <c r="V130" t="s">
        <v>40</v>
      </c>
      <c r="W130">
        <v>4</v>
      </c>
      <c r="X130" t="s">
        <v>40</v>
      </c>
      <c r="Y130" t="s">
        <v>41</v>
      </c>
      <c r="Z130" t="s">
        <v>40</v>
      </c>
      <c r="AA130" t="s">
        <v>41</v>
      </c>
      <c r="AB130" t="s">
        <v>41</v>
      </c>
      <c r="AC130" t="s">
        <v>41</v>
      </c>
      <c r="AD130" t="s">
        <v>40</v>
      </c>
      <c r="AE130" t="s">
        <v>40</v>
      </c>
      <c r="AF130">
        <v>3</v>
      </c>
      <c r="AG130" t="s">
        <v>41</v>
      </c>
      <c r="AH130" t="s">
        <v>41</v>
      </c>
      <c r="AI130" t="s">
        <v>40</v>
      </c>
      <c r="AK130" t="s">
        <v>41</v>
      </c>
      <c r="AL130" t="s">
        <v>40</v>
      </c>
    </row>
    <row r="131" spans="1:38" x14ac:dyDescent="0.25">
      <c r="A131">
        <v>130</v>
      </c>
      <c r="B131" s="1">
        <v>45550.359722222223</v>
      </c>
      <c r="C131" s="1">
        <v>45550.360879629632</v>
      </c>
      <c r="D131" t="s">
        <v>154</v>
      </c>
      <c r="E131" t="s">
        <v>155</v>
      </c>
      <c r="F131">
        <v>4</v>
      </c>
      <c r="G131">
        <v>4</v>
      </c>
      <c r="H131" t="s">
        <v>41</v>
      </c>
      <c r="I131" t="s">
        <v>41</v>
      </c>
      <c r="J131" t="s">
        <v>41</v>
      </c>
      <c r="K131" t="s">
        <v>41</v>
      </c>
      <c r="L131" t="s">
        <v>41</v>
      </c>
      <c r="M131" t="s">
        <v>41</v>
      </c>
      <c r="N131" t="s">
        <v>63</v>
      </c>
      <c r="O131">
        <v>4</v>
      </c>
      <c r="P131" t="s">
        <v>41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41</v>
      </c>
      <c r="W131">
        <v>4</v>
      </c>
      <c r="X131" t="s">
        <v>41</v>
      </c>
      <c r="Y131" t="s">
        <v>41</v>
      </c>
      <c r="Z131" t="s">
        <v>41</v>
      </c>
      <c r="AA131" t="s">
        <v>41</v>
      </c>
      <c r="AB131" t="s">
        <v>41</v>
      </c>
      <c r="AC131" t="s">
        <v>41</v>
      </c>
      <c r="AD131" t="s">
        <v>41</v>
      </c>
      <c r="AE131" t="s">
        <v>41</v>
      </c>
      <c r="AF131">
        <v>4</v>
      </c>
      <c r="AG131" t="s">
        <v>41</v>
      </c>
      <c r="AH131" t="s">
        <v>41</v>
      </c>
      <c r="AI131" t="s">
        <v>41</v>
      </c>
      <c r="AK131" t="s">
        <v>41</v>
      </c>
      <c r="AL131" t="s">
        <v>41</v>
      </c>
    </row>
    <row r="132" spans="1:38" x14ac:dyDescent="0.25">
      <c r="A132">
        <v>131</v>
      </c>
      <c r="B132" s="1">
        <v>45550.361319444448</v>
      </c>
      <c r="C132" s="1">
        <v>45550.363159722219</v>
      </c>
      <c r="D132" t="s">
        <v>222</v>
      </c>
      <c r="E132" t="s">
        <v>223</v>
      </c>
      <c r="F132">
        <v>3</v>
      </c>
      <c r="G132">
        <v>3</v>
      </c>
      <c r="H132" t="s">
        <v>40</v>
      </c>
      <c r="I132" t="s">
        <v>40</v>
      </c>
      <c r="J132" t="s">
        <v>40</v>
      </c>
      <c r="K132" t="s">
        <v>40</v>
      </c>
      <c r="L132" t="s">
        <v>40</v>
      </c>
      <c r="M132" t="s">
        <v>40</v>
      </c>
      <c r="N132" t="s">
        <v>45</v>
      </c>
      <c r="O132">
        <v>3</v>
      </c>
      <c r="P132" t="s">
        <v>40</v>
      </c>
      <c r="Q132" t="s">
        <v>40</v>
      </c>
      <c r="R132" t="s">
        <v>40</v>
      </c>
      <c r="S132" t="s">
        <v>40</v>
      </c>
      <c r="T132" t="s">
        <v>40</v>
      </c>
      <c r="U132" t="s">
        <v>40</v>
      </c>
      <c r="V132" t="s">
        <v>40</v>
      </c>
      <c r="W132">
        <v>3</v>
      </c>
      <c r="X132" t="s">
        <v>40</v>
      </c>
      <c r="Y132" t="s">
        <v>40</v>
      </c>
      <c r="Z132" t="s">
        <v>40</v>
      </c>
      <c r="AA132" t="s">
        <v>40</v>
      </c>
      <c r="AB132" t="s">
        <v>40</v>
      </c>
      <c r="AC132" t="s">
        <v>40</v>
      </c>
      <c r="AD132" t="s">
        <v>40</v>
      </c>
      <c r="AE132" t="s">
        <v>40</v>
      </c>
      <c r="AF132">
        <v>3</v>
      </c>
      <c r="AG132" t="s">
        <v>40</v>
      </c>
      <c r="AH132" t="s">
        <v>40</v>
      </c>
      <c r="AI132" t="s">
        <v>40</v>
      </c>
      <c r="AK132" t="s">
        <v>40</v>
      </c>
      <c r="AL132" t="s">
        <v>40</v>
      </c>
    </row>
    <row r="133" spans="1:38" x14ac:dyDescent="0.25">
      <c r="A133">
        <v>132</v>
      </c>
      <c r="B133" s="1">
        <v>45550.346226851849</v>
      </c>
      <c r="C133" s="1">
        <v>45550.365173611113</v>
      </c>
      <c r="D133" t="s">
        <v>137</v>
      </c>
      <c r="E133" t="s">
        <v>138</v>
      </c>
      <c r="F133">
        <v>3</v>
      </c>
      <c r="G133">
        <v>4</v>
      </c>
      <c r="H133" t="s">
        <v>40</v>
      </c>
      <c r="I133" t="s">
        <v>41</v>
      </c>
      <c r="J133" t="s">
        <v>41</v>
      </c>
      <c r="K133" t="s">
        <v>40</v>
      </c>
      <c r="L133" t="s">
        <v>41</v>
      </c>
      <c r="M133" t="s">
        <v>41</v>
      </c>
      <c r="N133" t="s">
        <v>82</v>
      </c>
      <c r="O133">
        <v>4</v>
      </c>
      <c r="P133" t="s">
        <v>41</v>
      </c>
      <c r="Q133" t="s">
        <v>41</v>
      </c>
      <c r="R133" t="s">
        <v>41</v>
      </c>
      <c r="S133" t="s">
        <v>41</v>
      </c>
      <c r="T133" t="s">
        <v>40</v>
      </c>
      <c r="U133" t="s">
        <v>40</v>
      </c>
      <c r="V133" t="s">
        <v>41</v>
      </c>
      <c r="W133">
        <v>3</v>
      </c>
      <c r="X133" t="s">
        <v>40</v>
      </c>
      <c r="Y133" t="s">
        <v>40</v>
      </c>
      <c r="Z133" t="s">
        <v>41</v>
      </c>
      <c r="AA133" t="s">
        <v>40</v>
      </c>
      <c r="AB133" t="s">
        <v>40</v>
      </c>
      <c r="AC133" t="s">
        <v>40</v>
      </c>
      <c r="AD133" t="s">
        <v>40</v>
      </c>
      <c r="AE133" t="s">
        <v>40</v>
      </c>
      <c r="AF133">
        <v>3</v>
      </c>
      <c r="AG133" t="s">
        <v>40</v>
      </c>
      <c r="AH133" t="s">
        <v>40</v>
      </c>
      <c r="AI133" t="s">
        <v>40</v>
      </c>
      <c r="AK133" t="s">
        <v>40</v>
      </c>
      <c r="AL133" t="s">
        <v>40</v>
      </c>
    </row>
    <row r="134" spans="1:38" x14ac:dyDescent="0.25">
      <c r="A134">
        <v>133</v>
      </c>
      <c r="B134" s="1"/>
      <c r="C134" s="1"/>
      <c r="D134" t="s">
        <v>101</v>
      </c>
      <c r="E134" t="s">
        <v>102</v>
      </c>
      <c r="F134">
        <v>3</v>
      </c>
      <c r="G134">
        <v>3</v>
      </c>
      <c r="H134" t="s">
        <v>40</v>
      </c>
      <c r="I134" t="s">
        <v>40</v>
      </c>
      <c r="J134" t="s">
        <v>40</v>
      </c>
      <c r="K134" t="s">
        <v>40</v>
      </c>
      <c r="L134" t="s">
        <v>40</v>
      </c>
      <c r="M134" t="s">
        <v>40</v>
      </c>
      <c r="N134" t="s">
        <v>42</v>
      </c>
      <c r="O134">
        <v>3</v>
      </c>
      <c r="P134" t="s">
        <v>40</v>
      </c>
      <c r="Q134" t="s">
        <v>40</v>
      </c>
      <c r="R134" t="s">
        <v>40</v>
      </c>
      <c r="S134" t="s">
        <v>40</v>
      </c>
      <c r="T134" t="s">
        <v>40</v>
      </c>
      <c r="U134" t="s">
        <v>40</v>
      </c>
      <c r="V134" t="s">
        <v>40</v>
      </c>
      <c r="W134">
        <v>3</v>
      </c>
      <c r="X134" t="s">
        <v>40</v>
      </c>
      <c r="Y134" t="s">
        <v>40</v>
      </c>
      <c r="Z134" t="s">
        <v>40</v>
      </c>
      <c r="AA134" t="s">
        <v>40</v>
      </c>
      <c r="AB134" t="s">
        <v>40</v>
      </c>
      <c r="AC134" t="s">
        <v>40</v>
      </c>
      <c r="AD134" t="s">
        <v>40</v>
      </c>
      <c r="AE134" t="s">
        <v>40</v>
      </c>
      <c r="AF134">
        <v>3</v>
      </c>
      <c r="AG134" t="s">
        <v>40</v>
      </c>
      <c r="AH134" t="s">
        <v>40</v>
      </c>
      <c r="AI134" t="s">
        <v>40</v>
      </c>
      <c r="AK134" t="s">
        <v>40</v>
      </c>
      <c r="AL134" t="s">
        <v>40</v>
      </c>
    </row>
    <row r="135" spans="1:38" x14ac:dyDescent="0.25">
      <c r="A135">
        <v>134</v>
      </c>
      <c r="B135" s="1">
        <v>45550.361006944448</v>
      </c>
      <c r="C135" s="1">
        <v>45550.367824074077</v>
      </c>
      <c r="D135" t="s">
        <v>208</v>
      </c>
      <c r="E135" t="s">
        <v>209</v>
      </c>
      <c r="F135">
        <v>2</v>
      </c>
      <c r="G135">
        <v>1</v>
      </c>
      <c r="H135" t="s">
        <v>39</v>
      </c>
      <c r="I135" t="s">
        <v>39</v>
      </c>
      <c r="J135" t="s">
        <v>39</v>
      </c>
      <c r="K135" t="s">
        <v>39</v>
      </c>
      <c r="L135" t="s">
        <v>39</v>
      </c>
      <c r="M135" t="s">
        <v>40</v>
      </c>
      <c r="N135" t="s">
        <v>45</v>
      </c>
      <c r="O135">
        <v>3</v>
      </c>
      <c r="P135" t="s">
        <v>40</v>
      </c>
      <c r="Q135" t="s">
        <v>40</v>
      </c>
      <c r="R135" t="s">
        <v>40</v>
      </c>
      <c r="S135" t="s">
        <v>40</v>
      </c>
      <c r="T135" t="s">
        <v>39</v>
      </c>
      <c r="U135" t="s">
        <v>40</v>
      </c>
      <c r="V135" t="s">
        <v>40</v>
      </c>
      <c r="W135">
        <v>2</v>
      </c>
      <c r="X135" t="s">
        <v>40</v>
      </c>
      <c r="Y135" t="s">
        <v>40</v>
      </c>
      <c r="Z135" t="s">
        <v>39</v>
      </c>
      <c r="AA135" t="s">
        <v>39</v>
      </c>
      <c r="AB135" t="s">
        <v>39</v>
      </c>
      <c r="AC135" t="s">
        <v>39</v>
      </c>
      <c r="AD135" t="s">
        <v>39</v>
      </c>
      <c r="AE135" t="s">
        <v>40</v>
      </c>
      <c r="AF135">
        <v>2</v>
      </c>
      <c r="AG135" t="s">
        <v>40</v>
      </c>
      <c r="AH135" t="s">
        <v>40</v>
      </c>
      <c r="AI135" t="s">
        <v>40</v>
      </c>
      <c r="AK135" t="s">
        <v>40</v>
      </c>
      <c r="AL135" t="s">
        <v>40</v>
      </c>
    </row>
    <row r="136" spans="1:38" x14ac:dyDescent="0.25">
      <c r="A136">
        <v>135</v>
      </c>
      <c r="B136" s="1">
        <v>45550.368703703702</v>
      </c>
      <c r="C136" s="1">
        <v>45550.369479166664</v>
      </c>
      <c r="D136" t="s">
        <v>235</v>
      </c>
      <c r="E136" t="s">
        <v>236</v>
      </c>
      <c r="F136">
        <v>4</v>
      </c>
      <c r="G136">
        <v>4</v>
      </c>
      <c r="H136" t="s">
        <v>41</v>
      </c>
      <c r="I136" t="s">
        <v>41</v>
      </c>
      <c r="J136" t="s">
        <v>41</v>
      </c>
      <c r="K136" t="s">
        <v>41</v>
      </c>
      <c r="L136" t="s">
        <v>41</v>
      </c>
      <c r="M136" t="s">
        <v>41</v>
      </c>
      <c r="N136" t="s">
        <v>45</v>
      </c>
      <c r="O136">
        <v>4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>
        <v>4</v>
      </c>
      <c r="X136" t="s">
        <v>41</v>
      </c>
      <c r="Y136" t="s">
        <v>41</v>
      </c>
      <c r="Z136" t="s">
        <v>41</v>
      </c>
      <c r="AA136" t="s">
        <v>41</v>
      </c>
      <c r="AB136" t="s">
        <v>41</v>
      </c>
      <c r="AC136" t="s">
        <v>40</v>
      </c>
      <c r="AD136" t="s">
        <v>41</v>
      </c>
      <c r="AE136" t="s">
        <v>41</v>
      </c>
      <c r="AF136">
        <v>4</v>
      </c>
      <c r="AG136" t="s">
        <v>41</v>
      </c>
      <c r="AH136" t="s">
        <v>41</v>
      </c>
      <c r="AI136" t="s">
        <v>41</v>
      </c>
      <c r="AK136" t="s">
        <v>41</v>
      </c>
      <c r="AL136" t="s">
        <v>41</v>
      </c>
    </row>
    <row r="137" spans="1:38" x14ac:dyDescent="0.25">
      <c r="A137">
        <v>136</v>
      </c>
      <c r="B137" s="1">
        <v>45550.369722222225</v>
      </c>
      <c r="C137" s="1">
        <v>45550.372164351851</v>
      </c>
      <c r="D137" t="s">
        <v>93</v>
      </c>
      <c r="E137" t="s">
        <v>94</v>
      </c>
      <c r="F137">
        <v>4</v>
      </c>
      <c r="G137">
        <v>4</v>
      </c>
      <c r="H137" t="s">
        <v>41</v>
      </c>
      <c r="I137" t="s">
        <v>41</v>
      </c>
      <c r="J137" t="s">
        <v>41</v>
      </c>
      <c r="K137" t="s">
        <v>41</v>
      </c>
      <c r="L137" t="s">
        <v>41</v>
      </c>
      <c r="M137" t="s">
        <v>41</v>
      </c>
      <c r="N137" t="s">
        <v>82</v>
      </c>
      <c r="O137">
        <v>4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>
        <v>4</v>
      </c>
      <c r="X137" t="s">
        <v>41</v>
      </c>
      <c r="Y137" t="s">
        <v>41</v>
      </c>
      <c r="Z137" t="s">
        <v>41</v>
      </c>
      <c r="AA137" t="s">
        <v>41</v>
      </c>
      <c r="AB137" t="s">
        <v>41</v>
      </c>
      <c r="AC137" t="s">
        <v>41</v>
      </c>
      <c r="AD137" t="s">
        <v>41</v>
      </c>
      <c r="AE137" t="s">
        <v>41</v>
      </c>
      <c r="AF137">
        <v>4</v>
      </c>
      <c r="AG137" t="s">
        <v>41</v>
      </c>
      <c r="AH137" t="s">
        <v>41</v>
      </c>
      <c r="AI137" t="s">
        <v>41</v>
      </c>
      <c r="AK137" t="s">
        <v>41</v>
      </c>
      <c r="AL137" t="s">
        <v>41</v>
      </c>
    </row>
    <row r="138" spans="1:38" x14ac:dyDescent="0.25">
      <c r="A138">
        <v>137</v>
      </c>
      <c r="B138" s="1">
        <v>45550.374305555553</v>
      </c>
      <c r="C138" s="1">
        <v>45550.374965277777</v>
      </c>
      <c r="D138" t="s">
        <v>66</v>
      </c>
      <c r="E138" t="s">
        <v>67</v>
      </c>
      <c r="F138">
        <v>4</v>
      </c>
      <c r="G138">
        <v>4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  <c r="M138" t="s">
        <v>41</v>
      </c>
      <c r="N138" t="s">
        <v>45</v>
      </c>
      <c r="O138">
        <v>4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>
        <v>4</v>
      </c>
      <c r="X138" t="s">
        <v>41</v>
      </c>
      <c r="Y138" t="s">
        <v>41</v>
      </c>
      <c r="Z138" t="s">
        <v>41</v>
      </c>
      <c r="AA138" t="s">
        <v>41</v>
      </c>
      <c r="AB138" t="s">
        <v>41</v>
      </c>
      <c r="AC138" t="s">
        <v>41</v>
      </c>
      <c r="AD138" t="s">
        <v>41</v>
      </c>
      <c r="AE138" t="s">
        <v>41</v>
      </c>
      <c r="AF138">
        <v>4</v>
      </c>
      <c r="AG138" t="s">
        <v>41</v>
      </c>
      <c r="AH138" t="s">
        <v>41</v>
      </c>
      <c r="AI138" t="s">
        <v>41</v>
      </c>
      <c r="AK138" t="s">
        <v>41</v>
      </c>
      <c r="AL138" t="s">
        <v>41</v>
      </c>
    </row>
    <row r="139" spans="1:38" x14ac:dyDescent="0.25">
      <c r="A139">
        <v>138</v>
      </c>
      <c r="B139" s="1">
        <v>45550.380752314813</v>
      </c>
      <c r="C139" s="1">
        <v>45550.382453703707</v>
      </c>
      <c r="D139" t="s">
        <v>103</v>
      </c>
      <c r="E139" t="s">
        <v>104</v>
      </c>
      <c r="F139">
        <v>4</v>
      </c>
      <c r="G139">
        <v>4</v>
      </c>
      <c r="H139" t="s">
        <v>40</v>
      </c>
      <c r="I139" t="s">
        <v>41</v>
      </c>
      <c r="J139" t="s">
        <v>41</v>
      </c>
      <c r="K139" t="s">
        <v>41</v>
      </c>
      <c r="L139" t="s">
        <v>41</v>
      </c>
      <c r="M139" t="s">
        <v>40</v>
      </c>
      <c r="N139" t="s">
        <v>45</v>
      </c>
      <c r="O139">
        <v>4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>
        <v>4</v>
      </c>
      <c r="X139" t="s">
        <v>41</v>
      </c>
      <c r="Y139" t="s">
        <v>41</v>
      </c>
      <c r="Z139" t="s">
        <v>40</v>
      </c>
      <c r="AA139" t="s">
        <v>41</v>
      </c>
      <c r="AB139" t="s">
        <v>41</v>
      </c>
      <c r="AC139" t="s">
        <v>40</v>
      </c>
      <c r="AD139" t="s">
        <v>40</v>
      </c>
      <c r="AE139" t="s">
        <v>41</v>
      </c>
      <c r="AF139">
        <v>4</v>
      </c>
      <c r="AG139" t="s">
        <v>41</v>
      </c>
      <c r="AH139" t="s">
        <v>41</v>
      </c>
      <c r="AI139" t="s">
        <v>40</v>
      </c>
      <c r="AK139" t="s">
        <v>40</v>
      </c>
      <c r="AL139" t="s">
        <v>40</v>
      </c>
    </row>
    <row r="140" spans="1:38" x14ac:dyDescent="0.25">
      <c r="A140">
        <v>139</v>
      </c>
      <c r="B140" s="1"/>
      <c r="C140" s="1"/>
      <c r="D140" t="s">
        <v>224</v>
      </c>
      <c r="E140" t="s">
        <v>225</v>
      </c>
      <c r="F140">
        <v>3</v>
      </c>
      <c r="G140">
        <v>3</v>
      </c>
      <c r="H140" t="s">
        <v>40</v>
      </c>
      <c r="I140" t="s">
        <v>40</v>
      </c>
      <c r="J140" t="s">
        <v>40</v>
      </c>
      <c r="K140" t="s">
        <v>40</v>
      </c>
      <c r="L140" t="s">
        <v>40</v>
      </c>
      <c r="M140" t="s">
        <v>40</v>
      </c>
      <c r="N140" t="s">
        <v>82</v>
      </c>
      <c r="O140">
        <v>3</v>
      </c>
      <c r="P140" t="s">
        <v>40</v>
      </c>
      <c r="Q140" t="s">
        <v>40</v>
      </c>
      <c r="R140" t="s">
        <v>40</v>
      </c>
      <c r="S140" t="s">
        <v>40</v>
      </c>
      <c r="T140" t="s">
        <v>40</v>
      </c>
      <c r="U140" t="s">
        <v>40</v>
      </c>
      <c r="V140" t="s">
        <v>40</v>
      </c>
      <c r="W140">
        <v>3</v>
      </c>
      <c r="X140" t="s">
        <v>40</v>
      </c>
      <c r="Y140" t="s">
        <v>40</v>
      </c>
      <c r="Z140" t="s">
        <v>40</v>
      </c>
      <c r="AA140" t="s">
        <v>40</v>
      </c>
      <c r="AB140" t="s">
        <v>40</v>
      </c>
      <c r="AC140" t="s">
        <v>40</v>
      </c>
      <c r="AD140" t="s">
        <v>40</v>
      </c>
      <c r="AE140" t="s">
        <v>40</v>
      </c>
      <c r="AF140">
        <v>3</v>
      </c>
      <c r="AG140" t="s">
        <v>40</v>
      </c>
      <c r="AH140" t="s">
        <v>40</v>
      </c>
      <c r="AI140" t="s">
        <v>40</v>
      </c>
      <c r="AK140" t="s">
        <v>40</v>
      </c>
      <c r="AL140" t="s">
        <v>40</v>
      </c>
    </row>
    <row r="141" spans="1:38" x14ac:dyDescent="0.25">
      <c r="A141">
        <v>140</v>
      </c>
      <c r="B141" s="1">
        <v>45550.384930555556</v>
      </c>
      <c r="C141" s="1">
        <v>45550.386469907404</v>
      </c>
      <c r="D141" t="s">
        <v>252</v>
      </c>
      <c r="E141" t="s">
        <v>253</v>
      </c>
      <c r="F141">
        <v>4</v>
      </c>
      <c r="G141">
        <v>4</v>
      </c>
      <c r="H141" t="s">
        <v>41</v>
      </c>
      <c r="I141" t="s">
        <v>41</v>
      </c>
      <c r="J141" t="s">
        <v>41</v>
      </c>
      <c r="K141" t="s">
        <v>41</v>
      </c>
      <c r="L141" t="s">
        <v>41</v>
      </c>
      <c r="M141" t="s">
        <v>41</v>
      </c>
      <c r="N141" t="s">
        <v>45</v>
      </c>
      <c r="O141">
        <v>4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>
        <v>4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>
        <v>4</v>
      </c>
      <c r="AG141" t="s">
        <v>41</v>
      </c>
      <c r="AH141" t="s">
        <v>41</v>
      </c>
      <c r="AI141" t="s">
        <v>41</v>
      </c>
      <c r="AK141" t="s">
        <v>41</v>
      </c>
      <c r="AL141" t="s">
        <v>41</v>
      </c>
    </row>
    <row r="142" spans="1:38" x14ac:dyDescent="0.25">
      <c r="A142">
        <v>141</v>
      </c>
      <c r="B142" s="1">
        <v>45550.385763888888</v>
      </c>
      <c r="C142" s="1">
        <v>45550.387245370373</v>
      </c>
      <c r="D142" t="s">
        <v>310</v>
      </c>
      <c r="E142" t="s">
        <v>311</v>
      </c>
      <c r="F142">
        <v>4</v>
      </c>
      <c r="G142">
        <v>4</v>
      </c>
      <c r="H142" t="s">
        <v>40</v>
      </c>
      <c r="I142" t="s">
        <v>40</v>
      </c>
      <c r="J142" t="s">
        <v>40</v>
      </c>
      <c r="K142" t="s">
        <v>41</v>
      </c>
      <c r="L142" t="s">
        <v>41</v>
      </c>
      <c r="M142" t="s">
        <v>41</v>
      </c>
      <c r="N142" t="s">
        <v>42</v>
      </c>
      <c r="O142">
        <v>4</v>
      </c>
      <c r="P142" t="s">
        <v>41</v>
      </c>
      <c r="Q142" t="s">
        <v>41</v>
      </c>
      <c r="R142" t="s">
        <v>41</v>
      </c>
      <c r="S142" t="s">
        <v>41</v>
      </c>
      <c r="T142" t="s">
        <v>41</v>
      </c>
      <c r="U142" t="s">
        <v>41</v>
      </c>
      <c r="V142" t="s">
        <v>41</v>
      </c>
      <c r="W142">
        <v>4</v>
      </c>
      <c r="X142" t="s">
        <v>41</v>
      </c>
      <c r="Y142" t="s">
        <v>41</v>
      </c>
      <c r="Z142" t="s">
        <v>40</v>
      </c>
      <c r="AA142" t="s">
        <v>41</v>
      </c>
      <c r="AB142" t="s">
        <v>41</v>
      </c>
      <c r="AC142" t="s">
        <v>41</v>
      </c>
      <c r="AD142" t="s">
        <v>40</v>
      </c>
      <c r="AE142" t="s">
        <v>41</v>
      </c>
      <c r="AF142">
        <v>4</v>
      </c>
      <c r="AG142" t="s">
        <v>41</v>
      </c>
      <c r="AH142" t="s">
        <v>41</v>
      </c>
      <c r="AI142" t="s">
        <v>41</v>
      </c>
      <c r="AK142" t="s">
        <v>41</v>
      </c>
      <c r="AL142" t="s">
        <v>41</v>
      </c>
    </row>
    <row r="143" spans="1:38" x14ac:dyDescent="0.25">
      <c r="A143">
        <v>142</v>
      </c>
      <c r="B143" s="1">
        <v>45550.388958333337</v>
      </c>
      <c r="C143" s="1">
        <v>45550.389988425923</v>
      </c>
      <c r="D143" t="s">
        <v>245</v>
      </c>
      <c r="E143" t="s">
        <v>246</v>
      </c>
      <c r="F143">
        <v>4</v>
      </c>
      <c r="G143">
        <v>4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41</v>
      </c>
      <c r="N143" t="s">
        <v>45</v>
      </c>
      <c r="O143">
        <v>4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4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>
        <v>3</v>
      </c>
      <c r="AG143" t="s">
        <v>40</v>
      </c>
      <c r="AH143" t="s">
        <v>40</v>
      </c>
      <c r="AI143" t="s">
        <v>40</v>
      </c>
      <c r="AK143" t="s">
        <v>40</v>
      </c>
      <c r="AL143" t="s">
        <v>40</v>
      </c>
    </row>
    <row r="144" spans="1:38" x14ac:dyDescent="0.25">
      <c r="A144">
        <v>143</v>
      </c>
      <c r="B144" s="1"/>
      <c r="C144" s="1"/>
      <c r="D144" t="s">
        <v>150</v>
      </c>
      <c r="E144" t="s">
        <v>151</v>
      </c>
      <c r="F144">
        <v>4</v>
      </c>
      <c r="G144">
        <v>3</v>
      </c>
      <c r="H144" t="s">
        <v>40</v>
      </c>
      <c r="I144" t="s">
        <v>40</v>
      </c>
      <c r="J144" t="s">
        <v>40</v>
      </c>
      <c r="K144" t="s">
        <v>40</v>
      </c>
      <c r="L144" t="s">
        <v>40</v>
      </c>
      <c r="M144" t="s">
        <v>40</v>
      </c>
      <c r="N144" t="s">
        <v>63</v>
      </c>
      <c r="O144">
        <v>3</v>
      </c>
      <c r="P144" t="s">
        <v>40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>
        <v>3</v>
      </c>
      <c r="X144" t="s">
        <v>40</v>
      </c>
      <c r="Y144" t="s">
        <v>40</v>
      </c>
      <c r="Z144" t="s">
        <v>40</v>
      </c>
      <c r="AA144" t="s">
        <v>40</v>
      </c>
      <c r="AB144" t="s">
        <v>40</v>
      </c>
      <c r="AC144" t="s">
        <v>40</v>
      </c>
      <c r="AD144" t="s">
        <v>40</v>
      </c>
      <c r="AE144" t="s">
        <v>40</v>
      </c>
      <c r="AF144">
        <v>3</v>
      </c>
      <c r="AG144" t="s">
        <v>40</v>
      </c>
      <c r="AH144" t="s">
        <v>40</v>
      </c>
      <c r="AI144" t="s">
        <v>40</v>
      </c>
      <c r="AK144" t="s">
        <v>40</v>
      </c>
      <c r="AL144" t="s">
        <v>40</v>
      </c>
    </row>
    <row r="145" spans="1:38" x14ac:dyDescent="0.25">
      <c r="A145">
        <v>144</v>
      </c>
      <c r="B145" s="1"/>
      <c r="C145" s="1"/>
      <c r="D145" t="s">
        <v>314</v>
      </c>
      <c r="E145" t="s">
        <v>315</v>
      </c>
      <c r="F145">
        <v>3</v>
      </c>
      <c r="G145">
        <v>3</v>
      </c>
      <c r="H145" t="s">
        <v>40</v>
      </c>
      <c r="I145" t="s">
        <v>40</v>
      </c>
      <c r="J145" t="s">
        <v>40</v>
      </c>
      <c r="K145" t="s">
        <v>40</v>
      </c>
      <c r="L145" t="s">
        <v>40</v>
      </c>
      <c r="M145" t="s">
        <v>40</v>
      </c>
      <c r="N145" t="s">
        <v>63</v>
      </c>
      <c r="O145">
        <v>3</v>
      </c>
      <c r="P145" t="s">
        <v>40</v>
      </c>
      <c r="Q145" t="s">
        <v>40</v>
      </c>
      <c r="R145" t="s">
        <v>40</v>
      </c>
      <c r="S145" t="s">
        <v>40</v>
      </c>
      <c r="T145" t="s">
        <v>40</v>
      </c>
      <c r="U145" t="s">
        <v>40</v>
      </c>
      <c r="V145" t="s">
        <v>40</v>
      </c>
      <c r="W145">
        <v>3</v>
      </c>
      <c r="X145" t="s">
        <v>40</v>
      </c>
      <c r="Y145" t="s">
        <v>40</v>
      </c>
      <c r="Z145" t="s">
        <v>40</v>
      </c>
      <c r="AA145" t="s">
        <v>40</v>
      </c>
      <c r="AB145" t="s">
        <v>40</v>
      </c>
      <c r="AC145" t="s">
        <v>40</v>
      </c>
      <c r="AD145" t="s">
        <v>40</v>
      </c>
      <c r="AE145" t="s">
        <v>40</v>
      </c>
      <c r="AF145">
        <v>3</v>
      </c>
      <c r="AG145" t="s">
        <v>40</v>
      </c>
      <c r="AH145" t="s">
        <v>40</v>
      </c>
      <c r="AI145" t="s">
        <v>40</v>
      </c>
      <c r="AK145" t="s">
        <v>40</v>
      </c>
      <c r="AL145" t="s">
        <v>40</v>
      </c>
    </row>
    <row r="146" spans="1:38" x14ac:dyDescent="0.25">
      <c r="A146">
        <v>145</v>
      </c>
      <c r="B146" s="1">
        <v>45550.408217592594</v>
      </c>
      <c r="C146" s="1">
        <v>45550.409178240741</v>
      </c>
      <c r="D146" t="s">
        <v>64</v>
      </c>
      <c r="E146" t="s">
        <v>65</v>
      </c>
      <c r="F146">
        <v>3</v>
      </c>
      <c r="G146">
        <v>3</v>
      </c>
      <c r="H146" t="s">
        <v>40</v>
      </c>
      <c r="I146" t="s">
        <v>40</v>
      </c>
      <c r="J146" t="s">
        <v>40</v>
      </c>
      <c r="K146" t="s">
        <v>40</v>
      </c>
      <c r="L146" t="s">
        <v>40</v>
      </c>
      <c r="M146" t="s">
        <v>40</v>
      </c>
      <c r="N146" t="s">
        <v>45</v>
      </c>
      <c r="O146">
        <v>3</v>
      </c>
      <c r="P146" t="s">
        <v>40</v>
      </c>
      <c r="Q146" t="s">
        <v>40</v>
      </c>
      <c r="R146" t="s">
        <v>40</v>
      </c>
      <c r="S146" t="s">
        <v>40</v>
      </c>
      <c r="T146" t="s">
        <v>40</v>
      </c>
      <c r="U146" t="s">
        <v>40</v>
      </c>
      <c r="V146" t="s">
        <v>40</v>
      </c>
      <c r="W146">
        <v>3</v>
      </c>
      <c r="X146" t="s">
        <v>40</v>
      </c>
      <c r="Y146" t="s">
        <v>40</v>
      </c>
      <c r="Z146" t="s">
        <v>40</v>
      </c>
      <c r="AA146" t="s">
        <v>40</v>
      </c>
      <c r="AB146" t="s">
        <v>40</v>
      </c>
      <c r="AC146" t="s">
        <v>40</v>
      </c>
      <c r="AD146" t="s">
        <v>40</v>
      </c>
      <c r="AE146" t="s">
        <v>40</v>
      </c>
      <c r="AF146">
        <v>3</v>
      </c>
      <c r="AG146" t="s">
        <v>40</v>
      </c>
      <c r="AH146" t="s">
        <v>40</v>
      </c>
      <c r="AI146" t="s">
        <v>40</v>
      </c>
      <c r="AK146" t="s">
        <v>40</v>
      </c>
      <c r="AL146" t="s">
        <v>40</v>
      </c>
    </row>
    <row r="147" spans="1:38" x14ac:dyDescent="0.25">
      <c r="A147">
        <v>146</v>
      </c>
      <c r="B147" s="1">
        <v>45550.411064814813</v>
      </c>
      <c r="C147" s="1">
        <v>45550.412326388891</v>
      </c>
      <c r="D147" t="s">
        <v>89</v>
      </c>
      <c r="E147" t="s">
        <v>90</v>
      </c>
      <c r="F147">
        <v>3</v>
      </c>
      <c r="G147">
        <v>3</v>
      </c>
      <c r="H147" t="s">
        <v>40</v>
      </c>
      <c r="I147" t="s">
        <v>40</v>
      </c>
      <c r="J147" t="s">
        <v>40</v>
      </c>
      <c r="K147" t="s">
        <v>40</v>
      </c>
      <c r="L147" t="s">
        <v>40</v>
      </c>
      <c r="M147" t="s">
        <v>40</v>
      </c>
      <c r="N147" t="s">
        <v>45</v>
      </c>
      <c r="O147">
        <v>3</v>
      </c>
      <c r="P147" t="s">
        <v>40</v>
      </c>
      <c r="Q147" t="s">
        <v>40</v>
      </c>
      <c r="R147" t="s">
        <v>40</v>
      </c>
      <c r="S147" t="s">
        <v>40</v>
      </c>
      <c r="T147" t="s">
        <v>40</v>
      </c>
      <c r="U147" t="s">
        <v>40</v>
      </c>
      <c r="V147" t="s">
        <v>40</v>
      </c>
      <c r="W147">
        <v>3</v>
      </c>
      <c r="X147" t="s">
        <v>40</v>
      </c>
      <c r="Y147" t="s">
        <v>40</v>
      </c>
      <c r="Z147" t="s">
        <v>40</v>
      </c>
      <c r="AA147" t="s">
        <v>40</v>
      </c>
      <c r="AB147" t="s">
        <v>40</v>
      </c>
      <c r="AC147" t="s">
        <v>40</v>
      </c>
      <c r="AD147" t="s">
        <v>40</v>
      </c>
      <c r="AE147" t="s">
        <v>40</v>
      </c>
      <c r="AF147">
        <v>3</v>
      </c>
      <c r="AG147" t="s">
        <v>40</v>
      </c>
      <c r="AH147" t="s">
        <v>40</v>
      </c>
      <c r="AI147" t="s">
        <v>40</v>
      </c>
      <c r="AK147" t="s">
        <v>40</v>
      </c>
      <c r="AL147" t="s">
        <v>40</v>
      </c>
    </row>
    <row r="148" spans="1:38" x14ac:dyDescent="0.25">
      <c r="A148">
        <v>147</v>
      </c>
      <c r="B148" s="1">
        <v>45550.426226851851</v>
      </c>
      <c r="C148" s="1">
        <v>45550.428240740737</v>
      </c>
      <c r="D148" t="s">
        <v>228</v>
      </c>
      <c r="E148" t="s">
        <v>229</v>
      </c>
      <c r="F148">
        <v>1</v>
      </c>
      <c r="G148">
        <v>1</v>
      </c>
      <c r="H148" t="s">
        <v>38</v>
      </c>
      <c r="I148" t="s">
        <v>38</v>
      </c>
      <c r="J148" t="s">
        <v>38</v>
      </c>
      <c r="K148" t="s">
        <v>39</v>
      </c>
      <c r="L148" t="s">
        <v>38</v>
      </c>
      <c r="M148" t="s">
        <v>38</v>
      </c>
      <c r="N148" t="s">
        <v>63</v>
      </c>
      <c r="O148">
        <v>2</v>
      </c>
      <c r="P148" t="s">
        <v>39</v>
      </c>
      <c r="Q148" t="s">
        <v>39</v>
      </c>
      <c r="R148" t="s">
        <v>39</v>
      </c>
      <c r="S148" t="s">
        <v>39</v>
      </c>
      <c r="T148" t="s">
        <v>40</v>
      </c>
      <c r="U148" t="s">
        <v>40</v>
      </c>
      <c r="V148" t="s">
        <v>40</v>
      </c>
      <c r="W148">
        <v>2</v>
      </c>
      <c r="X148" t="s">
        <v>39</v>
      </c>
      <c r="Y148" t="s">
        <v>39</v>
      </c>
      <c r="Z148" t="s">
        <v>38</v>
      </c>
      <c r="AA148" t="s">
        <v>38</v>
      </c>
      <c r="AB148" t="s">
        <v>38</v>
      </c>
      <c r="AC148" t="s">
        <v>38</v>
      </c>
      <c r="AD148" t="s">
        <v>38</v>
      </c>
      <c r="AE148" t="s">
        <v>38</v>
      </c>
      <c r="AF148">
        <v>1</v>
      </c>
      <c r="AG148" t="s">
        <v>39</v>
      </c>
      <c r="AH148" t="s">
        <v>38</v>
      </c>
      <c r="AI148" t="s">
        <v>38</v>
      </c>
      <c r="AK148" t="s">
        <v>38</v>
      </c>
      <c r="AL148" t="s">
        <v>38</v>
      </c>
    </row>
    <row r="149" spans="1:38" x14ac:dyDescent="0.25">
      <c r="A149">
        <v>148</v>
      </c>
      <c r="B149" s="1">
        <v>45550.446342592593</v>
      </c>
      <c r="C149" s="1">
        <v>45550.447245370371</v>
      </c>
      <c r="D149" t="s">
        <v>117</v>
      </c>
      <c r="E149" t="s">
        <v>118</v>
      </c>
      <c r="F149">
        <v>4</v>
      </c>
      <c r="G149">
        <v>4</v>
      </c>
      <c r="H149" t="s">
        <v>41</v>
      </c>
      <c r="I149" t="s">
        <v>41</v>
      </c>
      <c r="J149" t="s">
        <v>41</v>
      </c>
      <c r="K149" t="s">
        <v>41</v>
      </c>
      <c r="L149" t="s">
        <v>41</v>
      </c>
      <c r="M149" t="s">
        <v>41</v>
      </c>
      <c r="N149" t="s">
        <v>45</v>
      </c>
      <c r="O149">
        <v>4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>
        <v>4</v>
      </c>
      <c r="X149" t="s">
        <v>41</v>
      </c>
      <c r="Y149" t="s">
        <v>41</v>
      </c>
      <c r="Z149" t="s">
        <v>41</v>
      </c>
      <c r="AA149" t="s">
        <v>41</v>
      </c>
      <c r="AB149" t="s">
        <v>41</v>
      </c>
      <c r="AC149" t="s">
        <v>41</v>
      </c>
      <c r="AD149" t="s">
        <v>41</v>
      </c>
      <c r="AE149" t="s">
        <v>41</v>
      </c>
      <c r="AF149">
        <v>4</v>
      </c>
      <c r="AG149" t="s">
        <v>41</v>
      </c>
      <c r="AH149" t="s">
        <v>41</v>
      </c>
      <c r="AI149" t="s">
        <v>41</v>
      </c>
      <c r="AK149" t="s">
        <v>41</v>
      </c>
      <c r="AL149" t="s">
        <v>41</v>
      </c>
    </row>
    <row r="150" spans="1:38" x14ac:dyDescent="0.25">
      <c r="A150">
        <v>149</v>
      </c>
      <c r="B150" s="1">
        <v>45550.468715277777</v>
      </c>
      <c r="C150" s="1">
        <v>45550.469895833332</v>
      </c>
      <c r="D150" t="s">
        <v>400</v>
      </c>
      <c r="E150" t="s">
        <v>401</v>
      </c>
      <c r="F150">
        <v>3</v>
      </c>
      <c r="G150">
        <v>2</v>
      </c>
      <c r="H150" t="s">
        <v>40</v>
      </c>
      <c r="I150" t="s">
        <v>40</v>
      </c>
      <c r="J150" t="s">
        <v>40</v>
      </c>
      <c r="K150" t="s">
        <v>40</v>
      </c>
      <c r="L150" t="s">
        <v>40</v>
      </c>
      <c r="M150" t="s">
        <v>40</v>
      </c>
      <c r="N150" t="s">
        <v>45</v>
      </c>
      <c r="O150">
        <v>3</v>
      </c>
      <c r="P150" t="s">
        <v>40</v>
      </c>
      <c r="Q150" t="s">
        <v>40</v>
      </c>
      <c r="R150" t="s">
        <v>40</v>
      </c>
      <c r="S150" t="s">
        <v>40</v>
      </c>
      <c r="T150" t="s">
        <v>40</v>
      </c>
      <c r="U150" t="s">
        <v>40</v>
      </c>
      <c r="V150" t="s">
        <v>40</v>
      </c>
      <c r="W150">
        <v>3</v>
      </c>
      <c r="X150" t="s">
        <v>40</v>
      </c>
      <c r="Y150" t="s">
        <v>40</v>
      </c>
      <c r="Z150" t="s">
        <v>40</v>
      </c>
      <c r="AA150" t="s">
        <v>40</v>
      </c>
      <c r="AB150" t="s">
        <v>40</v>
      </c>
      <c r="AC150" t="s">
        <v>40</v>
      </c>
      <c r="AD150" t="s">
        <v>40</v>
      </c>
      <c r="AE150" t="s">
        <v>40</v>
      </c>
      <c r="AF150">
        <v>3</v>
      </c>
      <c r="AG150" t="s">
        <v>40</v>
      </c>
      <c r="AH150" t="s">
        <v>40</v>
      </c>
      <c r="AI150" t="s">
        <v>40</v>
      </c>
      <c r="AK150" t="s">
        <v>40</v>
      </c>
      <c r="AL150" t="s">
        <v>40</v>
      </c>
    </row>
    <row r="151" spans="1:38" x14ac:dyDescent="0.25">
      <c r="A151">
        <v>150</v>
      </c>
      <c r="B151" s="1">
        <v>45550.48228009259</v>
      </c>
      <c r="C151" s="1">
        <v>45550.484722222223</v>
      </c>
      <c r="D151" t="s">
        <v>402</v>
      </c>
      <c r="E151" t="s">
        <v>403</v>
      </c>
      <c r="F151">
        <v>3</v>
      </c>
      <c r="G151">
        <v>3</v>
      </c>
      <c r="H151" t="s">
        <v>40</v>
      </c>
      <c r="I151" t="s">
        <v>40</v>
      </c>
      <c r="J151" t="s">
        <v>39</v>
      </c>
      <c r="K151" t="s">
        <v>40</v>
      </c>
      <c r="L151" t="s">
        <v>40</v>
      </c>
      <c r="M151" t="s">
        <v>39</v>
      </c>
      <c r="N151" t="s">
        <v>45</v>
      </c>
      <c r="O151">
        <v>3</v>
      </c>
      <c r="P151" t="s">
        <v>40</v>
      </c>
      <c r="Q151" t="s">
        <v>40</v>
      </c>
      <c r="R151" t="s">
        <v>40</v>
      </c>
      <c r="S151" t="s">
        <v>40</v>
      </c>
      <c r="T151" t="s">
        <v>40</v>
      </c>
      <c r="U151" t="s">
        <v>40</v>
      </c>
      <c r="V151" t="s">
        <v>39</v>
      </c>
      <c r="W151">
        <v>3</v>
      </c>
      <c r="X151" t="s">
        <v>40</v>
      </c>
      <c r="Y151" t="s">
        <v>40</v>
      </c>
      <c r="Z151" t="s">
        <v>40</v>
      </c>
      <c r="AA151" t="s">
        <v>40</v>
      </c>
      <c r="AB151" t="s">
        <v>40</v>
      </c>
      <c r="AC151" t="s">
        <v>39</v>
      </c>
      <c r="AD151" t="s">
        <v>40</v>
      </c>
      <c r="AE151" t="s">
        <v>40</v>
      </c>
      <c r="AF151">
        <v>3</v>
      </c>
      <c r="AG151" t="s">
        <v>40</v>
      </c>
      <c r="AH151" t="s">
        <v>40</v>
      </c>
      <c r="AI151" t="s">
        <v>40</v>
      </c>
      <c r="AK151" t="s">
        <v>40</v>
      </c>
      <c r="AL151" t="s">
        <v>40</v>
      </c>
    </row>
    <row r="152" spans="1:38" x14ac:dyDescent="0.25">
      <c r="A152">
        <v>151</v>
      </c>
      <c r="B152" s="1">
        <v>45550.50277777778</v>
      </c>
      <c r="C152" s="1">
        <v>45550.503287037034</v>
      </c>
      <c r="D152" t="s">
        <v>109</v>
      </c>
      <c r="E152" t="s">
        <v>110</v>
      </c>
      <c r="F152">
        <v>3</v>
      </c>
      <c r="G152">
        <v>3</v>
      </c>
      <c r="H152" t="s">
        <v>40</v>
      </c>
      <c r="I152" t="s">
        <v>40</v>
      </c>
      <c r="J152" t="s">
        <v>40</v>
      </c>
      <c r="K152" t="s">
        <v>40</v>
      </c>
      <c r="L152" t="s">
        <v>40</v>
      </c>
      <c r="M152" t="s">
        <v>40</v>
      </c>
      <c r="N152" t="s">
        <v>45</v>
      </c>
      <c r="O152">
        <v>3</v>
      </c>
      <c r="P152" t="s">
        <v>40</v>
      </c>
      <c r="Q152" t="s">
        <v>40</v>
      </c>
      <c r="R152" t="s">
        <v>40</v>
      </c>
      <c r="S152" t="s">
        <v>40</v>
      </c>
      <c r="T152" t="s">
        <v>40</v>
      </c>
      <c r="U152" t="s">
        <v>40</v>
      </c>
      <c r="V152" t="s">
        <v>40</v>
      </c>
      <c r="W152">
        <v>3</v>
      </c>
      <c r="X152" t="s">
        <v>40</v>
      </c>
      <c r="Y152" t="s">
        <v>40</v>
      </c>
      <c r="Z152" t="s">
        <v>40</v>
      </c>
      <c r="AA152" t="s">
        <v>40</v>
      </c>
      <c r="AB152" t="s">
        <v>40</v>
      </c>
      <c r="AC152" t="s">
        <v>40</v>
      </c>
      <c r="AD152" t="s">
        <v>40</v>
      </c>
      <c r="AE152" t="s">
        <v>40</v>
      </c>
      <c r="AF152">
        <v>3</v>
      </c>
      <c r="AG152" t="s">
        <v>40</v>
      </c>
      <c r="AH152" t="s">
        <v>40</v>
      </c>
      <c r="AI152" t="s">
        <v>40</v>
      </c>
      <c r="AK152" t="s">
        <v>40</v>
      </c>
      <c r="AL152" t="s">
        <v>40</v>
      </c>
    </row>
    <row r="153" spans="1:38" x14ac:dyDescent="0.25">
      <c r="A153">
        <v>152</v>
      </c>
      <c r="B153" s="1">
        <v>45550.500983796293</v>
      </c>
      <c r="C153" s="1">
        <v>45550.503321759257</v>
      </c>
      <c r="D153" t="s">
        <v>113</v>
      </c>
      <c r="E153" t="s">
        <v>114</v>
      </c>
      <c r="F153">
        <v>2</v>
      </c>
      <c r="G153">
        <v>3</v>
      </c>
      <c r="H153" t="s">
        <v>40</v>
      </c>
      <c r="I153" t="s">
        <v>40</v>
      </c>
      <c r="J153" t="s">
        <v>39</v>
      </c>
      <c r="K153" t="s">
        <v>39</v>
      </c>
      <c r="L153" t="s">
        <v>40</v>
      </c>
      <c r="M153" t="s">
        <v>40</v>
      </c>
      <c r="N153" t="s">
        <v>63</v>
      </c>
      <c r="O153">
        <v>1</v>
      </c>
      <c r="P153" t="s">
        <v>40</v>
      </c>
      <c r="Q153" t="s">
        <v>40</v>
      </c>
      <c r="R153" t="s">
        <v>40</v>
      </c>
      <c r="S153" t="s">
        <v>40</v>
      </c>
      <c r="T153" t="s">
        <v>40</v>
      </c>
      <c r="U153" t="s">
        <v>40</v>
      </c>
      <c r="V153" t="s">
        <v>40</v>
      </c>
      <c r="W153">
        <v>1</v>
      </c>
      <c r="X153" t="s">
        <v>38</v>
      </c>
      <c r="Y153" t="s">
        <v>40</v>
      </c>
      <c r="Z153" t="s">
        <v>40</v>
      </c>
      <c r="AA153" t="s">
        <v>40</v>
      </c>
      <c r="AB153" t="s">
        <v>40</v>
      </c>
      <c r="AC153" t="s">
        <v>40</v>
      </c>
      <c r="AD153" t="s">
        <v>39</v>
      </c>
      <c r="AE153" t="s">
        <v>40</v>
      </c>
      <c r="AF153">
        <v>4</v>
      </c>
      <c r="AG153" t="s">
        <v>41</v>
      </c>
      <c r="AH153" t="s">
        <v>41</v>
      </c>
      <c r="AI153" t="s">
        <v>41</v>
      </c>
      <c r="AK153" t="s">
        <v>41</v>
      </c>
      <c r="AL153" t="s">
        <v>41</v>
      </c>
    </row>
    <row r="154" spans="1:38" x14ac:dyDescent="0.25">
      <c r="A154">
        <v>153</v>
      </c>
      <c r="B154" s="1">
        <v>45550.559166666666</v>
      </c>
      <c r="C154" s="1">
        <v>45550.563159722224</v>
      </c>
      <c r="D154" t="s">
        <v>123</v>
      </c>
      <c r="E154" t="s">
        <v>124</v>
      </c>
      <c r="F154">
        <v>4</v>
      </c>
      <c r="G154">
        <v>3</v>
      </c>
      <c r="H154" t="s">
        <v>40</v>
      </c>
      <c r="I154" t="s">
        <v>40</v>
      </c>
      <c r="J154" t="s">
        <v>40</v>
      </c>
      <c r="K154" t="s">
        <v>41</v>
      </c>
      <c r="L154" t="s">
        <v>40</v>
      </c>
      <c r="M154" t="s">
        <v>40</v>
      </c>
      <c r="N154" t="s">
        <v>63</v>
      </c>
      <c r="O154">
        <v>4</v>
      </c>
      <c r="P154" t="s">
        <v>40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>
        <v>4</v>
      </c>
      <c r="X154" t="s">
        <v>40</v>
      </c>
      <c r="Y154" t="s">
        <v>40</v>
      </c>
      <c r="Z154" t="s">
        <v>40</v>
      </c>
      <c r="AA154" t="s">
        <v>40</v>
      </c>
      <c r="AB154" t="s">
        <v>40</v>
      </c>
      <c r="AC154" t="s">
        <v>40</v>
      </c>
      <c r="AD154" t="s">
        <v>40</v>
      </c>
      <c r="AE154" t="s">
        <v>40</v>
      </c>
      <c r="AF154">
        <v>1</v>
      </c>
      <c r="AG154" t="s">
        <v>41</v>
      </c>
      <c r="AH154" t="s">
        <v>40</v>
      </c>
      <c r="AI154" t="s">
        <v>40</v>
      </c>
      <c r="AK154" t="s">
        <v>40</v>
      </c>
      <c r="AL154" t="s">
        <v>40</v>
      </c>
    </row>
    <row r="155" spans="1:38" x14ac:dyDescent="0.25">
      <c r="A155">
        <v>154</v>
      </c>
      <c r="B155" s="1">
        <v>45550.568761574075</v>
      </c>
      <c r="C155" s="1">
        <v>45550.570243055554</v>
      </c>
      <c r="D155" t="s">
        <v>107</v>
      </c>
      <c r="E155" t="s">
        <v>108</v>
      </c>
      <c r="F155">
        <v>2</v>
      </c>
      <c r="G155">
        <v>3</v>
      </c>
      <c r="H155" t="s">
        <v>39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45</v>
      </c>
      <c r="O155">
        <v>3</v>
      </c>
      <c r="P155" t="s">
        <v>40</v>
      </c>
      <c r="Q155" t="s">
        <v>40</v>
      </c>
      <c r="R155" t="s">
        <v>40</v>
      </c>
      <c r="S155" t="s">
        <v>39</v>
      </c>
      <c r="T155" t="s">
        <v>40</v>
      </c>
      <c r="U155" t="s">
        <v>40</v>
      </c>
      <c r="V155" t="s">
        <v>40</v>
      </c>
      <c r="W155">
        <v>3</v>
      </c>
      <c r="X155" t="s">
        <v>40</v>
      </c>
      <c r="Y155" t="s">
        <v>40</v>
      </c>
      <c r="Z155" t="s">
        <v>40</v>
      </c>
      <c r="AA155" t="s">
        <v>40</v>
      </c>
      <c r="AB155" t="s">
        <v>40</v>
      </c>
      <c r="AC155" t="s">
        <v>40</v>
      </c>
      <c r="AD155" t="s">
        <v>40</v>
      </c>
      <c r="AE155" t="s">
        <v>40</v>
      </c>
      <c r="AF155">
        <v>3</v>
      </c>
      <c r="AG155" t="s">
        <v>40</v>
      </c>
      <c r="AH155" t="s">
        <v>40</v>
      </c>
      <c r="AI155" t="s">
        <v>40</v>
      </c>
      <c r="AK155" t="s">
        <v>40</v>
      </c>
      <c r="AL155" t="s">
        <v>40</v>
      </c>
    </row>
    <row r="156" spans="1:38" x14ac:dyDescent="0.25">
      <c r="A156">
        <v>155</v>
      </c>
      <c r="B156" s="1">
        <v>45550.579386574071</v>
      </c>
      <c r="C156" s="1">
        <v>45550.581666666665</v>
      </c>
      <c r="D156" t="s">
        <v>233</v>
      </c>
      <c r="E156" t="s">
        <v>234</v>
      </c>
      <c r="F156">
        <v>3</v>
      </c>
      <c r="G156">
        <v>3</v>
      </c>
      <c r="H156" t="s">
        <v>40</v>
      </c>
      <c r="I156" t="s">
        <v>40</v>
      </c>
      <c r="J156" t="s">
        <v>40</v>
      </c>
      <c r="K156" t="s">
        <v>41</v>
      </c>
      <c r="L156" t="s">
        <v>41</v>
      </c>
      <c r="M156" t="s">
        <v>40</v>
      </c>
      <c r="N156" t="s">
        <v>45</v>
      </c>
      <c r="O156">
        <v>3</v>
      </c>
      <c r="P156" t="s">
        <v>40</v>
      </c>
      <c r="Q156" t="s">
        <v>40</v>
      </c>
      <c r="R156" t="s">
        <v>40</v>
      </c>
      <c r="S156" t="s">
        <v>40</v>
      </c>
      <c r="T156" t="s">
        <v>40</v>
      </c>
      <c r="U156" t="s">
        <v>40</v>
      </c>
      <c r="V156" t="s">
        <v>40</v>
      </c>
      <c r="W156">
        <v>3</v>
      </c>
      <c r="X156" t="s">
        <v>40</v>
      </c>
      <c r="Y156" t="s">
        <v>40</v>
      </c>
      <c r="Z156" t="s">
        <v>40</v>
      </c>
      <c r="AA156" t="s">
        <v>40</v>
      </c>
      <c r="AB156" t="s">
        <v>41</v>
      </c>
      <c r="AC156" t="s">
        <v>40</v>
      </c>
      <c r="AD156" t="s">
        <v>40</v>
      </c>
      <c r="AE156" t="s">
        <v>40</v>
      </c>
      <c r="AF156">
        <v>3</v>
      </c>
      <c r="AG156" t="s">
        <v>40</v>
      </c>
      <c r="AH156" t="s">
        <v>40</v>
      </c>
      <c r="AI156" t="s">
        <v>40</v>
      </c>
      <c r="AK156" t="s">
        <v>40</v>
      </c>
      <c r="AL156" t="s">
        <v>40</v>
      </c>
    </row>
    <row r="157" spans="1:38" x14ac:dyDescent="0.25">
      <c r="A157">
        <v>156</v>
      </c>
      <c r="B157" s="1">
        <v>45550.606365740743</v>
      </c>
      <c r="C157" s="1">
        <v>45550.607094907406</v>
      </c>
      <c r="D157" t="s">
        <v>115</v>
      </c>
      <c r="E157" t="s">
        <v>116</v>
      </c>
      <c r="F157">
        <v>3</v>
      </c>
      <c r="G157">
        <v>3</v>
      </c>
      <c r="H157" t="s">
        <v>40</v>
      </c>
      <c r="I157" t="s">
        <v>40</v>
      </c>
      <c r="J157" t="s">
        <v>40</v>
      </c>
      <c r="K157" t="s">
        <v>40</v>
      </c>
      <c r="L157" t="s">
        <v>40</v>
      </c>
      <c r="M157" t="s">
        <v>40</v>
      </c>
      <c r="N157" t="s">
        <v>45</v>
      </c>
      <c r="O157">
        <v>3</v>
      </c>
      <c r="P157" t="s">
        <v>40</v>
      </c>
      <c r="Q157" t="s">
        <v>40</v>
      </c>
      <c r="R157" t="s">
        <v>40</v>
      </c>
      <c r="S157" t="s">
        <v>40</v>
      </c>
      <c r="T157" t="s">
        <v>40</v>
      </c>
      <c r="U157" t="s">
        <v>40</v>
      </c>
      <c r="V157" t="s">
        <v>40</v>
      </c>
      <c r="W157">
        <v>3</v>
      </c>
      <c r="X157" t="s">
        <v>40</v>
      </c>
      <c r="Y157" t="s">
        <v>40</v>
      </c>
      <c r="Z157" t="s">
        <v>40</v>
      </c>
      <c r="AA157" t="s">
        <v>40</v>
      </c>
      <c r="AB157" t="s">
        <v>40</v>
      </c>
      <c r="AC157" t="s">
        <v>40</v>
      </c>
      <c r="AD157" t="s">
        <v>40</v>
      </c>
      <c r="AE157" t="s">
        <v>40</v>
      </c>
      <c r="AF157">
        <v>3</v>
      </c>
      <c r="AG157" t="s">
        <v>40</v>
      </c>
      <c r="AH157" t="s">
        <v>40</v>
      </c>
      <c r="AI157" t="s">
        <v>40</v>
      </c>
      <c r="AK157" t="s">
        <v>40</v>
      </c>
      <c r="AL157" t="s">
        <v>40</v>
      </c>
    </row>
    <row r="158" spans="1:38" x14ac:dyDescent="0.25">
      <c r="A158">
        <v>157</v>
      </c>
      <c r="B158" s="1">
        <v>45550.606979166667</v>
      </c>
      <c r="C158" s="1">
        <v>45550.608576388891</v>
      </c>
      <c r="D158" t="s">
        <v>170</v>
      </c>
      <c r="E158" t="s">
        <v>171</v>
      </c>
      <c r="F158">
        <v>4</v>
      </c>
      <c r="G158">
        <v>4</v>
      </c>
      <c r="H158" t="s">
        <v>41</v>
      </c>
      <c r="I158" t="s">
        <v>41</v>
      </c>
      <c r="J158" t="s">
        <v>41</v>
      </c>
      <c r="K158" t="s">
        <v>41</v>
      </c>
      <c r="L158" t="s">
        <v>41</v>
      </c>
      <c r="M158" t="s">
        <v>41</v>
      </c>
      <c r="N158" t="s">
        <v>45</v>
      </c>
      <c r="O158">
        <v>4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4</v>
      </c>
      <c r="X158" t="s">
        <v>41</v>
      </c>
      <c r="Y158" t="s">
        <v>41</v>
      </c>
      <c r="Z158" t="s">
        <v>41</v>
      </c>
      <c r="AA158" t="s">
        <v>41</v>
      </c>
      <c r="AB158" t="s">
        <v>41</v>
      </c>
      <c r="AC158" t="s">
        <v>41</v>
      </c>
      <c r="AD158" t="s">
        <v>41</v>
      </c>
      <c r="AE158" t="s">
        <v>41</v>
      </c>
      <c r="AF158">
        <v>4</v>
      </c>
      <c r="AG158" t="s">
        <v>41</v>
      </c>
      <c r="AH158" t="s">
        <v>41</v>
      </c>
      <c r="AI158" t="s">
        <v>41</v>
      </c>
      <c r="AK158" t="s">
        <v>41</v>
      </c>
      <c r="AL158" t="s">
        <v>41</v>
      </c>
    </row>
    <row r="159" spans="1:38" x14ac:dyDescent="0.25">
      <c r="A159">
        <v>158</v>
      </c>
      <c r="B159" s="1">
        <v>45550.609490740739</v>
      </c>
      <c r="C159" s="1">
        <v>45550.611122685186</v>
      </c>
      <c r="D159" t="s">
        <v>58</v>
      </c>
      <c r="E159" t="s">
        <v>247</v>
      </c>
      <c r="F159">
        <v>4</v>
      </c>
      <c r="G159">
        <v>3</v>
      </c>
      <c r="H159" t="s">
        <v>41</v>
      </c>
      <c r="I159" t="s">
        <v>41</v>
      </c>
      <c r="J159" t="s">
        <v>40</v>
      </c>
      <c r="K159" t="s">
        <v>41</v>
      </c>
      <c r="L159" t="s">
        <v>41</v>
      </c>
      <c r="M159" t="s">
        <v>41</v>
      </c>
      <c r="N159" t="s">
        <v>45</v>
      </c>
      <c r="O159">
        <v>4</v>
      </c>
      <c r="P159" t="s">
        <v>41</v>
      </c>
      <c r="Q159" t="s">
        <v>41</v>
      </c>
      <c r="R159" t="s">
        <v>39</v>
      </c>
      <c r="S159" t="s">
        <v>41</v>
      </c>
      <c r="T159" t="s">
        <v>40</v>
      </c>
      <c r="U159" t="s">
        <v>41</v>
      </c>
      <c r="V159" t="s">
        <v>41</v>
      </c>
      <c r="W159">
        <v>4</v>
      </c>
      <c r="X159" t="s">
        <v>41</v>
      </c>
      <c r="Y159" t="s">
        <v>41</v>
      </c>
      <c r="Z159" t="s">
        <v>41</v>
      </c>
      <c r="AA159" t="s">
        <v>41</v>
      </c>
      <c r="AB159" t="s">
        <v>41</v>
      </c>
      <c r="AC159" t="s">
        <v>41</v>
      </c>
      <c r="AD159" t="s">
        <v>41</v>
      </c>
      <c r="AE159" t="s">
        <v>41</v>
      </c>
      <c r="AF159">
        <v>3</v>
      </c>
      <c r="AG159" t="s">
        <v>41</v>
      </c>
      <c r="AH159" t="s">
        <v>41</v>
      </c>
      <c r="AI159" t="s">
        <v>41</v>
      </c>
      <c r="AK159" t="s">
        <v>41</v>
      </c>
      <c r="AL159" t="s">
        <v>41</v>
      </c>
    </row>
    <row r="160" spans="1:38" x14ac:dyDescent="0.25">
      <c r="A160">
        <v>159</v>
      </c>
      <c r="B160" s="1">
        <v>45550.649641203701</v>
      </c>
      <c r="C160" s="1">
        <v>45550.650254629632</v>
      </c>
      <c r="D160" t="s">
        <v>111</v>
      </c>
      <c r="E160" t="s">
        <v>112</v>
      </c>
      <c r="F160">
        <v>4</v>
      </c>
      <c r="G160">
        <v>4</v>
      </c>
      <c r="H160" t="s">
        <v>41</v>
      </c>
      <c r="I160" t="s">
        <v>41</v>
      </c>
      <c r="J160" t="s">
        <v>41</v>
      </c>
      <c r="K160" t="s">
        <v>41</v>
      </c>
      <c r="L160" t="s">
        <v>41</v>
      </c>
      <c r="M160" t="s">
        <v>41</v>
      </c>
      <c r="N160" t="s">
        <v>45</v>
      </c>
      <c r="O160">
        <v>4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>
        <v>4</v>
      </c>
      <c r="X160" t="s">
        <v>41</v>
      </c>
      <c r="Y160" t="s">
        <v>41</v>
      </c>
      <c r="Z160" t="s">
        <v>41</v>
      </c>
      <c r="AA160" t="s">
        <v>41</v>
      </c>
      <c r="AB160" t="s">
        <v>41</v>
      </c>
      <c r="AC160" t="s">
        <v>41</v>
      </c>
      <c r="AD160" t="s">
        <v>41</v>
      </c>
      <c r="AE160" t="s">
        <v>41</v>
      </c>
      <c r="AF160">
        <v>4</v>
      </c>
      <c r="AG160" t="s">
        <v>41</v>
      </c>
      <c r="AH160" t="s">
        <v>41</v>
      </c>
      <c r="AI160" t="s">
        <v>41</v>
      </c>
      <c r="AK160" t="s">
        <v>41</v>
      </c>
      <c r="AL160" t="s">
        <v>41</v>
      </c>
    </row>
    <row r="161" spans="1:38" x14ac:dyDescent="0.25">
      <c r="A161">
        <v>160</v>
      </c>
      <c r="B161" s="1">
        <v>45550.687916666669</v>
      </c>
      <c r="C161" s="1">
        <v>45550.688333333332</v>
      </c>
      <c r="D161" t="s">
        <v>139</v>
      </c>
      <c r="E161" t="s">
        <v>140</v>
      </c>
      <c r="F161">
        <v>4</v>
      </c>
      <c r="G161">
        <v>4</v>
      </c>
      <c r="H161" t="s">
        <v>41</v>
      </c>
      <c r="I161" t="s">
        <v>41</v>
      </c>
      <c r="J161" t="s">
        <v>41</v>
      </c>
      <c r="K161" t="s">
        <v>41</v>
      </c>
      <c r="L161" t="s">
        <v>41</v>
      </c>
      <c r="M161" t="s">
        <v>41</v>
      </c>
      <c r="N161" t="s">
        <v>45</v>
      </c>
      <c r="O161">
        <v>4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>
        <v>4</v>
      </c>
      <c r="X161" t="s">
        <v>41</v>
      </c>
      <c r="Y161" t="s">
        <v>41</v>
      </c>
      <c r="Z161" t="s">
        <v>41</v>
      </c>
      <c r="AA161" t="s">
        <v>41</v>
      </c>
      <c r="AB161" t="s">
        <v>41</v>
      </c>
      <c r="AC161" t="s">
        <v>41</v>
      </c>
      <c r="AD161" t="s">
        <v>41</v>
      </c>
      <c r="AE161" t="s">
        <v>41</v>
      </c>
      <c r="AF161">
        <v>4</v>
      </c>
      <c r="AG161" t="s">
        <v>41</v>
      </c>
      <c r="AH161" t="s">
        <v>41</v>
      </c>
      <c r="AI161" t="s">
        <v>41</v>
      </c>
      <c r="AK161" t="s">
        <v>41</v>
      </c>
      <c r="AL161" t="s">
        <v>41</v>
      </c>
    </row>
    <row r="162" spans="1:38" x14ac:dyDescent="0.25">
      <c r="A162">
        <v>161</v>
      </c>
      <c r="B162" s="1">
        <v>45550.693287037036</v>
      </c>
      <c r="C162" s="1">
        <v>45550.695034722223</v>
      </c>
      <c r="D162" t="s">
        <v>404</v>
      </c>
      <c r="E162" t="s">
        <v>405</v>
      </c>
      <c r="F162">
        <v>4</v>
      </c>
      <c r="G162">
        <v>4</v>
      </c>
      <c r="H162" t="s">
        <v>41</v>
      </c>
      <c r="I162" t="s">
        <v>41</v>
      </c>
      <c r="J162" t="s">
        <v>41</v>
      </c>
      <c r="K162" t="s">
        <v>41</v>
      </c>
      <c r="L162" t="s">
        <v>41</v>
      </c>
      <c r="M162" t="s">
        <v>41</v>
      </c>
      <c r="N162" t="s">
        <v>45</v>
      </c>
      <c r="O162">
        <v>4</v>
      </c>
      <c r="P162" t="s">
        <v>41</v>
      </c>
      <c r="Q162" t="s">
        <v>39</v>
      </c>
      <c r="R162" t="s">
        <v>41</v>
      </c>
      <c r="S162" t="s">
        <v>41</v>
      </c>
      <c r="T162" t="s">
        <v>41</v>
      </c>
      <c r="U162" t="s">
        <v>41</v>
      </c>
      <c r="V162" t="s">
        <v>39</v>
      </c>
      <c r="W162">
        <v>4</v>
      </c>
      <c r="X162" t="s">
        <v>41</v>
      </c>
      <c r="Y162" t="s">
        <v>41</v>
      </c>
      <c r="Z162" t="s">
        <v>41</v>
      </c>
      <c r="AA162" t="s">
        <v>41</v>
      </c>
      <c r="AB162" t="s">
        <v>41</v>
      </c>
      <c r="AC162" t="s">
        <v>41</v>
      </c>
      <c r="AD162" t="s">
        <v>41</v>
      </c>
      <c r="AE162" t="s">
        <v>41</v>
      </c>
      <c r="AF162">
        <v>4</v>
      </c>
      <c r="AG162" t="s">
        <v>41</v>
      </c>
      <c r="AH162" t="s">
        <v>41</v>
      </c>
      <c r="AI162" t="s">
        <v>41</v>
      </c>
      <c r="AK162" t="s">
        <v>41</v>
      </c>
      <c r="AL162" t="s">
        <v>41</v>
      </c>
    </row>
    <row r="163" spans="1:38" x14ac:dyDescent="0.25">
      <c r="A163">
        <v>162</v>
      </c>
      <c r="B163" s="1">
        <v>45550.69458333333</v>
      </c>
      <c r="C163" s="1">
        <v>45550.695902777778</v>
      </c>
      <c r="D163" t="s">
        <v>406</v>
      </c>
      <c r="E163" t="s">
        <v>407</v>
      </c>
      <c r="F163">
        <v>4</v>
      </c>
      <c r="G163">
        <v>4</v>
      </c>
      <c r="H163" t="s">
        <v>41</v>
      </c>
      <c r="I163" t="s">
        <v>41</v>
      </c>
      <c r="J163" t="s">
        <v>41</v>
      </c>
      <c r="K163" t="s">
        <v>41</v>
      </c>
      <c r="L163" t="s">
        <v>41</v>
      </c>
      <c r="M163" t="s">
        <v>41</v>
      </c>
      <c r="N163" t="s">
        <v>45</v>
      </c>
      <c r="O163">
        <v>4</v>
      </c>
      <c r="P163" t="s">
        <v>41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4</v>
      </c>
      <c r="X163" t="s">
        <v>41</v>
      </c>
      <c r="Y163" t="s">
        <v>41</v>
      </c>
      <c r="Z163" t="s">
        <v>41</v>
      </c>
      <c r="AA163" t="s">
        <v>41</v>
      </c>
      <c r="AB163" t="s">
        <v>41</v>
      </c>
      <c r="AC163" t="s">
        <v>41</v>
      </c>
      <c r="AD163" t="s">
        <v>41</v>
      </c>
      <c r="AE163" t="s">
        <v>41</v>
      </c>
      <c r="AF163">
        <v>4</v>
      </c>
      <c r="AG163" t="s">
        <v>41</v>
      </c>
      <c r="AH163" t="s">
        <v>41</v>
      </c>
      <c r="AI163" t="s">
        <v>41</v>
      </c>
      <c r="AK163" t="s">
        <v>41</v>
      </c>
      <c r="AL163" t="s">
        <v>41</v>
      </c>
    </row>
    <row r="164" spans="1:38" x14ac:dyDescent="0.25">
      <c r="A164">
        <v>163</v>
      </c>
      <c r="B164" s="1">
        <v>45550.71733796296</v>
      </c>
      <c r="C164" s="1">
        <v>45550.719652777778</v>
      </c>
      <c r="D164" t="s">
        <v>237</v>
      </c>
      <c r="E164" t="s">
        <v>238</v>
      </c>
      <c r="F164">
        <v>4</v>
      </c>
      <c r="G164">
        <v>4</v>
      </c>
      <c r="H164" t="s">
        <v>41</v>
      </c>
      <c r="I164" t="s">
        <v>41</v>
      </c>
      <c r="J164" t="s">
        <v>41</v>
      </c>
      <c r="K164" t="s">
        <v>41</v>
      </c>
      <c r="L164" t="s">
        <v>41</v>
      </c>
      <c r="M164" t="s">
        <v>41</v>
      </c>
      <c r="N164" t="s">
        <v>45</v>
      </c>
      <c r="O164">
        <v>4</v>
      </c>
      <c r="P164" t="s">
        <v>41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4</v>
      </c>
      <c r="X164" t="s">
        <v>41</v>
      </c>
      <c r="Y164" t="s">
        <v>41</v>
      </c>
      <c r="Z164" t="s">
        <v>41</v>
      </c>
      <c r="AA164" t="s">
        <v>41</v>
      </c>
      <c r="AB164" t="s">
        <v>41</v>
      </c>
      <c r="AC164" t="s">
        <v>41</v>
      </c>
      <c r="AD164" t="s">
        <v>41</v>
      </c>
      <c r="AE164" t="s">
        <v>41</v>
      </c>
      <c r="AF164">
        <v>4</v>
      </c>
      <c r="AG164" t="s">
        <v>41</v>
      </c>
      <c r="AH164" t="s">
        <v>41</v>
      </c>
      <c r="AI164" t="s">
        <v>41</v>
      </c>
      <c r="AK164" t="s">
        <v>41</v>
      </c>
      <c r="AL164" t="s">
        <v>41</v>
      </c>
    </row>
    <row r="165" spans="1:38" x14ac:dyDescent="0.25">
      <c r="A165">
        <v>164</v>
      </c>
      <c r="B165" s="1"/>
      <c r="C165" s="1"/>
      <c r="D165" t="s">
        <v>254</v>
      </c>
      <c r="E165" t="s">
        <v>255</v>
      </c>
      <c r="F165">
        <v>4</v>
      </c>
      <c r="G165">
        <v>4</v>
      </c>
      <c r="H165" t="s">
        <v>41</v>
      </c>
      <c r="I165" t="s">
        <v>41</v>
      </c>
      <c r="J165" t="s">
        <v>41</v>
      </c>
      <c r="K165" t="s">
        <v>41</v>
      </c>
      <c r="L165" t="s">
        <v>41</v>
      </c>
      <c r="M165" t="s">
        <v>41</v>
      </c>
      <c r="N165" t="s">
        <v>45</v>
      </c>
      <c r="O165">
        <v>4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>
        <v>4</v>
      </c>
      <c r="X165" t="s">
        <v>41</v>
      </c>
      <c r="Y165" t="s">
        <v>41</v>
      </c>
      <c r="Z165" t="s">
        <v>41</v>
      </c>
      <c r="AA165" t="s">
        <v>41</v>
      </c>
      <c r="AB165" t="s">
        <v>41</v>
      </c>
      <c r="AC165" t="s">
        <v>41</v>
      </c>
      <c r="AD165" t="s">
        <v>41</v>
      </c>
      <c r="AE165" t="s">
        <v>41</v>
      </c>
      <c r="AF165">
        <v>4</v>
      </c>
      <c r="AG165" t="s">
        <v>41</v>
      </c>
      <c r="AH165" t="s">
        <v>41</v>
      </c>
      <c r="AI165" t="s">
        <v>41</v>
      </c>
      <c r="AK165" t="s">
        <v>41</v>
      </c>
      <c r="AL165" t="s">
        <v>41</v>
      </c>
    </row>
    <row r="166" spans="1:38" x14ac:dyDescent="0.25">
      <c r="A166">
        <v>165</v>
      </c>
      <c r="B166" s="1">
        <v>45550.754861111112</v>
      </c>
      <c r="C166" s="1">
        <v>45550.757222222222</v>
      </c>
      <c r="D166" t="s">
        <v>74</v>
      </c>
      <c r="E166" t="s">
        <v>75</v>
      </c>
      <c r="F166">
        <v>4</v>
      </c>
      <c r="G166">
        <v>4</v>
      </c>
      <c r="H166" t="s">
        <v>40</v>
      </c>
      <c r="I166" t="s">
        <v>40</v>
      </c>
      <c r="J166" t="s">
        <v>41</v>
      </c>
      <c r="K166" t="s">
        <v>41</v>
      </c>
      <c r="L166" t="s">
        <v>41</v>
      </c>
      <c r="M166" t="s">
        <v>41</v>
      </c>
      <c r="N166" t="s">
        <v>45</v>
      </c>
      <c r="O166">
        <v>4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>
        <v>3</v>
      </c>
      <c r="X166" t="s">
        <v>41</v>
      </c>
      <c r="Y166" t="s">
        <v>41</v>
      </c>
      <c r="Z166" t="s">
        <v>41</v>
      </c>
      <c r="AA166" t="s">
        <v>41</v>
      </c>
      <c r="AB166" t="s">
        <v>41</v>
      </c>
      <c r="AC166" t="s">
        <v>41</v>
      </c>
      <c r="AD166" t="s">
        <v>41</v>
      </c>
      <c r="AE166" t="s">
        <v>41</v>
      </c>
      <c r="AF166">
        <v>4</v>
      </c>
      <c r="AG166" t="s">
        <v>41</v>
      </c>
      <c r="AH166" t="s">
        <v>41</v>
      </c>
      <c r="AI166" t="s">
        <v>41</v>
      </c>
      <c r="AK166" t="s">
        <v>41</v>
      </c>
      <c r="AL166" t="s">
        <v>41</v>
      </c>
    </row>
    <row r="167" spans="1:38" x14ac:dyDescent="0.25">
      <c r="A167">
        <v>166</v>
      </c>
      <c r="B167" s="1">
        <v>45550.837557870371</v>
      </c>
      <c r="C167" s="1">
        <v>45550.838773148149</v>
      </c>
      <c r="D167" t="s">
        <v>178</v>
      </c>
      <c r="E167" t="s">
        <v>179</v>
      </c>
      <c r="F167">
        <v>3</v>
      </c>
      <c r="G167">
        <v>3</v>
      </c>
      <c r="H167" t="s">
        <v>40</v>
      </c>
      <c r="I167" t="s">
        <v>40</v>
      </c>
      <c r="J167" t="s">
        <v>40</v>
      </c>
      <c r="K167" t="s">
        <v>40</v>
      </c>
      <c r="L167" t="s">
        <v>40</v>
      </c>
      <c r="M167" t="s">
        <v>40</v>
      </c>
      <c r="N167" t="s">
        <v>45</v>
      </c>
      <c r="O167">
        <v>3</v>
      </c>
      <c r="P167" t="s">
        <v>40</v>
      </c>
      <c r="Q167" t="s">
        <v>40</v>
      </c>
      <c r="R167" t="s">
        <v>40</v>
      </c>
      <c r="S167" t="s">
        <v>40</v>
      </c>
      <c r="T167" t="s">
        <v>40</v>
      </c>
      <c r="U167" t="s">
        <v>40</v>
      </c>
      <c r="V167" t="s">
        <v>40</v>
      </c>
      <c r="W167">
        <v>3</v>
      </c>
      <c r="X167" t="s">
        <v>40</v>
      </c>
      <c r="Y167" t="s">
        <v>40</v>
      </c>
      <c r="Z167" t="s">
        <v>40</v>
      </c>
      <c r="AA167" t="s">
        <v>40</v>
      </c>
      <c r="AB167" t="s">
        <v>40</v>
      </c>
      <c r="AC167" t="s">
        <v>40</v>
      </c>
      <c r="AD167" t="s">
        <v>40</v>
      </c>
      <c r="AE167" t="s">
        <v>40</v>
      </c>
      <c r="AF167">
        <v>3</v>
      </c>
      <c r="AG167" t="s">
        <v>40</v>
      </c>
      <c r="AH167" t="s">
        <v>40</v>
      </c>
      <c r="AI167" t="s">
        <v>40</v>
      </c>
      <c r="AK167" t="s">
        <v>40</v>
      </c>
      <c r="AL167" t="s">
        <v>40</v>
      </c>
    </row>
    <row r="168" spans="1:38" x14ac:dyDescent="0.25">
      <c r="A168">
        <v>167</v>
      </c>
      <c r="B168" s="1">
        <v>45550.843136574076</v>
      </c>
      <c r="C168" s="1">
        <v>45550.844282407408</v>
      </c>
      <c r="D168" t="s">
        <v>308</v>
      </c>
      <c r="E168" t="s">
        <v>309</v>
      </c>
      <c r="F168">
        <v>4</v>
      </c>
      <c r="G168">
        <v>4</v>
      </c>
      <c r="H168" t="s">
        <v>41</v>
      </c>
      <c r="I168" t="s">
        <v>41</v>
      </c>
      <c r="J168" t="s">
        <v>41</v>
      </c>
      <c r="K168" t="s">
        <v>41</v>
      </c>
      <c r="L168" t="s">
        <v>41</v>
      </c>
      <c r="M168" t="s">
        <v>41</v>
      </c>
      <c r="N168" t="s">
        <v>45</v>
      </c>
      <c r="O168">
        <v>4</v>
      </c>
      <c r="P168" t="s">
        <v>41</v>
      </c>
      <c r="Q168" t="s">
        <v>41</v>
      </c>
      <c r="R168" t="s">
        <v>40</v>
      </c>
      <c r="S168" t="s">
        <v>41</v>
      </c>
      <c r="T168" t="s">
        <v>41</v>
      </c>
      <c r="U168" t="s">
        <v>41</v>
      </c>
      <c r="V168" t="s">
        <v>41</v>
      </c>
      <c r="W168">
        <v>4</v>
      </c>
      <c r="X168" t="s">
        <v>41</v>
      </c>
      <c r="Y168" t="s">
        <v>41</v>
      </c>
      <c r="Z168" t="s">
        <v>40</v>
      </c>
      <c r="AA168" t="s">
        <v>41</v>
      </c>
      <c r="AB168" t="s">
        <v>41</v>
      </c>
      <c r="AC168" t="s">
        <v>41</v>
      </c>
      <c r="AD168" t="s">
        <v>41</v>
      </c>
      <c r="AE168" t="s">
        <v>41</v>
      </c>
      <c r="AF168">
        <v>3</v>
      </c>
      <c r="AG168" t="s">
        <v>40</v>
      </c>
      <c r="AH168" t="s">
        <v>41</v>
      </c>
      <c r="AI168" t="s">
        <v>41</v>
      </c>
      <c r="AK168" t="s">
        <v>41</v>
      </c>
      <c r="AL168" t="s">
        <v>41</v>
      </c>
    </row>
    <row r="169" spans="1:38" x14ac:dyDescent="0.25">
      <c r="A169">
        <v>168</v>
      </c>
      <c r="B169" s="1">
        <v>45550.847210648149</v>
      </c>
      <c r="C169" s="1">
        <v>45550.848692129628</v>
      </c>
      <c r="D169" t="s">
        <v>312</v>
      </c>
      <c r="E169" t="s">
        <v>313</v>
      </c>
      <c r="F169">
        <v>4</v>
      </c>
      <c r="G169">
        <v>4</v>
      </c>
      <c r="H169" t="s">
        <v>41</v>
      </c>
      <c r="I169" t="s">
        <v>41</v>
      </c>
      <c r="J169" t="s">
        <v>41</v>
      </c>
      <c r="K169" t="s">
        <v>41</v>
      </c>
      <c r="L169" t="s">
        <v>41</v>
      </c>
      <c r="M169" t="s">
        <v>41</v>
      </c>
      <c r="N169" t="s">
        <v>45</v>
      </c>
      <c r="O169">
        <v>4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W169">
        <v>4</v>
      </c>
      <c r="X169" t="s">
        <v>41</v>
      </c>
      <c r="Y169" t="s">
        <v>41</v>
      </c>
      <c r="Z169" t="s">
        <v>41</v>
      </c>
      <c r="AA169" t="s">
        <v>41</v>
      </c>
      <c r="AB169" t="s">
        <v>41</v>
      </c>
      <c r="AC169" t="s">
        <v>41</v>
      </c>
      <c r="AD169" t="s">
        <v>41</v>
      </c>
      <c r="AE169" t="s">
        <v>41</v>
      </c>
      <c r="AF169">
        <v>4</v>
      </c>
      <c r="AG169" t="s">
        <v>41</v>
      </c>
      <c r="AH169" t="s">
        <v>41</v>
      </c>
      <c r="AI169" t="s">
        <v>41</v>
      </c>
      <c r="AK169" t="s">
        <v>41</v>
      </c>
      <c r="AL169" t="s">
        <v>41</v>
      </c>
    </row>
    <row r="170" spans="1:38" x14ac:dyDescent="0.25">
      <c r="A170">
        <v>169</v>
      </c>
      <c r="B170" s="1">
        <v>45551.296527777777</v>
      </c>
      <c r="C170" s="1">
        <v>45551.300185185188</v>
      </c>
      <c r="D170" t="s">
        <v>408</v>
      </c>
      <c r="E170" t="s">
        <v>409</v>
      </c>
      <c r="F170">
        <v>2</v>
      </c>
      <c r="G170">
        <v>2</v>
      </c>
      <c r="H170" t="s">
        <v>39</v>
      </c>
      <c r="I170" t="s">
        <v>39</v>
      </c>
      <c r="J170" t="s">
        <v>39</v>
      </c>
      <c r="K170" t="s">
        <v>38</v>
      </c>
      <c r="L170" t="s">
        <v>38</v>
      </c>
      <c r="M170" t="s">
        <v>39</v>
      </c>
      <c r="N170" t="s">
        <v>42</v>
      </c>
      <c r="O170">
        <v>2</v>
      </c>
      <c r="P170" t="s">
        <v>39</v>
      </c>
      <c r="Q170" t="s">
        <v>38</v>
      </c>
      <c r="R170" t="s">
        <v>39</v>
      </c>
      <c r="S170" t="s">
        <v>39</v>
      </c>
      <c r="T170" t="s">
        <v>39</v>
      </c>
      <c r="U170" t="s">
        <v>38</v>
      </c>
      <c r="V170" t="s">
        <v>40</v>
      </c>
      <c r="W170">
        <v>2</v>
      </c>
      <c r="X170" t="s">
        <v>39</v>
      </c>
      <c r="Y170" t="s">
        <v>39</v>
      </c>
      <c r="Z170" t="s">
        <v>38</v>
      </c>
      <c r="AA170" t="s">
        <v>40</v>
      </c>
      <c r="AB170" t="s">
        <v>39</v>
      </c>
      <c r="AC170" t="s">
        <v>39</v>
      </c>
      <c r="AD170" t="s">
        <v>39</v>
      </c>
      <c r="AE170" t="s">
        <v>39</v>
      </c>
      <c r="AF170">
        <v>2</v>
      </c>
      <c r="AG170" t="s">
        <v>39</v>
      </c>
      <c r="AH170" t="s">
        <v>39</v>
      </c>
      <c r="AI170" t="s">
        <v>39</v>
      </c>
      <c r="AK170" t="s">
        <v>39</v>
      </c>
      <c r="AL170" t="s">
        <v>39</v>
      </c>
    </row>
    <row r="171" spans="1:38" x14ac:dyDescent="0.25">
      <c r="A171">
        <v>170</v>
      </c>
      <c r="B171" s="1">
        <v>45551.348124999997</v>
      </c>
      <c r="C171" s="1">
        <v>45551.348287037035</v>
      </c>
      <c r="D171" t="s">
        <v>280</v>
      </c>
      <c r="E171" t="s">
        <v>281</v>
      </c>
      <c r="F171">
        <v>3</v>
      </c>
      <c r="G171">
        <v>2</v>
      </c>
      <c r="H171" t="s">
        <v>40</v>
      </c>
      <c r="I171" t="s">
        <v>40</v>
      </c>
      <c r="J171" t="s">
        <v>39</v>
      </c>
      <c r="K171" t="s">
        <v>41</v>
      </c>
      <c r="L171" t="s">
        <v>40</v>
      </c>
      <c r="M171" t="s">
        <v>39</v>
      </c>
      <c r="N171" t="s">
        <v>42</v>
      </c>
      <c r="O171">
        <v>1</v>
      </c>
      <c r="P171" t="s">
        <v>40</v>
      </c>
      <c r="Q171" t="s">
        <v>40</v>
      </c>
      <c r="R171" t="s">
        <v>40</v>
      </c>
      <c r="S171" t="s">
        <v>40</v>
      </c>
      <c r="T171" t="s">
        <v>40</v>
      </c>
      <c r="U171" t="s">
        <v>40</v>
      </c>
      <c r="V171" t="s">
        <v>41</v>
      </c>
      <c r="W171">
        <v>4</v>
      </c>
      <c r="X171" t="s">
        <v>39</v>
      </c>
      <c r="Y171" t="s">
        <v>39</v>
      </c>
      <c r="Z171" t="s">
        <v>41</v>
      </c>
      <c r="AA171" t="s">
        <v>41</v>
      </c>
      <c r="AB171" t="s">
        <v>41</v>
      </c>
      <c r="AC171" t="s">
        <v>41</v>
      </c>
      <c r="AD171" t="s">
        <v>41</v>
      </c>
      <c r="AE171" t="s">
        <v>41</v>
      </c>
      <c r="AF171">
        <v>1</v>
      </c>
      <c r="AG171" t="s">
        <v>40</v>
      </c>
      <c r="AH171" t="s">
        <v>40</v>
      </c>
      <c r="AI171" t="s">
        <v>40</v>
      </c>
      <c r="AK171" t="s">
        <v>40</v>
      </c>
      <c r="AL171" t="s">
        <v>40</v>
      </c>
    </row>
    <row r="172" spans="1:38" x14ac:dyDescent="0.25">
      <c r="A172">
        <v>171</v>
      </c>
      <c r="B172" s="1">
        <v>45551.383750000001</v>
      </c>
      <c r="C172" s="1">
        <v>45551.384351851855</v>
      </c>
      <c r="D172" t="s">
        <v>410</v>
      </c>
      <c r="E172" t="s">
        <v>411</v>
      </c>
      <c r="F172">
        <v>3</v>
      </c>
      <c r="G172">
        <v>3</v>
      </c>
      <c r="H172" t="s">
        <v>40</v>
      </c>
      <c r="I172" t="s">
        <v>40</v>
      </c>
      <c r="J172" t="s">
        <v>40</v>
      </c>
      <c r="K172" t="s">
        <v>40</v>
      </c>
      <c r="L172" t="s">
        <v>40</v>
      </c>
      <c r="M172" t="s">
        <v>40</v>
      </c>
      <c r="N172" t="s">
        <v>45</v>
      </c>
      <c r="O172">
        <v>3</v>
      </c>
      <c r="P172" t="s">
        <v>40</v>
      </c>
      <c r="Q172" t="s">
        <v>40</v>
      </c>
      <c r="R172" t="s">
        <v>40</v>
      </c>
      <c r="S172" t="s">
        <v>40</v>
      </c>
      <c r="T172" t="s">
        <v>40</v>
      </c>
      <c r="U172" t="s">
        <v>40</v>
      </c>
      <c r="V172" t="s">
        <v>40</v>
      </c>
      <c r="W172">
        <v>3</v>
      </c>
      <c r="X172" t="s">
        <v>40</v>
      </c>
      <c r="Y172" t="s">
        <v>40</v>
      </c>
      <c r="Z172" t="s">
        <v>40</v>
      </c>
      <c r="AA172" t="s">
        <v>40</v>
      </c>
      <c r="AB172" t="s">
        <v>40</v>
      </c>
      <c r="AC172" t="s">
        <v>40</v>
      </c>
      <c r="AD172" t="s">
        <v>40</v>
      </c>
      <c r="AE172" t="s">
        <v>40</v>
      </c>
      <c r="AF172">
        <v>3</v>
      </c>
      <c r="AG172" t="s">
        <v>40</v>
      </c>
      <c r="AH172" t="s">
        <v>40</v>
      </c>
      <c r="AI172" t="s">
        <v>40</v>
      </c>
      <c r="AK172" t="s">
        <v>40</v>
      </c>
      <c r="AL172" t="s">
        <v>40</v>
      </c>
    </row>
    <row r="173" spans="1:38" x14ac:dyDescent="0.25">
      <c r="A173">
        <v>172</v>
      </c>
      <c r="B173" s="1">
        <v>45551.499560185184</v>
      </c>
      <c r="C173" s="1">
        <v>45551.510601851849</v>
      </c>
      <c r="D173" t="s">
        <v>243</v>
      </c>
      <c r="E173" t="s">
        <v>244</v>
      </c>
      <c r="F173">
        <v>4</v>
      </c>
      <c r="G173">
        <v>3</v>
      </c>
      <c r="H173" t="s">
        <v>40</v>
      </c>
      <c r="I173" t="s">
        <v>40</v>
      </c>
      <c r="J173" t="s">
        <v>41</v>
      </c>
      <c r="K173" t="s">
        <v>41</v>
      </c>
      <c r="L173" t="s">
        <v>41</v>
      </c>
      <c r="M173" t="s">
        <v>40</v>
      </c>
      <c r="N173" t="s">
        <v>45</v>
      </c>
      <c r="O173">
        <v>4</v>
      </c>
      <c r="P173" t="s">
        <v>41</v>
      </c>
      <c r="Q173" t="s">
        <v>40</v>
      </c>
      <c r="R173" t="s">
        <v>40</v>
      </c>
      <c r="S173" t="s">
        <v>41</v>
      </c>
      <c r="T173" t="s">
        <v>40</v>
      </c>
      <c r="U173" t="s">
        <v>40</v>
      </c>
      <c r="V173" t="s">
        <v>41</v>
      </c>
      <c r="W173">
        <v>4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>
        <v>4</v>
      </c>
      <c r="AG173" t="s">
        <v>41</v>
      </c>
      <c r="AH173" t="s">
        <v>41</v>
      </c>
      <c r="AI173" t="s">
        <v>41</v>
      </c>
      <c r="AK173" t="s">
        <v>41</v>
      </c>
      <c r="AL173" t="s">
        <v>41</v>
      </c>
    </row>
    <row r="174" spans="1:38" x14ac:dyDescent="0.25">
      <c r="A174">
        <v>173</v>
      </c>
      <c r="B174" s="1">
        <v>45551.523912037039</v>
      </c>
      <c r="C174" s="1">
        <v>45551.524456018517</v>
      </c>
      <c r="D174" t="s">
        <v>220</v>
      </c>
      <c r="E174" t="s">
        <v>221</v>
      </c>
      <c r="F174">
        <v>3</v>
      </c>
      <c r="G174">
        <v>3</v>
      </c>
      <c r="H174" t="s">
        <v>40</v>
      </c>
      <c r="I174" t="s">
        <v>40</v>
      </c>
      <c r="J174" t="s">
        <v>40</v>
      </c>
      <c r="K174" t="s">
        <v>40</v>
      </c>
      <c r="L174" t="s">
        <v>40</v>
      </c>
      <c r="M174" t="s">
        <v>40</v>
      </c>
      <c r="N174" t="s">
        <v>45</v>
      </c>
      <c r="O174">
        <v>3</v>
      </c>
      <c r="P174" t="s">
        <v>40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>
        <v>3</v>
      </c>
      <c r="X174" t="s">
        <v>40</v>
      </c>
      <c r="Y174" t="s">
        <v>40</v>
      </c>
      <c r="Z174" t="s">
        <v>40</v>
      </c>
      <c r="AA174" t="s">
        <v>40</v>
      </c>
      <c r="AB174" t="s">
        <v>40</v>
      </c>
      <c r="AC174" t="s">
        <v>40</v>
      </c>
      <c r="AD174" t="s">
        <v>40</v>
      </c>
      <c r="AE174" t="s">
        <v>40</v>
      </c>
      <c r="AF174">
        <v>3</v>
      </c>
      <c r="AG174" t="s">
        <v>40</v>
      </c>
      <c r="AH174" t="s">
        <v>40</v>
      </c>
      <c r="AI174" t="s">
        <v>40</v>
      </c>
      <c r="AK174" t="s">
        <v>40</v>
      </c>
      <c r="AL174" t="s">
        <v>40</v>
      </c>
    </row>
    <row r="175" spans="1:38" x14ac:dyDescent="0.25">
      <c r="A175">
        <v>174</v>
      </c>
      <c r="B175" s="1">
        <v>45551.503692129627</v>
      </c>
      <c r="C175" s="1">
        <v>45551.532060185185</v>
      </c>
      <c r="D175" t="s">
        <v>121</v>
      </c>
      <c r="E175" t="s">
        <v>122</v>
      </c>
      <c r="F175">
        <v>4</v>
      </c>
      <c r="G175">
        <v>3</v>
      </c>
      <c r="H175" t="s">
        <v>40</v>
      </c>
      <c r="I175" t="s">
        <v>40</v>
      </c>
      <c r="J175" t="s">
        <v>40</v>
      </c>
      <c r="K175" t="s">
        <v>41</v>
      </c>
      <c r="L175" t="s">
        <v>41</v>
      </c>
      <c r="M175" t="s">
        <v>41</v>
      </c>
      <c r="N175" t="s">
        <v>45</v>
      </c>
      <c r="O175">
        <v>4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>
        <v>3</v>
      </c>
      <c r="X175" t="s">
        <v>41</v>
      </c>
      <c r="Y175" t="s">
        <v>39</v>
      </c>
      <c r="Z175" t="s">
        <v>40</v>
      </c>
      <c r="AA175" t="s">
        <v>41</v>
      </c>
      <c r="AB175" t="s">
        <v>41</v>
      </c>
      <c r="AC175" t="s">
        <v>40</v>
      </c>
      <c r="AD175" t="s">
        <v>40</v>
      </c>
      <c r="AE175" t="s">
        <v>40</v>
      </c>
      <c r="AF175">
        <v>4</v>
      </c>
      <c r="AG175" t="s">
        <v>40</v>
      </c>
      <c r="AH175" t="s">
        <v>40</v>
      </c>
      <c r="AI175" t="s">
        <v>40</v>
      </c>
      <c r="AK175" t="s">
        <v>40</v>
      </c>
      <c r="AL175" t="s">
        <v>40</v>
      </c>
    </row>
    <row r="176" spans="1:38" x14ac:dyDescent="0.25">
      <c r="A176">
        <v>175</v>
      </c>
      <c r="B176" s="1"/>
      <c r="C176" s="1"/>
      <c r="D176" t="s">
        <v>412</v>
      </c>
      <c r="E176" t="s">
        <v>413</v>
      </c>
      <c r="F176">
        <v>2</v>
      </c>
      <c r="G176">
        <v>1</v>
      </c>
      <c r="H176" t="s">
        <v>38</v>
      </c>
      <c r="I176" t="s">
        <v>38</v>
      </c>
      <c r="J176" t="s">
        <v>38</v>
      </c>
      <c r="K176" t="s">
        <v>40</v>
      </c>
      <c r="L176" t="s">
        <v>39</v>
      </c>
      <c r="M176" t="s">
        <v>39</v>
      </c>
      <c r="N176" t="s">
        <v>82</v>
      </c>
      <c r="O176">
        <v>3</v>
      </c>
      <c r="P176" t="s">
        <v>40</v>
      </c>
      <c r="Q176" t="s">
        <v>40</v>
      </c>
      <c r="R176" t="s">
        <v>39</v>
      </c>
      <c r="S176" t="s">
        <v>39</v>
      </c>
      <c r="T176" t="s">
        <v>39</v>
      </c>
      <c r="U176" t="s">
        <v>39</v>
      </c>
      <c r="V176" t="s">
        <v>40</v>
      </c>
      <c r="W176">
        <v>1</v>
      </c>
      <c r="X176" t="s">
        <v>39</v>
      </c>
      <c r="Y176" t="s">
        <v>39</v>
      </c>
      <c r="Z176" t="s">
        <v>39</v>
      </c>
      <c r="AA176" t="s">
        <v>39</v>
      </c>
      <c r="AB176" t="s">
        <v>40</v>
      </c>
      <c r="AC176" t="s">
        <v>39</v>
      </c>
      <c r="AD176" t="s">
        <v>39</v>
      </c>
      <c r="AE176" t="s">
        <v>39</v>
      </c>
      <c r="AF176">
        <v>1</v>
      </c>
      <c r="AG176" t="s">
        <v>38</v>
      </c>
      <c r="AH176" t="s">
        <v>39</v>
      </c>
      <c r="AI176" t="s">
        <v>39</v>
      </c>
      <c r="AK176" t="s">
        <v>39</v>
      </c>
      <c r="AL176" t="s">
        <v>39</v>
      </c>
    </row>
    <row r="177" spans="1:38" x14ac:dyDescent="0.25">
      <c r="A177">
        <v>176</v>
      </c>
      <c r="B177" s="1">
        <v>45551.551377314812</v>
      </c>
      <c r="C177" s="1">
        <v>45551.552824074075</v>
      </c>
      <c r="D177" t="s">
        <v>286</v>
      </c>
      <c r="E177" t="s">
        <v>287</v>
      </c>
      <c r="F177">
        <v>1</v>
      </c>
      <c r="G177">
        <v>1</v>
      </c>
      <c r="H177" t="s">
        <v>38</v>
      </c>
      <c r="I177" t="s">
        <v>38</v>
      </c>
      <c r="J177" t="s">
        <v>38</v>
      </c>
      <c r="K177" t="s">
        <v>39</v>
      </c>
      <c r="L177" t="s">
        <v>39</v>
      </c>
      <c r="M177" t="s">
        <v>39</v>
      </c>
      <c r="N177" t="s">
        <v>63</v>
      </c>
      <c r="O177">
        <v>1</v>
      </c>
      <c r="P177" t="s">
        <v>38</v>
      </c>
      <c r="Q177" t="s">
        <v>38</v>
      </c>
      <c r="R177" t="s">
        <v>39</v>
      </c>
      <c r="S177" t="s">
        <v>39</v>
      </c>
      <c r="T177" t="s">
        <v>39</v>
      </c>
      <c r="U177" t="s">
        <v>39</v>
      </c>
      <c r="V177" t="s">
        <v>39</v>
      </c>
      <c r="W177">
        <v>2</v>
      </c>
      <c r="X177" t="s">
        <v>39</v>
      </c>
      <c r="Y177" t="s">
        <v>39</v>
      </c>
      <c r="Z177" t="s">
        <v>39</v>
      </c>
      <c r="AA177" t="s">
        <v>39</v>
      </c>
      <c r="AB177" t="s">
        <v>39</v>
      </c>
      <c r="AC177" t="s">
        <v>39</v>
      </c>
      <c r="AD177" t="s">
        <v>39</v>
      </c>
      <c r="AE177" t="s">
        <v>39</v>
      </c>
      <c r="AF177">
        <v>1</v>
      </c>
      <c r="AG177" t="s">
        <v>39</v>
      </c>
      <c r="AH177" t="s">
        <v>39</v>
      </c>
      <c r="AI177" t="s">
        <v>39</v>
      </c>
      <c r="AK177" t="s">
        <v>39</v>
      </c>
      <c r="AL177" t="s">
        <v>39</v>
      </c>
    </row>
    <row r="178" spans="1:38" x14ac:dyDescent="0.25">
      <c r="A178">
        <v>177</v>
      </c>
      <c r="B178" s="1">
        <v>45551.623657407406</v>
      </c>
      <c r="C178" s="1">
        <v>45551.657199074078</v>
      </c>
      <c r="D178" t="s">
        <v>414</v>
      </c>
      <c r="E178" t="s">
        <v>415</v>
      </c>
      <c r="F178">
        <v>3</v>
      </c>
      <c r="G178">
        <v>3</v>
      </c>
      <c r="H178" t="s">
        <v>40</v>
      </c>
      <c r="I178" t="s">
        <v>40</v>
      </c>
      <c r="J178" t="s">
        <v>40</v>
      </c>
      <c r="K178" t="s">
        <v>40</v>
      </c>
      <c r="L178" t="s">
        <v>40</v>
      </c>
      <c r="M178" t="s">
        <v>40</v>
      </c>
      <c r="N178" t="s">
        <v>45</v>
      </c>
      <c r="O178">
        <v>3</v>
      </c>
      <c r="P178" t="s">
        <v>40</v>
      </c>
      <c r="Q178" t="s">
        <v>40</v>
      </c>
      <c r="R178" t="s">
        <v>40</v>
      </c>
      <c r="S178" t="s">
        <v>40</v>
      </c>
      <c r="T178" t="s">
        <v>40</v>
      </c>
      <c r="U178" t="s">
        <v>40</v>
      </c>
      <c r="V178" t="s">
        <v>40</v>
      </c>
      <c r="W178">
        <v>3</v>
      </c>
      <c r="X178" t="s">
        <v>40</v>
      </c>
      <c r="Y178" t="s">
        <v>40</v>
      </c>
      <c r="Z178" t="s">
        <v>40</v>
      </c>
      <c r="AA178" t="s">
        <v>40</v>
      </c>
      <c r="AB178" t="s">
        <v>40</v>
      </c>
      <c r="AC178" t="s">
        <v>40</v>
      </c>
      <c r="AD178" t="s">
        <v>40</v>
      </c>
      <c r="AE178" t="s">
        <v>40</v>
      </c>
      <c r="AF178">
        <v>3</v>
      </c>
      <c r="AG178" t="s">
        <v>40</v>
      </c>
      <c r="AH178" t="s">
        <v>40</v>
      </c>
      <c r="AI178" t="s">
        <v>40</v>
      </c>
      <c r="AK178" t="s">
        <v>40</v>
      </c>
      <c r="AL178" t="s">
        <v>40</v>
      </c>
    </row>
    <row r="179" spans="1:38" x14ac:dyDescent="0.25">
      <c r="A179">
        <v>178</v>
      </c>
      <c r="B179" s="1">
        <v>45551.818402777775</v>
      </c>
      <c r="C179" s="1">
        <v>45551.820486111108</v>
      </c>
      <c r="D179" t="s">
        <v>292</v>
      </c>
      <c r="E179" t="s">
        <v>293</v>
      </c>
      <c r="F179">
        <v>3</v>
      </c>
      <c r="G179">
        <v>3</v>
      </c>
      <c r="H179" t="s">
        <v>40</v>
      </c>
      <c r="I179" t="s">
        <v>40</v>
      </c>
      <c r="J179" t="s">
        <v>39</v>
      </c>
      <c r="K179" t="s">
        <v>40</v>
      </c>
      <c r="L179" t="s">
        <v>39</v>
      </c>
      <c r="M179" t="s">
        <v>40</v>
      </c>
      <c r="N179" t="s">
        <v>45</v>
      </c>
      <c r="O179">
        <v>3</v>
      </c>
      <c r="P179" t="s">
        <v>40</v>
      </c>
      <c r="Q179" t="s">
        <v>40</v>
      </c>
      <c r="R179" t="s">
        <v>40</v>
      </c>
      <c r="S179" t="s">
        <v>40</v>
      </c>
      <c r="T179" t="s">
        <v>40</v>
      </c>
      <c r="U179" t="s">
        <v>40</v>
      </c>
      <c r="V179" t="s">
        <v>40</v>
      </c>
      <c r="W179">
        <v>3</v>
      </c>
      <c r="X179" t="s">
        <v>40</v>
      </c>
      <c r="Y179" t="s">
        <v>40</v>
      </c>
      <c r="Z179" t="s">
        <v>40</v>
      </c>
      <c r="AA179" t="s">
        <v>40</v>
      </c>
      <c r="AB179" t="s">
        <v>40</v>
      </c>
      <c r="AC179" t="s">
        <v>40</v>
      </c>
      <c r="AD179" t="s">
        <v>40</v>
      </c>
      <c r="AE179" t="s">
        <v>40</v>
      </c>
      <c r="AF179">
        <v>2</v>
      </c>
      <c r="AG179" t="s">
        <v>40</v>
      </c>
      <c r="AH179" t="s">
        <v>40</v>
      </c>
      <c r="AI179" t="s">
        <v>40</v>
      </c>
      <c r="AK179" t="s">
        <v>40</v>
      </c>
      <c r="AL179" t="s">
        <v>40</v>
      </c>
    </row>
    <row r="180" spans="1:38" x14ac:dyDescent="0.25">
      <c r="A180">
        <v>179</v>
      </c>
      <c r="B180" s="1">
        <v>45551.896273148152</v>
      </c>
      <c r="C180" s="1">
        <v>45551.898194444446</v>
      </c>
      <c r="D180" t="s">
        <v>318</v>
      </c>
      <c r="E180" t="s">
        <v>319</v>
      </c>
      <c r="F180">
        <v>3</v>
      </c>
      <c r="G180">
        <v>2</v>
      </c>
      <c r="H180" t="s">
        <v>39</v>
      </c>
      <c r="I180" t="s">
        <v>39</v>
      </c>
      <c r="J180" t="s">
        <v>39</v>
      </c>
      <c r="K180" t="s">
        <v>39</v>
      </c>
      <c r="L180" t="s">
        <v>39</v>
      </c>
      <c r="M180" t="s">
        <v>39</v>
      </c>
      <c r="N180" t="s">
        <v>42</v>
      </c>
      <c r="O180">
        <v>3</v>
      </c>
      <c r="P180" t="s">
        <v>40</v>
      </c>
      <c r="Q180" t="s">
        <v>39</v>
      </c>
      <c r="R180" t="s">
        <v>40</v>
      </c>
      <c r="S180" t="s">
        <v>40</v>
      </c>
      <c r="T180" t="s">
        <v>40</v>
      </c>
      <c r="U180" t="s">
        <v>40</v>
      </c>
      <c r="V180" t="s">
        <v>40</v>
      </c>
      <c r="W180">
        <v>3</v>
      </c>
      <c r="X180" t="s">
        <v>40</v>
      </c>
      <c r="Y180" t="s">
        <v>40</v>
      </c>
      <c r="Z180" t="s">
        <v>40</v>
      </c>
      <c r="AA180" t="s">
        <v>40</v>
      </c>
      <c r="AB180" t="s">
        <v>40</v>
      </c>
      <c r="AC180" t="s">
        <v>40</v>
      </c>
      <c r="AD180" t="s">
        <v>40</v>
      </c>
      <c r="AE180" t="s">
        <v>40</v>
      </c>
      <c r="AF180">
        <v>3</v>
      </c>
      <c r="AG180" t="s">
        <v>40</v>
      </c>
      <c r="AH180" t="s">
        <v>40</v>
      </c>
      <c r="AI180" t="s">
        <v>40</v>
      </c>
      <c r="AK180" t="s">
        <v>40</v>
      </c>
      <c r="AL180" t="s">
        <v>39</v>
      </c>
    </row>
    <row r="181" spans="1:38" x14ac:dyDescent="0.25">
      <c r="A181">
        <v>180</v>
      </c>
      <c r="B181" s="1">
        <v>45551.944456018522</v>
      </c>
      <c r="C181" s="1">
        <v>45551.946469907409</v>
      </c>
      <c r="D181" t="s">
        <v>282</v>
      </c>
      <c r="E181" t="s">
        <v>283</v>
      </c>
      <c r="F181">
        <v>1</v>
      </c>
      <c r="G181">
        <v>2</v>
      </c>
      <c r="H181" t="s">
        <v>38</v>
      </c>
      <c r="I181" t="s">
        <v>39</v>
      </c>
      <c r="J181" t="s">
        <v>39</v>
      </c>
      <c r="K181" t="s">
        <v>40</v>
      </c>
      <c r="L181" t="s">
        <v>40</v>
      </c>
      <c r="M181" t="s">
        <v>40</v>
      </c>
      <c r="N181" t="s">
        <v>63</v>
      </c>
      <c r="O181">
        <v>2</v>
      </c>
      <c r="P181" t="s">
        <v>39</v>
      </c>
      <c r="Q181" t="s">
        <v>39</v>
      </c>
      <c r="R181" t="s">
        <v>39</v>
      </c>
      <c r="S181" t="s">
        <v>39</v>
      </c>
      <c r="T181" t="s">
        <v>39</v>
      </c>
      <c r="U181" t="s">
        <v>40</v>
      </c>
      <c r="V181" t="s">
        <v>40</v>
      </c>
      <c r="W181">
        <v>2</v>
      </c>
      <c r="X181" t="s">
        <v>39</v>
      </c>
      <c r="Y181" t="s">
        <v>40</v>
      </c>
      <c r="Z181" t="s">
        <v>39</v>
      </c>
      <c r="AA181" t="s">
        <v>40</v>
      </c>
      <c r="AB181" t="s">
        <v>40</v>
      </c>
      <c r="AC181" t="s">
        <v>39</v>
      </c>
      <c r="AD181" t="s">
        <v>39</v>
      </c>
      <c r="AE181" t="s">
        <v>39</v>
      </c>
      <c r="AF181">
        <v>3</v>
      </c>
      <c r="AG181" t="s">
        <v>40</v>
      </c>
      <c r="AH181" t="s">
        <v>40</v>
      </c>
      <c r="AI181" t="s">
        <v>40</v>
      </c>
      <c r="AK181" t="s">
        <v>39</v>
      </c>
      <c r="AL181" t="s">
        <v>40</v>
      </c>
    </row>
    <row r="182" spans="1:38" x14ac:dyDescent="0.25">
      <c r="A182">
        <v>181</v>
      </c>
      <c r="B182" s="1">
        <v>45551.948703703703</v>
      </c>
      <c r="C182" s="1">
        <v>45551.951574074075</v>
      </c>
      <c r="D182" t="s">
        <v>416</v>
      </c>
      <c r="E182" t="s">
        <v>417</v>
      </c>
      <c r="F182">
        <v>3</v>
      </c>
      <c r="G182">
        <v>3</v>
      </c>
      <c r="H182" t="s">
        <v>40</v>
      </c>
      <c r="I182" t="s">
        <v>40</v>
      </c>
      <c r="J182" t="s">
        <v>40</v>
      </c>
      <c r="K182" t="s">
        <v>40</v>
      </c>
      <c r="L182" t="s">
        <v>40</v>
      </c>
      <c r="M182" t="s">
        <v>40</v>
      </c>
      <c r="N182" t="s">
        <v>45</v>
      </c>
      <c r="O182">
        <v>3</v>
      </c>
      <c r="P182" t="s">
        <v>40</v>
      </c>
      <c r="Q182" t="s">
        <v>40</v>
      </c>
      <c r="R182" t="s">
        <v>40</v>
      </c>
      <c r="S182" t="s">
        <v>41</v>
      </c>
      <c r="T182" t="s">
        <v>40</v>
      </c>
      <c r="U182" t="s">
        <v>40</v>
      </c>
      <c r="V182" t="s">
        <v>40</v>
      </c>
      <c r="W182">
        <v>3</v>
      </c>
      <c r="X182" t="s">
        <v>40</v>
      </c>
      <c r="Y182" t="s">
        <v>40</v>
      </c>
      <c r="Z182" t="s">
        <v>40</v>
      </c>
      <c r="AA182" t="s">
        <v>40</v>
      </c>
      <c r="AB182" t="s">
        <v>40</v>
      </c>
      <c r="AC182" t="s">
        <v>40</v>
      </c>
      <c r="AD182" t="s">
        <v>40</v>
      </c>
      <c r="AE182" t="s">
        <v>40</v>
      </c>
      <c r="AF182">
        <v>4</v>
      </c>
      <c r="AG182" t="s">
        <v>40</v>
      </c>
      <c r="AH182" t="s">
        <v>41</v>
      </c>
      <c r="AI182" t="s">
        <v>41</v>
      </c>
      <c r="AK182" t="s">
        <v>41</v>
      </c>
      <c r="AL182" t="s">
        <v>40</v>
      </c>
    </row>
    <row r="183" spans="1:38" x14ac:dyDescent="0.25">
      <c r="A183">
        <v>182</v>
      </c>
      <c r="B183" s="1">
        <v>45552.195856481485</v>
      </c>
      <c r="C183" s="1">
        <v>45552.197662037041</v>
      </c>
      <c r="D183" t="s">
        <v>80</v>
      </c>
      <c r="E183" t="s">
        <v>81</v>
      </c>
      <c r="F183">
        <v>4</v>
      </c>
      <c r="G183">
        <v>4</v>
      </c>
      <c r="H183" t="s">
        <v>41</v>
      </c>
      <c r="I183" t="s">
        <v>41</v>
      </c>
      <c r="J183" t="s">
        <v>40</v>
      </c>
      <c r="K183" t="s">
        <v>40</v>
      </c>
      <c r="L183" t="s">
        <v>40</v>
      </c>
      <c r="M183" t="s">
        <v>41</v>
      </c>
      <c r="N183" t="s">
        <v>45</v>
      </c>
      <c r="O183">
        <v>4</v>
      </c>
      <c r="P183" t="s">
        <v>41</v>
      </c>
      <c r="Q183" t="s">
        <v>41</v>
      </c>
      <c r="R183" t="s">
        <v>41</v>
      </c>
      <c r="S183" t="s">
        <v>41</v>
      </c>
      <c r="T183" t="s">
        <v>40</v>
      </c>
      <c r="U183" t="s">
        <v>40</v>
      </c>
      <c r="V183" t="s">
        <v>41</v>
      </c>
      <c r="W183">
        <v>4</v>
      </c>
      <c r="X183" t="s">
        <v>41</v>
      </c>
      <c r="Y183" t="s">
        <v>41</v>
      </c>
      <c r="Z183" t="s">
        <v>41</v>
      </c>
      <c r="AA183" t="s">
        <v>41</v>
      </c>
      <c r="AB183" t="s">
        <v>40</v>
      </c>
      <c r="AC183" t="s">
        <v>40</v>
      </c>
      <c r="AD183" t="s">
        <v>40</v>
      </c>
      <c r="AE183" t="s">
        <v>40</v>
      </c>
      <c r="AF183">
        <v>4</v>
      </c>
      <c r="AG183" t="s">
        <v>40</v>
      </c>
      <c r="AH183" t="s">
        <v>40</v>
      </c>
      <c r="AI183" t="s">
        <v>40</v>
      </c>
      <c r="AK183" t="s">
        <v>40</v>
      </c>
      <c r="AL183" t="s">
        <v>40</v>
      </c>
    </row>
    <row r="184" spans="1:38" x14ac:dyDescent="0.25">
      <c r="A184">
        <v>183</v>
      </c>
      <c r="B184" s="1">
        <v>45552.412395833337</v>
      </c>
      <c r="C184" s="1">
        <v>45552.419039351851</v>
      </c>
      <c r="D184" t="s">
        <v>250</v>
      </c>
      <c r="E184" t="s">
        <v>251</v>
      </c>
      <c r="F184">
        <v>3</v>
      </c>
      <c r="G184">
        <v>3</v>
      </c>
      <c r="H184" t="s">
        <v>41</v>
      </c>
      <c r="I184" t="s">
        <v>41</v>
      </c>
      <c r="J184" t="s">
        <v>40</v>
      </c>
      <c r="K184" t="s">
        <v>41</v>
      </c>
      <c r="L184" t="s">
        <v>41</v>
      </c>
      <c r="M184" t="s">
        <v>39</v>
      </c>
      <c r="N184" t="s">
        <v>82</v>
      </c>
      <c r="O184">
        <v>4</v>
      </c>
      <c r="P184" t="s">
        <v>41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3</v>
      </c>
      <c r="X184" t="s">
        <v>40</v>
      </c>
      <c r="Y184" t="s">
        <v>40</v>
      </c>
      <c r="Z184" t="s">
        <v>40</v>
      </c>
      <c r="AA184" t="s">
        <v>40</v>
      </c>
      <c r="AB184" t="s">
        <v>40</v>
      </c>
      <c r="AC184" t="s">
        <v>40</v>
      </c>
      <c r="AD184" t="s">
        <v>40</v>
      </c>
      <c r="AE184" t="s">
        <v>40</v>
      </c>
      <c r="AF184">
        <v>3</v>
      </c>
      <c r="AG184" t="s">
        <v>40</v>
      </c>
      <c r="AH184" t="s">
        <v>40</v>
      </c>
      <c r="AI184" t="s">
        <v>40</v>
      </c>
      <c r="AK184" t="s">
        <v>40</v>
      </c>
      <c r="AL184" t="s">
        <v>40</v>
      </c>
    </row>
    <row r="185" spans="1:38" x14ac:dyDescent="0.25">
      <c r="A185">
        <v>184</v>
      </c>
      <c r="B185" s="1">
        <v>45552.424016203702</v>
      </c>
      <c r="C185" s="1">
        <v>45552.42596064815</v>
      </c>
      <c r="D185" t="s">
        <v>418</v>
      </c>
      <c r="E185" t="s">
        <v>419</v>
      </c>
      <c r="F185">
        <v>3</v>
      </c>
      <c r="G185">
        <v>3</v>
      </c>
      <c r="H185" t="s">
        <v>40</v>
      </c>
      <c r="I185" t="s">
        <v>41</v>
      </c>
      <c r="J185" t="s">
        <v>40</v>
      </c>
      <c r="K185" t="s">
        <v>40</v>
      </c>
      <c r="L185" t="s">
        <v>40</v>
      </c>
      <c r="M185" t="s">
        <v>40</v>
      </c>
      <c r="N185" t="s">
        <v>45</v>
      </c>
      <c r="O185">
        <v>4</v>
      </c>
      <c r="P185" t="s">
        <v>40</v>
      </c>
      <c r="Q185" t="s">
        <v>40</v>
      </c>
      <c r="R185" t="s">
        <v>40</v>
      </c>
      <c r="S185" t="s">
        <v>39</v>
      </c>
      <c r="T185" t="s">
        <v>40</v>
      </c>
      <c r="U185" t="s">
        <v>40</v>
      </c>
      <c r="V185" t="s">
        <v>39</v>
      </c>
      <c r="W185">
        <v>3</v>
      </c>
      <c r="X185" t="s">
        <v>39</v>
      </c>
      <c r="Y185" t="s">
        <v>40</v>
      </c>
      <c r="Z185" t="s">
        <v>40</v>
      </c>
      <c r="AA185" t="s">
        <v>40</v>
      </c>
      <c r="AB185" t="s">
        <v>40</v>
      </c>
      <c r="AC185" t="s">
        <v>40</v>
      </c>
      <c r="AD185" t="s">
        <v>40</v>
      </c>
      <c r="AE185" t="s">
        <v>40</v>
      </c>
      <c r="AF185">
        <v>3</v>
      </c>
      <c r="AG185" t="s">
        <v>40</v>
      </c>
      <c r="AH185" t="s">
        <v>40</v>
      </c>
      <c r="AI185" t="s">
        <v>40</v>
      </c>
      <c r="AK185" t="s">
        <v>40</v>
      </c>
      <c r="AL185" t="s">
        <v>40</v>
      </c>
    </row>
    <row r="186" spans="1:38" x14ac:dyDescent="0.25">
      <c r="A186">
        <v>185</v>
      </c>
      <c r="B186" s="1">
        <v>45552.432118055556</v>
      </c>
      <c r="C186" s="1">
        <v>45552.434189814812</v>
      </c>
      <c r="D186" t="s">
        <v>420</v>
      </c>
      <c r="E186" t="s">
        <v>421</v>
      </c>
      <c r="F186">
        <v>3</v>
      </c>
      <c r="G186">
        <v>4</v>
      </c>
      <c r="H186" t="s">
        <v>40</v>
      </c>
      <c r="I186" t="s">
        <v>41</v>
      </c>
      <c r="J186" t="s">
        <v>40</v>
      </c>
      <c r="K186" t="s">
        <v>40</v>
      </c>
      <c r="L186" t="s">
        <v>40</v>
      </c>
      <c r="M186" t="s">
        <v>41</v>
      </c>
      <c r="N186" t="s">
        <v>63</v>
      </c>
      <c r="O186">
        <v>4</v>
      </c>
      <c r="P186" t="s">
        <v>41</v>
      </c>
      <c r="Q186" t="s">
        <v>41</v>
      </c>
      <c r="R186" t="s">
        <v>41</v>
      </c>
      <c r="S186" t="s">
        <v>40</v>
      </c>
      <c r="T186" t="s">
        <v>40</v>
      </c>
      <c r="U186" t="s">
        <v>41</v>
      </c>
      <c r="V186" t="s">
        <v>41</v>
      </c>
      <c r="W186">
        <v>3</v>
      </c>
      <c r="X186" t="s">
        <v>40</v>
      </c>
      <c r="Y186" t="s">
        <v>40</v>
      </c>
      <c r="Z186" t="s">
        <v>40</v>
      </c>
      <c r="AA186" t="s">
        <v>40</v>
      </c>
      <c r="AB186" t="s">
        <v>40</v>
      </c>
      <c r="AC186" t="s">
        <v>40</v>
      </c>
      <c r="AD186" t="s">
        <v>40</v>
      </c>
      <c r="AE186" t="s">
        <v>40</v>
      </c>
      <c r="AF186">
        <v>4</v>
      </c>
      <c r="AG186" t="s">
        <v>41</v>
      </c>
      <c r="AH186" t="s">
        <v>41</v>
      </c>
      <c r="AI186" t="s">
        <v>41</v>
      </c>
      <c r="AK186" t="s">
        <v>41</v>
      </c>
      <c r="AL186" t="s">
        <v>40</v>
      </c>
    </row>
    <row r="187" spans="1:38" x14ac:dyDescent="0.25">
      <c r="A187">
        <v>186</v>
      </c>
      <c r="B187" s="1">
        <v>45552.435185185182</v>
      </c>
      <c r="C187" s="1">
        <v>45552.436805555553</v>
      </c>
      <c r="D187" t="s">
        <v>422</v>
      </c>
      <c r="E187" t="s">
        <v>423</v>
      </c>
      <c r="F187">
        <v>3</v>
      </c>
      <c r="G187">
        <v>3</v>
      </c>
      <c r="H187" t="s">
        <v>40</v>
      </c>
      <c r="I187" t="s">
        <v>40</v>
      </c>
      <c r="J187" t="s">
        <v>40</v>
      </c>
      <c r="K187" t="s">
        <v>40</v>
      </c>
      <c r="L187" t="s">
        <v>40</v>
      </c>
      <c r="M187" t="s">
        <v>40</v>
      </c>
      <c r="N187" t="s">
        <v>45</v>
      </c>
      <c r="O187">
        <v>3</v>
      </c>
      <c r="P187" t="s">
        <v>40</v>
      </c>
      <c r="Q187" t="s">
        <v>39</v>
      </c>
      <c r="R187" t="s">
        <v>41</v>
      </c>
      <c r="S187" t="s">
        <v>41</v>
      </c>
      <c r="T187" t="s">
        <v>41</v>
      </c>
      <c r="U187" t="s">
        <v>41</v>
      </c>
      <c r="V187" t="s">
        <v>40</v>
      </c>
      <c r="W187">
        <v>3</v>
      </c>
      <c r="X187" t="s">
        <v>40</v>
      </c>
      <c r="Y187" t="s">
        <v>40</v>
      </c>
      <c r="Z187" t="s">
        <v>40</v>
      </c>
      <c r="AA187" t="s">
        <v>40</v>
      </c>
      <c r="AB187" t="s">
        <v>40</v>
      </c>
      <c r="AC187" t="s">
        <v>40</v>
      </c>
      <c r="AD187" t="s">
        <v>40</v>
      </c>
      <c r="AE187" t="s">
        <v>40</v>
      </c>
      <c r="AF187">
        <v>2</v>
      </c>
      <c r="AG187" t="s">
        <v>39</v>
      </c>
      <c r="AH187" t="s">
        <v>40</v>
      </c>
      <c r="AI187" t="s">
        <v>40</v>
      </c>
      <c r="AK187" t="s">
        <v>40</v>
      </c>
      <c r="AL187" t="s">
        <v>40</v>
      </c>
    </row>
    <row r="188" spans="1:38" x14ac:dyDescent="0.25">
      <c r="A188">
        <v>187</v>
      </c>
      <c r="B188" s="1">
        <v>45552.435543981483</v>
      </c>
      <c r="C188" s="1">
        <v>45552.438275462962</v>
      </c>
      <c r="D188" t="s">
        <v>424</v>
      </c>
      <c r="E188" t="s">
        <v>425</v>
      </c>
      <c r="F188">
        <v>4</v>
      </c>
      <c r="G188">
        <v>3</v>
      </c>
      <c r="H188" t="s">
        <v>40</v>
      </c>
      <c r="I188" t="s">
        <v>40</v>
      </c>
      <c r="J188" t="s">
        <v>40</v>
      </c>
      <c r="K188" t="s">
        <v>41</v>
      </c>
      <c r="L188" t="s">
        <v>40</v>
      </c>
      <c r="M188" t="s">
        <v>41</v>
      </c>
      <c r="N188" t="s">
        <v>45</v>
      </c>
      <c r="O188">
        <v>3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X188" t="s">
        <v>40</v>
      </c>
      <c r="Y188" t="s">
        <v>40</v>
      </c>
      <c r="Z188" t="s">
        <v>40</v>
      </c>
      <c r="AA188" t="s">
        <v>41</v>
      </c>
      <c r="AB188" t="s">
        <v>41</v>
      </c>
      <c r="AC188" t="s">
        <v>40</v>
      </c>
      <c r="AD188" t="s">
        <v>41</v>
      </c>
      <c r="AE188" t="s">
        <v>41</v>
      </c>
      <c r="AF188">
        <v>4</v>
      </c>
      <c r="AG188" t="s">
        <v>41</v>
      </c>
      <c r="AH188" t="s">
        <v>41</v>
      </c>
      <c r="AI188" t="s">
        <v>41</v>
      </c>
      <c r="AK188" t="s">
        <v>41</v>
      </c>
      <c r="AL188" t="s">
        <v>41</v>
      </c>
    </row>
    <row r="189" spans="1:38" x14ac:dyDescent="0.25">
      <c r="A189">
        <v>188</v>
      </c>
      <c r="B189" s="1">
        <v>45552.495740740742</v>
      </c>
      <c r="C189" s="1">
        <v>45552.496516203704</v>
      </c>
      <c r="D189" t="s">
        <v>426</v>
      </c>
      <c r="E189" t="s">
        <v>427</v>
      </c>
      <c r="F189">
        <v>4</v>
      </c>
      <c r="G189">
        <v>4</v>
      </c>
      <c r="H189" t="s">
        <v>40</v>
      </c>
      <c r="I189" t="s">
        <v>41</v>
      </c>
      <c r="J189" t="s">
        <v>40</v>
      </c>
      <c r="K189" t="s">
        <v>41</v>
      </c>
      <c r="L189" t="s">
        <v>40</v>
      </c>
      <c r="M189" t="s">
        <v>41</v>
      </c>
      <c r="N189" t="s">
        <v>45</v>
      </c>
      <c r="O189">
        <v>4</v>
      </c>
      <c r="P189" t="s">
        <v>41</v>
      </c>
      <c r="Q189" t="s">
        <v>41</v>
      </c>
      <c r="R189" t="s">
        <v>41</v>
      </c>
      <c r="S189" t="s">
        <v>41</v>
      </c>
      <c r="T189" t="s">
        <v>41</v>
      </c>
      <c r="U189" t="s">
        <v>41</v>
      </c>
      <c r="V189" t="s">
        <v>41</v>
      </c>
      <c r="W189">
        <v>4</v>
      </c>
      <c r="X189" t="s">
        <v>41</v>
      </c>
      <c r="Y189" t="s">
        <v>41</v>
      </c>
      <c r="Z189" t="s">
        <v>41</v>
      </c>
      <c r="AA189" t="s">
        <v>41</v>
      </c>
      <c r="AB189" t="s">
        <v>41</v>
      </c>
      <c r="AC189" t="s">
        <v>41</v>
      </c>
      <c r="AD189" t="s">
        <v>41</v>
      </c>
      <c r="AE189" t="s">
        <v>41</v>
      </c>
      <c r="AF189">
        <v>4</v>
      </c>
      <c r="AG189" t="s">
        <v>40</v>
      </c>
      <c r="AH189" t="s">
        <v>41</v>
      </c>
      <c r="AI189" t="s">
        <v>40</v>
      </c>
      <c r="AK189" t="s">
        <v>41</v>
      </c>
      <c r="AL189" t="s">
        <v>41</v>
      </c>
    </row>
    <row r="190" spans="1:38" x14ac:dyDescent="0.25">
      <c r="A190">
        <v>189</v>
      </c>
      <c r="B190" s="1">
        <v>45552.500057870369</v>
      </c>
      <c r="C190" s="1">
        <v>45552.501504629632</v>
      </c>
      <c r="D190" t="s">
        <v>306</v>
      </c>
      <c r="E190" t="s">
        <v>307</v>
      </c>
      <c r="F190">
        <v>4</v>
      </c>
      <c r="G190">
        <v>4</v>
      </c>
      <c r="H190" t="s">
        <v>41</v>
      </c>
      <c r="I190" t="s">
        <v>41</v>
      </c>
      <c r="J190" t="s">
        <v>40</v>
      </c>
      <c r="K190" t="s">
        <v>41</v>
      </c>
      <c r="L190" t="s">
        <v>41</v>
      </c>
      <c r="M190" t="s">
        <v>41</v>
      </c>
      <c r="N190" t="s">
        <v>82</v>
      </c>
      <c r="O190">
        <v>4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>
        <v>4</v>
      </c>
      <c r="X190" t="s">
        <v>41</v>
      </c>
      <c r="Y190" t="s">
        <v>41</v>
      </c>
      <c r="Z190" t="s">
        <v>41</v>
      </c>
      <c r="AA190" t="s">
        <v>41</v>
      </c>
      <c r="AB190" t="s">
        <v>41</v>
      </c>
      <c r="AC190" t="s">
        <v>40</v>
      </c>
      <c r="AD190" t="s">
        <v>41</v>
      </c>
      <c r="AE190" t="s">
        <v>41</v>
      </c>
      <c r="AF190">
        <v>4</v>
      </c>
      <c r="AG190" t="s">
        <v>41</v>
      </c>
      <c r="AH190" t="s">
        <v>41</v>
      </c>
      <c r="AI190" t="s">
        <v>41</v>
      </c>
      <c r="AK190" t="s">
        <v>41</v>
      </c>
      <c r="AL190" t="s">
        <v>41</v>
      </c>
    </row>
    <row r="191" spans="1:38" x14ac:dyDescent="0.25">
      <c r="A191">
        <v>190</v>
      </c>
      <c r="B191" s="1">
        <v>45552.830034722225</v>
      </c>
      <c r="C191" s="1">
        <v>45552.838090277779</v>
      </c>
      <c r="D191" t="s">
        <v>284</v>
      </c>
      <c r="E191" t="s">
        <v>285</v>
      </c>
      <c r="F191">
        <v>4</v>
      </c>
      <c r="G191">
        <v>3</v>
      </c>
      <c r="H191" t="s">
        <v>40</v>
      </c>
      <c r="I191" t="s">
        <v>40</v>
      </c>
      <c r="J191" t="s">
        <v>40</v>
      </c>
      <c r="K191" t="s">
        <v>40</v>
      </c>
      <c r="L191" t="s">
        <v>40</v>
      </c>
      <c r="M191" t="s">
        <v>40</v>
      </c>
      <c r="N191" t="s">
        <v>45</v>
      </c>
      <c r="O191">
        <v>3</v>
      </c>
      <c r="P191" t="s">
        <v>40</v>
      </c>
      <c r="Q191" t="s">
        <v>39</v>
      </c>
      <c r="R191" t="s">
        <v>41</v>
      </c>
      <c r="S191" t="s">
        <v>40</v>
      </c>
      <c r="T191" t="s">
        <v>39</v>
      </c>
      <c r="U191" t="s">
        <v>40</v>
      </c>
      <c r="V191" t="s">
        <v>40</v>
      </c>
      <c r="X191" t="s">
        <v>40</v>
      </c>
      <c r="Y191" t="s">
        <v>40</v>
      </c>
      <c r="Z191" t="s">
        <v>40</v>
      </c>
      <c r="AA191" t="s">
        <v>40</v>
      </c>
      <c r="AB191" t="s">
        <v>40</v>
      </c>
      <c r="AC191" t="s">
        <v>40</v>
      </c>
      <c r="AD191" t="s">
        <v>40</v>
      </c>
      <c r="AE191" t="s">
        <v>40</v>
      </c>
      <c r="AF191">
        <v>3</v>
      </c>
      <c r="AG191" t="s">
        <v>40</v>
      </c>
      <c r="AH191" t="s">
        <v>40</v>
      </c>
      <c r="AI191" t="s">
        <v>40</v>
      </c>
      <c r="AK191" t="s">
        <v>40</v>
      </c>
      <c r="AL191" t="s">
        <v>40</v>
      </c>
    </row>
    <row r="192" spans="1:38" x14ac:dyDescent="0.25">
      <c r="A192">
        <v>191</v>
      </c>
      <c r="B192" s="1">
        <v>45559.401516203703</v>
      </c>
      <c r="C192" s="1">
        <v>45559.403263888889</v>
      </c>
      <c r="D192" t="s">
        <v>316</v>
      </c>
      <c r="E192" t="s">
        <v>317</v>
      </c>
      <c r="F192">
        <v>3</v>
      </c>
      <c r="G192">
        <v>2</v>
      </c>
      <c r="H192" t="s">
        <v>40</v>
      </c>
      <c r="I192" t="s">
        <v>40</v>
      </c>
      <c r="J192" t="s">
        <v>40</v>
      </c>
      <c r="K192" t="s">
        <v>39</v>
      </c>
      <c r="L192" t="s">
        <v>40</v>
      </c>
      <c r="M192" t="s">
        <v>40</v>
      </c>
      <c r="N192" t="s">
        <v>45</v>
      </c>
      <c r="O192">
        <v>3</v>
      </c>
      <c r="P192" t="s">
        <v>40</v>
      </c>
      <c r="Q192" t="s">
        <v>40</v>
      </c>
      <c r="R192" t="s">
        <v>40</v>
      </c>
      <c r="S192" t="s">
        <v>40</v>
      </c>
      <c r="T192" t="s">
        <v>40</v>
      </c>
      <c r="U192" t="s">
        <v>40</v>
      </c>
      <c r="V192" t="s">
        <v>40</v>
      </c>
      <c r="W192">
        <v>3</v>
      </c>
      <c r="X192" t="s">
        <v>40</v>
      </c>
      <c r="Y192" t="s">
        <v>40</v>
      </c>
      <c r="Z192" t="s">
        <v>39</v>
      </c>
      <c r="AA192" t="s">
        <v>40</v>
      </c>
      <c r="AB192" t="s">
        <v>40</v>
      </c>
      <c r="AC192" t="s">
        <v>39</v>
      </c>
      <c r="AD192" t="s">
        <v>39</v>
      </c>
      <c r="AE192" t="s">
        <v>40</v>
      </c>
      <c r="AF192">
        <v>3</v>
      </c>
      <c r="AG192" t="s">
        <v>40</v>
      </c>
      <c r="AH192" t="s">
        <v>40</v>
      </c>
      <c r="AI192" t="s">
        <v>40</v>
      </c>
      <c r="AK192" t="s">
        <v>40</v>
      </c>
      <c r="AL192" t="s">
        <v>40</v>
      </c>
    </row>
  </sheetData>
  <conditionalFormatting sqref="D2:D192">
    <cfRule type="duplicateValues" dxfId="75" priority="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5" x14ac:dyDescent="0.25"/>
  <sheetData>
    <row r="1" spans="1:1" x14ac:dyDescent="0.25">
      <c r="A1" t="s">
        <v>428</v>
      </c>
    </row>
    <row r="2" spans="1:1" x14ac:dyDescent="0.25">
      <c r="A2" t="s">
        <v>429</v>
      </c>
    </row>
    <row r="3" spans="1:1" x14ac:dyDescent="0.25">
      <c r="A3" t="s">
        <v>430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893F3-088D-4749-87B9-E5EC19835652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customXml/itemProps2.xml><?xml version="1.0" encoding="utf-8"?>
<ds:datastoreItem xmlns:ds="http://schemas.openxmlformats.org/officeDocument/2006/customXml" ds:itemID="{445D90B5-9D68-475D-8DB3-DFB298EC93CF}"/>
</file>

<file path=customXml/itemProps3.xml><?xml version="1.0" encoding="utf-8"?>
<ds:datastoreItem xmlns:ds="http://schemas.openxmlformats.org/officeDocument/2006/customXml" ds:itemID="{16B5E782-26A9-4A2B-935C-52BCDDA90E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2021-12-20T13:39:44Z</dcterms:created>
  <dcterms:modified xsi:type="dcterms:W3CDTF">2024-09-25T19:44:32Z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0x0101006127E06FDBFCA44897FAD77CBCD68BAB</vt:lpwstr>
  </property>
  <property fmtid="{D5CDD505-2E9C-101B-9397-08002B2CF9AE}" pid="11" name="MediaServiceImageTags">
    <vt:lpwstr/>
  </property>
</Properties>
</file>