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atec\4° Semestre\DIP IV\"/>
    </mc:Choice>
  </mc:AlternateContent>
  <xr:revisionPtr revIDLastSave="0" documentId="13_ncr:1_{EA0193BA-2BE1-40E9-909F-63C3D3CDA222}" xr6:coauthVersionLast="47" xr6:coauthVersionMax="47" xr10:uidLastSave="{00000000-0000-0000-0000-000000000000}"/>
  <workbookProtection workbookAlgorithmName="SHA-512" workbookHashValue="POUaYgOzkETYaTx8DCUCUonzAPrIIpI8yqv3K7Chba8zoF0cx58uhHTJ1+fZdGNu2v/fo3tfufX8dUGUP+/K5g==" workbookSaltValue="HsQB6v3MyJ0opdXkbE64sg==" workbookSpinCount="100000" lockStructure="1"/>
  <bookViews>
    <workbookView xWindow="-120" yWindow="-120" windowWidth="20730" windowHeight="11310" xr2:uid="{D092B2C5-C0BC-4090-8CB0-F593CB92AA10}"/>
  </bookViews>
  <sheets>
    <sheet name="Cronograma" sheetId="1" r:id="rId1"/>
    <sheet name="Entregas" sheetId="2" r:id="rId2"/>
  </sheets>
  <definedNames>
    <definedName name="_xlnm._FilterDatabase" localSheetId="0" hidden="1">Cronograma!$A$2:$AX$11</definedName>
    <definedName name="Data_Progresso">IF(Cronograma!$H1&gt;0,Cronograma!$E1+(_xlfn.DAYS(Cronograma!$F1,Cronograma!$E1)*Cronograma!$H1),0)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5" i="1" l="1"/>
  <c r="G40" i="1"/>
  <c r="G39" i="1"/>
  <c r="G38" i="1"/>
  <c r="G41" i="1"/>
  <c r="G44" i="1"/>
  <c r="G43" i="1"/>
  <c r="G42" i="1"/>
  <c r="G31" i="1"/>
  <c r="G25" i="1"/>
  <c r="G24" i="1"/>
  <c r="G26" i="1"/>
  <c r="G27" i="1"/>
  <c r="G28" i="1"/>
  <c r="G30" i="1"/>
  <c r="G32" i="1"/>
  <c r="G33" i="1"/>
  <c r="G34" i="1"/>
  <c r="G35" i="1"/>
  <c r="G36" i="1"/>
  <c r="G37" i="1"/>
  <c r="G46" i="1"/>
  <c r="G23" i="1"/>
  <c r="G22" i="1"/>
  <c r="G14" i="1"/>
  <c r="G15" i="1"/>
  <c r="G16" i="1"/>
  <c r="G17" i="1"/>
  <c r="G18" i="1"/>
  <c r="G13" i="1"/>
  <c r="G10" i="1"/>
  <c r="G11" i="1"/>
  <c r="I4" i="1"/>
  <c r="I3" i="1" s="1"/>
  <c r="G21" i="1"/>
  <c r="G9" i="1"/>
  <c r="G20" i="1"/>
  <c r="G8" i="1"/>
  <c r="G7" i="1"/>
  <c r="I5" i="1" l="1"/>
  <c r="J4" i="1"/>
  <c r="K4" i="1" l="1"/>
  <c r="J5" i="1"/>
  <c r="L4" i="1" l="1"/>
  <c r="K5" i="1"/>
  <c r="M4" i="1" l="1"/>
  <c r="L5" i="1"/>
  <c r="N4" i="1" l="1"/>
  <c r="M5" i="1"/>
  <c r="N5" i="1" l="1"/>
  <c r="O4" i="1"/>
  <c r="P4" i="1" l="1"/>
  <c r="P3" i="1" s="1"/>
  <c r="O5" i="1"/>
  <c r="Q4" i="1" l="1"/>
  <c r="P5" i="1"/>
  <c r="Q5" i="1" l="1"/>
  <c r="R4" i="1"/>
  <c r="R5" i="1" l="1"/>
  <c r="S4" i="1"/>
  <c r="S5" i="1" l="1"/>
  <c r="T4" i="1"/>
  <c r="T5" i="1" l="1"/>
  <c r="U4" i="1"/>
  <c r="U5" i="1" l="1"/>
  <c r="V4" i="1"/>
  <c r="W4" i="1" l="1"/>
  <c r="V5" i="1"/>
  <c r="W3" i="1" l="1"/>
  <c r="W5" i="1"/>
  <c r="X4" i="1"/>
  <c r="Y4" i="1" l="1"/>
  <c r="X5" i="1"/>
  <c r="Z4" i="1" l="1"/>
  <c r="Y5" i="1"/>
  <c r="AA4" i="1" l="1"/>
  <c r="Z5" i="1"/>
  <c r="AB4" i="1" l="1"/>
  <c r="AA5" i="1"/>
  <c r="AC4" i="1" l="1"/>
  <c r="AB5" i="1"/>
  <c r="AD4" i="1" l="1"/>
  <c r="AC5" i="1"/>
  <c r="AE4" i="1" l="1"/>
  <c r="AD3" i="1"/>
  <c r="AD5" i="1"/>
  <c r="AF4" i="1" l="1"/>
  <c r="AE5" i="1"/>
  <c r="AG4" i="1" l="1"/>
  <c r="AF5" i="1"/>
  <c r="AH4" i="1" l="1"/>
  <c r="AG5" i="1"/>
  <c r="AI4" i="1" l="1"/>
  <c r="AH5" i="1"/>
  <c r="AJ4" i="1" l="1"/>
  <c r="AI5" i="1"/>
  <c r="AK4" i="1" l="1"/>
  <c r="AJ5" i="1"/>
  <c r="AL4" i="1" l="1"/>
  <c r="AK3" i="1"/>
  <c r="AK5" i="1"/>
  <c r="AM4" i="1" l="1"/>
  <c r="AL5" i="1"/>
  <c r="AN4" i="1" l="1"/>
  <c r="AM5" i="1"/>
  <c r="AO4" i="1" l="1"/>
  <c r="AN5" i="1"/>
  <c r="AP4" i="1" l="1"/>
  <c r="AO5" i="1"/>
  <c r="AQ4" i="1" l="1"/>
  <c r="AP5" i="1"/>
  <c r="AR4" i="1" l="1"/>
  <c r="AQ5" i="1"/>
  <c r="AS4" i="1" l="1"/>
  <c r="AR3" i="1"/>
  <c r="AR5" i="1"/>
  <c r="AT4" i="1" l="1"/>
  <c r="AS5" i="1"/>
  <c r="AU4" i="1" l="1"/>
  <c r="AT5" i="1"/>
  <c r="AV4" i="1" l="1"/>
  <c r="AU5" i="1"/>
  <c r="AW4" i="1" l="1"/>
  <c r="AV5" i="1"/>
  <c r="AX4" i="1" l="1"/>
  <c r="AW5" i="1"/>
  <c r="AX5" i="1" l="1"/>
</calcChain>
</file>

<file path=xl/sharedStrings.xml><?xml version="1.0" encoding="utf-8"?>
<sst xmlns="http://schemas.openxmlformats.org/spreadsheetml/2006/main" count="126" uniqueCount="70">
  <si>
    <t>Tarefa</t>
  </si>
  <si>
    <t>Status</t>
  </si>
  <si>
    <t>Atribuido a:</t>
  </si>
  <si>
    <t>Data de Início</t>
  </si>
  <si>
    <t>Data do Término</t>
  </si>
  <si>
    <t>Duração</t>
  </si>
  <si>
    <t>Ordem</t>
  </si>
  <si>
    <t>Início do Projeto</t>
  </si>
  <si>
    <t>Progresso</t>
  </si>
  <si>
    <t>Em andamento</t>
  </si>
  <si>
    <t>Sprint 1</t>
  </si>
  <si>
    <t>Sprint 2</t>
  </si>
  <si>
    <t>Sprint 3</t>
  </si>
  <si>
    <t>Sprint 4</t>
  </si>
  <si>
    <t>Feira de Soluções</t>
  </si>
  <si>
    <t>Semana (Display)</t>
  </si>
  <si>
    <t>CNC ROUTER</t>
  </si>
  <si>
    <t>Equipe PowerTech - 4º Semestre</t>
  </si>
  <si>
    <t>Tarefa 1 - 1 Sprint</t>
  </si>
  <si>
    <t>Subtarefa 1.1 - Atualização do Projeto</t>
  </si>
  <si>
    <t>Subtarefa 1.2 - Backlog</t>
  </si>
  <si>
    <t>Subtarefa 1.3 - Reunião para definição do projeto</t>
  </si>
  <si>
    <t>Subtarefa 1.4 - Planejamento</t>
  </si>
  <si>
    <t>Subtarefa 1.5 - Documentação</t>
  </si>
  <si>
    <t>Tarefa 2 - 2 Sprint</t>
  </si>
  <si>
    <t>Subtarefa 2.1 - Definição dos componentes</t>
  </si>
  <si>
    <t>Subtarefa 2.1 - Desenho da estrutura</t>
  </si>
  <si>
    <t>Subtarefa 2.2 - Projeto elétrico</t>
  </si>
  <si>
    <t>Subtarefa 2.3 - Projeto eletrônico</t>
  </si>
  <si>
    <t>Subtarefa 2.4 - Gestão do projeto</t>
  </si>
  <si>
    <t>Subtarefa 2.4 - Apresentação</t>
  </si>
  <si>
    <t>Tarefa 3 - 3 Sprint</t>
  </si>
  <si>
    <t>Subtarefa 3.1 - Montagem eletro/elettrônica</t>
  </si>
  <si>
    <t>Subtarefa 3.2 - Montagem estrutura</t>
  </si>
  <si>
    <t>Subtarefa 3.3 - Desenvolvimento da proteção</t>
  </si>
  <si>
    <t>Tarefa 4 - 4 Sprint</t>
  </si>
  <si>
    <t>Subtarefa 3.7 - Apresentação</t>
  </si>
  <si>
    <t>Subtarefa 3.2.1 - Montagem motor x</t>
  </si>
  <si>
    <t>Subtarefa 3.2.1 - Montagem eixo y</t>
  </si>
  <si>
    <t>Concluido</t>
  </si>
  <si>
    <t>Em espera</t>
  </si>
  <si>
    <t>Equipe</t>
  </si>
  <si>
    <t>Jorge</t>
  </si>
  <si>
    <t>William</t>
  </si>
  <si>
    <t>Bruno/Jorge</t>
  </si>
  <si>
    <t>Subtarefa 3.3 - Cabeçote</t>
  </si>
  <si>
    <t>Subtarefa 3.3.1 - Projeto do Cabeçote</t>
  </si>
  <si>
    <t>Subtarefa 3.3.2 - Impressão do Cabeçote</t>
  </si>
  <si>
    <t>Subtarefa 3.3.2 - Montagem do Cabeçote</t>
  </si>
  <si>
    <t>Bruno</t>
  </si>
  <si>
    <t>Everton/Evandro</t>
  </si>
  <si>
    <t>Evandro</t>
  </si>
  <si>
    <t>Everton</t>
  </si>
  <si>
    <t>Subtarefa 3.4 - Compras</t>
  </si>
  <si>
    <t>Subtarefa 3.4.1 - Compra do perfil (mesa)</t>
  </si>
  <si>
    <t>Subtarefa 3.4.2 - Compra de fixação</t>
  </si>
  <si>
    <t>Subtarefa 3.4.3 - Compra de Rolamento</t>
  </si>
  <si>
    <t>Subtarefa 3.4.4 - Compra Suporte Nema 17</t>
  </si>
  <si>
    <t>Subtarefa 3.4.5 - Compra Pilow Block</t>
  </si>
  <si>
    <t>Subtarefa 3.6 - Documentação</t>
  </si>
  <si>
    <t>Subtarefa 4.1 - Manual de Operação</t>
  </si>
  <si>
    <t>Subtarefa 4.1 - Manual de Manutenção</t>
  </si>
  <si>
    <t>Subtarefa 4.1 - Manual de Fabricação</t>
  </si>
  <si>
    <t>Subtarefa 4.1 - Motagem Elétrica</t>
  </si>
  <si>
    <t>Subtarefa 4.1 - Desenvolvimento proteção</t>
  </si>
  <si>
    <t>Subtarefa 4.1 - Teste</t>
  </si>
  <si>
    <t>Subtarefa 4.1 - Relatório Final</t>
  </si>
  <si>
    <t>Subtarefa 4.1 - Apresentação Final</t>
  </si>
  <si>
    <t>Bruno/Evandro</t>
  </si>
  <si>
    <t>Subtarefa 4.1 - Fabricação da proteção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</si>
</sst>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\ &quot;dias&quot;"/>
    <numFmt numFmtId="165" formatCode="[$-409]d\-mmm\-yyyy;@"/>
    <numFmt numFmtId="166" formatCode="d"/>
    <numFmt numFmtId="167" formatCode="[$-416]dd\-mmm\-yy;@"/>
  </numFmts>
  <fonts count="11" x14ac:knownFonts="1">
    <font>
      <sz val="11"/>
      <color theme="1"/>
      <name val="Calibri"/>
      <family val="2"/>
      <scheme val="minor"/>
    </font>
    <font>
      <b/>
      <sz val="12"/>
      <color theme="0"/>
      <name val="Arial Nova Cond"/>
      <family val="2"/>
    </font>
    <font>
      <sz val="10"/>
      <color theme="1"/>
      <name val="Arial Nova Cond"/>
      <family val="2"/>
    </font>
    <font>
      <sz val="10"/>
      <color rgb="FF000000"/>
      <name val="Arial Nova Cond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Nova Cond"/>
      <family val="2"/>
    </font>
    <font>
      <b/>
      <sz val="11"/>
      <color theme="1"/>
      <name val="Arial Nova Cond"/>
      <family val="2"/>
    </font>
    <font>
      <b/>
      <sz val="10"/>
      <color rgb="FF000000"/>
      <name val="Arial Nova Cond"/>
      <family val="2"/>
    </font>
    <font>
      <b/>
      <sz val="10"/>
      <color theme="1"/>
      <name val="Arial Nova Cond"/>
      <family val="2"/>
    </font>
    <font>
      <b/>
      <sz val="14"/>
      <color theme="1"/>
      <name val="Arial Nova Cond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25537D"/>
        <bgColor indexed="64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2">
    <xf numFmtId="0" fontId="0" fillId="0" borderId="0" xfId="0"/>
    <xf numFmtId="0" fontId="1" fillId="5" borderId="1" xfId="0" applyFont="1" applyFill="1" applyBorder="1" applyAlignment="1" applyProtection="1">
      <alignment horizontal="center" vertical="center" wrapText="1"/>
      <protection locked="0"/>
    </xf>
    <xf numFmtId="0" fontId="1" fillId="5" borderId="1" xfId="0" applyFont="1" applyFill="1" applyBorder="1" applyAlignment="1" applyProtection="1">
      <alignment horizontal="left" vertical="center" wrapText="1" indent="1"/>
      <protection locked="0"/>
    </xf>
    <xf numFmtId="166" fontId="0" fillId="0" borderId="0" xfId="0" applyNumberFormat="1" applyAlignment="1"/>
    <xf numFmtId="0" fontId="0" fillId="0" borderId="2" xfId="0" applyBorder="1" applyAlignment="1">
      <alignment horizontal="center"/>
    </xf>
    <xf numFmtId="0" fontId="1" fillId="5" borderId="3" xfId="0" applyFont="1" applyFill="1" applyBorder="1" applyAlignment="1" applyProtection="1">
      <alignment horizontal="center" vertical="center" wrapText="1"/>
      <protection locked="0"/>
    </xf>
    <xf numFmtId="0" fontId="6" fillId="0" borderId="0" xfId="0" applyFont="1"/>
    <xf numFmtId="0" fontId="6" fillId="0" borderId="0" xfId="0" applyFont="1" applyAlignment="1">
      <alignment horizontal="center"/>
    </xf>
    <xf numFmtId="166" fontId="6" fillId="0" borderId="4" xfId="0" applyNumberFormat="1" applyFont="1" applyBorder="1" applyAlignment="1">
      <alignment horizontal="center" vertical="center"/>
    </xf>
    <xf numFmtId="165" fontId="6" fillId="0" borderId="0" xfId="0" applyNumberFormat="1" applyFont="1" applyAlignment="1">
      <alignment horizontal="center"/>
    </xf>
    <xf numFmtId="0" fontId="2" fillId="4" borderId="5" xfId="0" applyFont="1" applyFill="1" applyBorder="1" applyAlignment="1" applyProtection="1">
      <alignment horizontal="center" vertical="center" wrapText="1"/>
      <protection locked="0"/>
    </xf>
    <xf numFmtId="0" fontId="3" fillId="6" borderId="5" xfId="0" applyFont="1" applyFill="1" applyBorder="1" applyAlignment="1" applyProtection="1">
      <alignment horizontal="left" vertical="center" wrapText="1" indent="1" readingOrder="1"/>
      <protection locked="0"/>
    </xf>
    <xf numFmtId="0" fontId="2" fillId="2" borderId="5" xfId="0" applyFont="1" applyFill="1" applyBorder="1" applyAlignment="1" applyProtection="1">
      <alignment horizontal="left" vertical="center" wrapText="1" indent="1"/>
      <protection locked="0"/>
    </xf>
    <xf numFmtId="0" fontId="2" fillId="0" borderId="5" xfId="0" applyFont="1" applyBorder="1" applyAlignment="1" applyProtection="1">
      <alignment horizontal="left" vertical="center" wrapText="1" indent="1"/>
      <protection locked="0"/>
    </xf>
    <xf numFmtId="15" fontId="2" fillId="0" borderId="5" xfId="0" applyNumberFormat="1" applyFont="1" applyBorder="1" applyAlignment="1" applyProtection="1">
      <alignment horizontal="center" vertical="center" wrapText="1"/>
      <protection locked="0"/>
    </xf>
    <xf numFmtId="15" fontId="3" fillId="0" borderId="5" xfId="0" applyNumberFormat="1" applyFont="1" applyBorder="1" applyAlignment="1" applyProtection="1">
      <alignment horizontal="center" vertical="center" wrapText="1" readingOrder="1"/>
      <protection locked="0"/>
    </xf>
    <xf numFmtId="164" fontId="2" fillId="3" borderId="5" xfId="0" applyNumberFormat="1" applyFont="1" applyFill="1" applyBorder="1" applyAlignment="1" applyProtection="1">
      <alignment horizontal="center" vertical="center" wrapText="1"/>
      <protection locked="0"/>
    </xf>
    <xf numFmtId="9" fontId="6" fillId="0" borderId="5" xfId="1" applyFont="1" applyBorder="1" applyAlignment="1">
      <alignment horizontal="center" vertical="center"/>
    </xf>
    <xf numFmtId="0" fontId="6" fillId="0" borderId="5" xfId="0" applyFont="1" applyBorder="1"/>
    <xf numFmtId="0" fontId="3" fillId="0" borderId="5" xfId="0" applyFont="1" applyBorder="1" applyAlignment="1" applyProtection="1">
      <alignment horizontal="left" vertical="center" wrapText="1" indent="1"/>
      <protection locked="0"/>
    </xf>
    <xf numFmtId="0" fontId="0" fillId="0" borderId="5" xfId="0" applyBorder="1"/>
    <xf numFmtId="0" fontId="3" fillId="6" borderId="5" xfId="0" applyFont="1" applyFill="1" applyBorder="1" applyAlignment="1" applyProtection="1">
      <alignment horizontal="left" vertical="center" wrapText="1" indent="1"/>
      <protection locked="0"/>
    </xf>
    <xf numFmtId="0" fontId="2" fillId="4" borderId="5" xfId="0" applyFont="1" applyFill="1" applyBorder="1" applyAlignment="1" applyProtection="1">
      <alignment horizontal="center" vertical="center" wrapText="1"/>
      <protection locked="0"/>
    </xf>
    <xf numFmtId="0" fontId="3" fillId="6" borderId="5" xfId="0" applyFont="1" applyFill="1" applyBorder="1" applyAlignment="1" applyProtection="1">
      <alignment horizontal="left" vertical="center" wrapText="1"/>
      <protection locked="0"/>
    </xf>
    <xf numFmtId="0" fontId="8" fillId="6" borderId="5" xfId="0" applyFont="1" applyFill="1" applyBorder="1" applyAlignment="1" applyProtection="1">
      <alignment horizontal="left" vertical="center" wrapText="1" indent="1" readingOrder="1"/>
      <protection locked="0"/>
    </xf>
    <xf numFmtId="0" fontId="8" fillId="6" borderId="5" xfId="0" applyFont="1" applyFill="1" applyBorder="1" applyAlignment="1" applyProtection="1">
      <alignment horizontal="left" vertical="center" wrapText="1" indent="1"/>
      <protection locked="0"/>
    </xf>
    <xf numFmtId="0" fontId="9" fillId="4" borderId="5" xfId="0" applyFont="1" applyFill="1" applyBorder="1" applyAlignment="1" applyProtection="1">
      <alignment horizontal="center" vertical="center" wrapText="1"/>
      <protection locked="0"/>
    </xf>
    <xf numFmtId="167" fontId="0" fillId="0" borderId="2" xfId="0" applyNumberFormat="1" applyBorder="1" applyAlignment="1">
      <alignment horizontal="center"/>
    </xf>
    <xf numFmtId="0" fontId="3" fillId="0" borderId="5" xfId="0" applyFont="1" applyFill="1" applyBorder="1" applyAlignment="1" applyProtection="1">
      <alignment horizontal="left" vertical="center" wrapText="1"/>
      <protection locked="0"/>
    </xf>
    <xf numFmtId="165" fontId="7" fillId="0" borderId="4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2">
    <cellStyle name="Normal" xfId="0" builtinId="0"/>
    <cellStyle name="Porcentagem" xfId="1" builtinId="5"/>
  </cellStyles>
  <dxfs count="7">
    <dxf>
      <fill>
        <patternFill patternType="lightUp">
          <fgColor rgb="FFFF0000"/>
        </patternFill>
      </fill>
    </dxf>
    <dxf>
      <fill>
        <patternFill patternType="lightUp">
          <fgColor theme="2" tint="-0.24994659260841701"/>
        </patternFill>
      </fill>
    </dxf>
    <dxf>
      <border>
        <left style="thin">
          <color rgb="FFFF0000"/>
        </left>
        <right style="thin">
          <color rgb="FFFF0000"/>
        </right>
      </border>
    </dxf>
    <dxf>
      <fill>
        <patternFill>
          <bgColor rgb="FF66FF66"/>
        </patternFill>
      </fill>
      <border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527ACA"/>
        </patternFill>
      </fill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rgb="FF66FF66"/>
        </patternFill>
      </fill>
      <border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ill>
        <patternFill>
          <bgColor rgb="FF527ACA"/>
        </patternFill>
      </fill>
      <border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</dxfs>
  <tableStyles count="0" defaultTableStyle="TableStyleMedium2" defaultPivotStyle="PivotStyleLight16"/>
  <colors>
    <mruColors>
      <color rgb="FFFF0000"/>
      <color rgb="FFE3AB89"/>
      <color rgb="FF66FF66"/>
      <color rgb="FF527ACA"/>
      <color rgb="FF969696"/>
      <color rgb="FF3EAC68"/>
      <color rgb="FF2553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Scroll" dx="22" fmlaLink="$G$2" horiz="1" max="100" page="0" val="1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0</xdr:row>
          <xdr:rowOff>123825</xdr:rowOff>
        </xdr:from>
        <xdr:to>
          <xdr:col>49</xdr:col>
          <xdr:colOff>190500</xdr:colOff>
          <xdr:row>1</xdr:row>
          <xdr:rowOff>171450</xdr:rowOff>
        </xdr:to>
        <xdr:sp macro="" textlink="">
          <xdr:nvSpPr>
            <xdr:cNvPr id="1034" name="Scroll Bar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  <xdr:twoCellAnchor editAs="oneCell">
    <xdr:from>
      <xdr:col>0</xdr:col>
      <xdr:colOff>228600</xdr:colOff>
      <xdr:row>0</xdr:row>
      <xdr:rowOff>76201</xdr:rowOff>
    </xdr:from>
    <xdr:to>
      <xdr:col>1</xdr:col>
      <xdr:colOff>571500</xdr:colOff>
      <xdr:row>3</xdr:row>
      <xdr:rowOff>171175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363" t="17046" r="10228" b="17046"/>
        <a:stretch/>
      </xdr:blipFill>
      <xdr:spPr>
        <a:xfrm>
          <a:off x="228600" y="76201"/>
          <a:ext cx="838200" cy="7045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3BFDF-7F95-42EB-A1CC-6CE2876AE055}">
  <sheetPr>
    <pageSetUpPr fitToPage="1"/>
  </sheetPr>
  <dimension ref="A2:BF46"/>
  <sheetViews>
    <sheetView showGridLines="0" tabSelected="1" zoomScale="85" zoomScaleNormal="85" workbookViewId="0">
      <selection activeCell="G53" sqref="G53"/>
    </sheetView>
  </sheetViews>
  <sheetFormatPr defaultRowHeight="15" x14ac:dyDescent="0.25"/>
  <cols>
    <col min="1" max="1" width="7.42578125" customWidth="1"/>
    <col min="2" max="2" width="45.28515625" bestFit="1" customWidth="1"/>
    <col min="3" max="3" width="15.42578125" bestFit="1" customWidth="1"/>
    <col min="4" max="4" width="16.28515625" customWidth="1"/>
    <col min="5" max="5" width="13.85546875" customWidth="1"/>
    <col min="6" max="6" width="12.28515625" customWidth="1"/>
    <col min="7" max="7" width="12.5703125" bestFit="1" customWidth="1"/>
    <col min="8" max="8" width="11.7109375" customWidth="1"/>
    <col min="9" max="10" width="3.28515625" bestFit="1" customWidth="1"/>
    <col min="11" max="11" width="3.28515625" customWidth="1"/>
    <col min="12" max="15" width="3.28515625" bestFit="1" customWidth="1"/>
    <col min="16" max="20" width="3.140625" bestFit="1" customWidth="1"/>
    <col min="21" max="33" width="3.28515625" bestFit="1" customWidth="1"/>
    <col min="34" max="58" width="3" customWidth="1"/>
  </cols>
  <sheetData>
    <row r="2" spans="1:58" ht="18" x14ac:dyDescent="0.25">
      <c r="A2" s="6"/>
      <c r="B2" s="30" t="s">
        <v>16</v>
      </c>
      <c r="C2" s="30"/>
      <c r="D2" s="30"/>
      <c r="E2" s="31" t="s">
        <v>15</v>
      </c>
      <c r="F2" s="31"/>
      <c r="G2" s="7">
        <v>11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8" x14ac:dyDescent="0.25">
      <c r="A3" s="6"/>
      <c r="B3" s="31" t="s">
        <v>17</v>
      </c>
      <c r="C3" s="31"/>
      <c r="D3" s="31"/>
      <c r="E3" s="31" t="s">
        <v>7</v>
      </c>
      <c r="F3" s="31"/>
      <c r="G3" s="9">
        <v>44805</v>
      </c>
      <c r="H3" s="6"/>
      <c r="I3" s="29">
        <f>I4</f>
        <v>44872</v>
      </c>
      <c r="J3" s="29"/>
      <c r="K3" s="29"/>
      <c r="L3" s="29"/>
      <c r="M3" s="29"/>
      <c r="N3" s="29"/>
      <c r="O3" s="29"/>
      <c r="P3" s="29">
        <f>P4</f>
        <v>44879</v>
      </c>
      <c r="Q3" s="29"/>
      <c r="R3" s="29"/>
      <c r="S3" s="29"/>
      <c r="T3" s="29"/>
      <c r="U3" s="29"/>
      <c r="V3" s="29"/>
      <c r="W3" s="29">
        <f>W4</f>
        <v>44886</v>
      </c>
      <c r="X3" s="29"/>
      <c r="Y3" s="29"/>
      <c r="Z3" s="29"/>
      <c r="AA3" s="29"/>
      <c r="AB3" s="29"/>
      <c r="AC3" s="29"/>
      <c r="AD3" s="29">
        <f>AD4</f>
        <v>44893</v>
      </c>
      <c r="AE3" s="29"/>
      <c r="AF3" s="29"/>
      <c r="AG3" s="29"/>
      <c r="AH3" s="29"/>
      <c r="AI3" s="29"/>
      <c r="AJ3" s="29"/>
      <c r="AK3" s="29">
        <f>AK4</f>
        <v>44900</v>
      </c>
      <c r="AL3" s="29"/>
      <c r="AM3" s="29"/>
      <c r="AN3" s="29"/>
      <c r="AO3" s="29"/>
      <c r="AP3" s="29"/>
      <c r="AQ3" s="29"/>
      <c r="AR3" s="29">
        <f>AR4</f>
        <v>44907</v>
      </c>
      <c r="AS3" s="29"/>
      <c r="AT3" s="29"/>
      <c r="AU3" s="29"/>
      <c r="AV3" s="29"/>
      <c r="AW3" s="29"/>
      <c r="AX3" s="29"/>
    </row>
    <row r="4" spans="1:58" x14ac:dyDescent="0.25">
      <c r="A4" s="6"/>
      <c r="B4" s="6"/>
      <c r="C4" s="6"/>
      <c r="D4" s="6"/>
      <c r="E4" s="6"/>
      <c r="F4" s="6"/>
      <c r="G4" s="6"/>
      <c r="H4" s="6"/>
      <c r="I4" s="8">
        <f>G3-WEEKDAY(G3,1)+2+7*(G2-1)</f>
        <v>44872</v>
      </c>
      <c r="J4" s="8">
        <f>I4+1</f>
        <v>44873</v>
      </c>
      <c r="K4" s="8">
        <f t="shared" ref="K4:AX4" si="0">J4+1</f>
        <v>44874</v>
      </c>
      <c r="L4" s="8">
        <f t="shared" si="0"/>
        <v>44875</v>
      </c>
      <c r="M4" s="8">
        <f t="shared" si="0"/>
        <v>44876</v>
      </c>
      <c r="N4" s="8">
        <f t="shared" si="0"/>
        <v>44877</v>
      </c>
      <c r="O4" s="8">
        <f t="shared" si="0"/>
        <v>44878</v>
      </c>
      <c r="P4" s="8">
        <f t="shared" si="0"/>
        <v>44879</v>
      </c>
      <c r="Q4" s="8">
        <f t="shared" si="0"/>
        <v>44880</v>
      </c>
      <c r="R4" s="8">
        <f t="shared" si="0"/>
        <v>44881</v>
      </c>
      <c r="S4" s="8">
        <f t="shared" si="0"/>
        <v>44882</v>
      </c>
      <c r="T4" s="8">
        <f t="shared" si="0"/>
        <v>44883</v>
      </c>
      <c r="U4" s="8">
        <f t="shared" si="0"/>
        <v>44884</v>
      </c>
      <c r="V4" s="8">
        <f t="shared" si="0"/>
        <v>44885</v>
      </c>
      <c r="W4" s="8">
        <f t="shared" si="0"/>
        <v>44886</v>
      </c>
      <c r="X4" s="8">
        <f t="shared" si="0"/>
        <v>44887</v>
      </c>
      <c r="Y4" s="8">
        <f t="shared" si="0"/>
        <v>44888</v>
      </c>
      <c r="Z4" s="8">
        <f t="shared" si="0"/>
        <v>44889</v>
      </c>
      <c r="AA4" s="8">
        <f t="shared" si="0"/>
        <v>44890</v>
      </c>
      <c r="AB4" s="8">
        <f t="shared" si="0"/>
        <v>44891</v>
      </c>
      <c r="AC4" s="8">
        <f t="shared" si="0"/>
        <v>44892</v>
      </c>
      <c r="AD4" s="8">
        <f t="shared" si="0"/>
        <v>44893</v>
      </c>
      <c r="AE4" s="8">
        <f t="shared" si="0"/>
        <v>44894</v>
      </c>
      <c r="AF4" s="8">
        <f t="shared" si="0"/>
        <v>44895</v>
      </c>
      <c r="AG4" s="8">
        <f t="shared" si="0"/>
        <v>44896</v>
      </c>
      <c r="AH4" s="8">
        <f t="shared" si="0"/>
        <v>44897</v>
      </c>
      <c r="AI4" s="8">
        <f t="shared" si="0"/>
        <v>44898</v>
      </c>
      <c r="AJ4" s="8">
        <f t="shared" si="0"/>
        <v>44899</v>
      </c>
      <c r="AK4" s="8">
        <f t="shared" si="0"/>
        <v>44900</v>
      </c>
      <c r="AL4" s="8">
        <f t="shared" si="0"/>
        <v>44901</v>
      </c>
      <c r="AM4" s="8">
        <f t="shared" si="0"/>
        <v>44902</v>
      </c>
      <c r="AN4" s="8">
        <f t="shared" si="0"/>
        <v>44903</v>
      </c>
      <c r="AO4" s="8">
        <f t="shared" si="0"/>
        <v>44904</v>
      </c>
      <c r="AP4" s="8">
        <f t="shared" si="0"/>
        <v>44905</v>
      </c>
      <c r="AQ4" s="8">
        <f t="shared" si="0"/>
        <v>44906</v>
      </c>
      <c r="AR4" s="8">
        <f t="shared" si="0"/>
        <v>44907</v>
      </c>
      <c r="AS4" s="8">
        <f t="shared" si="0"/>
        <v>44908</v>
      </c>
      <c r="AT4" s="8">
        <f t="shared" si="0"/>
        <v>44909</v>
      </c>
      <c r="AU4" s="8">
        <f t="shared" si="0"/>
        <v>44910</v>
      </c>
      <c r="AV4" s="8">
        <f t="shared" si="0"/>
        <v>44911</v>
      </c>
      <c r="AW4" s="8">
        <f t="shared" si="0"/>
        <v>44912</v>
      </c>
      <c r="AX4" s="8">
        <f t="shared" si="0"/>
        <v>44913</v>
      </c>
      <c r="AY4" s="3"/>
      <c r="AZ4" s="3"/>
      <c r="BA4" s="3"/>
      <c r="BB4" s="3"/>
      <c r="BC4" s="3"/>
      <c r="BD4" s="3"/>
      <c r="BE4" s="3"/>
      <c r="BF4" s="3"/>
    </row>
    <row r="5" spans="1:58" ht="31.5" x14ac:dyDescent="0.25">
      <c r="A5" s="1" t="s">
        <v>6</v>
      </c>
      <c r="B5" s="2" t="s">
        <v>0</v>
      </c>
      <c r="C5" s="2" t="s">
        <v>1</v>
      </c>
      <c r="D5" s="2" t="s">
        <v>2</v>
      </c>
      <c r="E5" s="1" t="s">
        <v>3</v>
      </c>
      <c r="F5" s="1" t="s">
        <v>4</v>
      </c>
      <c r="G5" s="1" t="s">
        <v>5</v>
      </c>
      <c r="H5" s="5" t="s">
        <v>8</v>
      </c>
      <c r="I5" s="5" t="str">
        <f>LEFT(TEXT(I4,"ddd"),1)</f>
        <v>s</v>
      </c>
      <c r="J5" s="5" t="str">
        <f t="shared" ref="J5:O5" si="1">LEFT(TEXT(J4,"ddd"),1)</f>
        <v>t</v>
      </c>
      <c r="K5" s="5" t="str">
        <f t="shared" si="1"/>
        <v>q</v>
      </c>
      <c r="L5" s="5" t="str">
        <f t="shared" si="1"/>
        <v>q</v>
      </c>
      <c r="M5" s="5" t="str">
        <f t="shared" si="1"/>
        <v>s</v>
      </c>
      <c r="N5" s="5" t="str">
        <f t="shared" si="1"/>
        <v>s</v>
      </c>
      <c r="O5" s="5" t="str">
        <f t="shared" si="1"/>
        <v>d</v>
      </c>
      <c r="P5" s="5" t="str">
        <f t="shared" ref="P5" si="2">LEFT(TEXT(P4,"ddd"),1)</f>
        <v>s</v>
      </c>
      <c r="Q5" s="5" t="str">
        <f t="shared" ref="Q5" si="3">LEFT(TEXT(Q4,"ddd"),1)</f>
        <v>t</v>
      </c>
      <c r="R5" s="5" t="str">
        <f t="shared" ref="R5" si="4">LEFT(TEXT(R4,"ddd"),1)</f>
        <v>q</v>
      </c>
      <c r="S5" s="5" t="str">
        <f t="shared" ref="S5" si="5">LEFT(TEXT(S4,"ddd"),1)</f>
        <v>q</v>
      </c>
      <c r="T5" s="5" t="str">
        <f t="shared" ref="T5" si="6">LEFT(TEXT(T4,"ddd"),1)</f>
        <v>s</v>
      </c>
      <c r="U5" s="5" t="str">
        <f t="shared" ref="U5" si="7">LEFT(TEXT(U4,"ddd"),1)</f>
        <v>s</v>
      </c>
      <c r="V5" s="5" t="str">
        <f t="shared" ref="V5" si="8">LEFT(TEXT(V4,"ddd"),1)</f>
        <v>d</v>
      </c>
      <c r="W5" s="5" t="str">
        <f t="shared" ref="W5" si="9">LEFT(TEXT(W4,"ddd"),1)</f>
        <v>s</v>
      </c>
      <c r="X5" s="5" t="str">
        <f t="shared" ref="X5" si="10">LEFT(TEXT(X4,"ddd"),1)</f>
        <v>t</v>
      </c>
      <c r="Y5" s="5" t="str">
        <f t="shared" ref="Y5" si="11">LEFT(TEXT(Y4,"ddd"),1)</f>
        <v>q</v>
      </c>
      <c r="Z5" s="5" t="str">
        <f t="shared" ref="Z5" si="12">LEFT(TEXT(Z4,"ddd"),1)</f>
        <v>q</v>
      </c>
      <c r="AA5" s="5" t="str">
        <f t="shared" ref="AA5" si="13">LEFT(TEXT(AA4,"ddd"),1)</f>
        <v>s</v>
      </c>
      <c r="AB5" s="5" t="str">
        <f t="shared" ref="AB5" si="14">LEFT(TEXT(AB4,"ddd"),1)</f>
        <v>s</v>
      </c>
      <c r="AC5" s="5" t="str">
        <f t="shared" ref="AC5" si="15">LEFT(TEXT(AC4,"ddd"),1)</f>
        <v>d</v>
      </c>
      <c r="AD5" s="5" t="str">
        <f t="shared" ref="AD5" si="16">LEFT(TEXT(AD4,"ddd"),1)</f>
        <v>s</v>
      </c>
      <c r="AE5" s="5" t="str">
        <f t="shared" ref="AE5" si="17">LEFT(TEXT(AE4,"ddd"),1)</f>
        <v>t</v>
      </c>
      <c r="AF5" s="5" t="str">
        <f t="shared" ref="AF5" si="18">LEFT(TEXT(AF4,"ddd"),1)</f>
        <v>q</v>
      </c>
      <c r="AG5" s="5" t="str">
        <f t="shared" ref="AG5" si="19">LEFT(TEXT(AG4,"ddd"),1)</f>
        <v>q</v>
      </c>
      <c r="AH5" s="5" t="str">
        <f t="shared" ref="AH5" si="20">LEFT(TEXT(AH4,"ddd"),1)</f>
        <v>s</v>
      </c>
      <c r="AI5" s="5" t="str">
        <f t="shared" ref="AI5" si="21">LEFT(TEXT(AI4,"ddd"),1)</f>
        <v>s</v>
      </c>
      <c r="AJ5" s="5" t="str">
        <f t="shared" ref="AJ5" si="22">LEFT(TEXT(AJ4,"ddd"),1)</f>
        <v>d</v>
      </c>
      <c r="AK5" s="5" t="str">
        <f t="shared" ref="AK5" si="23">LEFT(TEXT(AK4,"ddd"),1)</f>
        <v>s</v>
      </c>
      <c r="AL5" s="5" t="str">
        <f t="shared" ref="AL5" si="24">LEFT(TEXT(AL4,"ddd"),1)</f>
        <v>t</v>
      </c>
      <c r="AM5" s="5" t="str">
        <f t="shared" ref="AM5" si="25">LEFT(TEXT(AM4,"ddd"),1)</f>
        <v>q</v>
      </c>
      <c r="AN5" s="5" t="str">
        <f t="shared" ref="AN5" si="26">LEFT(TEXT(AN4,"ddd"),1)</f>
        <v>q</v>
      </c>
      <c r="AO5" s="5" t="str">
        <f t="shared" ref="AO5" si="27">LEFT(TEXT(AO4,"ddd"),1)</f>
        <v>s</v>
      </c>
      <c r="AP5" s="5" t="str">
        <f t="shared" ref="AP5" si="28">LEFT(TEXT(AP4,"ddd"),1)</f>
        <v>s</v>
      </c>
      <c r="AQ5" s="5" t="str">
        <f t="shared" ref="AQ5" si="29">LEFT(TEXT(AQ4,"ddd"),1)</f>
        <v>d</v>
      </c>
      <c r="AR5" s="5" t="str">
        <f t="shared" ref="AR5" si="30">LEFT(TEXT(AR4,"ddd"),1)</f>
        <v>s</v>
      </c>
      <c r="AS5" s="5" t="str">
        <f t="shared" ref="AS5" si="31">LEFT(TEXT(AS4,"ddd"),1)</f>
        <v>t</v>
      </c>
      <c r="AT5" s="5" t="str">
        <f t="shared" ref="AT5" si="32">LEFT(TEXT(AT4,"ddd"),1)</f>
        <v>q</v>
      </c>
      <c r="AU5" s="5" t="str">
        <f t="shared" ref="AU5" si="33">LEFT(TEXT(AU4,"ddd"),1)</f>
        <v>q</v>
      </c>
      <c r="AV5" s="5" t="str">
        <f t="shared" ref="AV5" si="34">LEFT(TEXT(AV4,"ddd"),1)</f>
        <v>s</v>
      </c>
      <c r="AW5" s="5" t="str">
        <f t="shared" ref="AW5" si="35">LEFT(TEXT(AW4,"ddd"),1)</f>
        <v>s</v>
      </c>
      <c r="AX5" s="5" t="str">
        <f t="shared" ref="AX5" si="36">LEFT(TEXT(AX4,"ddd"),1)</f>
        <v>d</v>
      </c>
    </row>
    <row r="6" spans="1:58" hidden="1" x14ac:dyDescent="0.25">
      <c r="A6" s="26">
        <v>1</v>
      </c>
      <c r="B6" s="24" t="s">
        <v>18</v>
      </c>
      <c r="C6" s="12"/>
      <c r="D6" s="13"/>
      <c r="E6" s="14"/>
      <c r="F6" s="15"/>
      <c r="G6" s="16"/>
      <c r="H6" s="17"/>
      <c r="I6" s="20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</row>
    <row r="7" spans="1:58" hidden="1" x14ac:dyDescent="0.25">
      <c r="A7" s="10">
        <v>2</v>
      </c>
      <c r="B7" s="19" t="s">
        <v>19</v>
      </c>
      <c r="C7" s="12" t="s">
        <v>39</v>
      </c>
      <c r="D7" s="13" t="s">
        <v>41</v>
      </c>
      <c r="E7" s="15">
        <v>44798</v>
      </c>
      <c r="F7" s="15">
        <v>44805</v>
      </c>
      <c r="G7" s="16">
        <f t="shared" ref="G7:G20" si="37">IF(E7=0,0,F7-E7)</f>
        <v>7</v>
      </c>
      <c r="H7" s="17">
        <v>1</v>
      </c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</row>
    <row r="8" spans="1:58" hidden="1" x14ac:dyDescent="0.25">
      <c r="A8" s="10">
        <v>3</v>
      </c>
      <c r="B8" s="11" t="s">
        <v>20</v>
      </c>
      <c r="C8" s="12" t="s">
        <v>39</v>
      </c>
      <c r="D8" s="13" t="s">
        <v>41</v>
      </c>
      <c r="E8" s="15">
        <v>44805</v>
      </c>
      <c r="F8" s="15">
        <v>44805</v>
      </c>
      <c r="G8" s="16">
        <f t="shared" si="37"/>
        <v>0</v>
      </c>
      <c r="H8" s="17">
        <v>1</v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</row>
    <row r="9" spans="1:58" hidden="1" x14ac:dyDescent="0.25">
      <c r="A9" s="10">
        <v>4</v>
      </c>
      <c r="B9" s="19" t="s">
        <v>21</v>
      </c>
      <c r="C9" s="12" t="s">
        <v>39</v>
      </c>
      <c r="D9" s="13" t="s">
        <v>41</v>
      </c>
      <c r="E9" s="15">
        <v>44812</v>
      </c>
      <c r="F9" s="15">
        <v>44812</v>
      </c>
      <c r="G9" s="16">
        <f>IF(E9=0,0,F9-E9)</f>
        <v>0</v>
      </c>
      <c r="H9" s="17">
        <v>1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</row>
    <row r="10" spans="1:58" hidden="1" x14ac:dyDescent="0.25">
      <c r="A10" s="22">
        <v>5</v>
      </c>
      <c r="B10" s="19" t="s">
        <v>22</v>
      </c>
      <c r="C10" s="12" t="s">
        <v>9</v>
      </c>
      <c r="D10" s="13" t="s">
        <v>42</v>
      </c>
      <c r="E10" s="15">
        <v>44813</v>
      </c>
      <c r="F10" s="15">
        <v>44813</v>
      </c>
      <c r="G10" s="16">
        <f t="shared" ref="G10:G18" si="38">IF(E10=0,0,F10-E10)</f>
        <v>0</v>
      </c>
      <c r="H10" s="17">
        <v>1</v>
      </c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</row>
    <row r="11" spans="1:58" hidden="1" x14ac:dyDescent="0.25">
      <c r="A11" s="22">
        <v>6</v>
      </c>
      <c r="B11" s="19" t="s">
        <v>23</v>
      </c>
      <c r="C11" s="12" t="s">
        <v>9</v>
      </c>
      <c r="D11" s="13" t="s">
        <v>42</v>
      </c>
      <c r="E11" s="15">
        <v>44798</v>
      </c>
      <c r="F11" s="15">
        <v>44893</v>
      </c>
      <c r="G11" s="16">
        <f t="shared" si="38"/>
        <v>95</v>
      </c>
      <c r="H11" s="17">
        <v>0.1</v>
      </c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</row>
    <row r="12" spans="1:58" hidden="1" x14ac:dyDescent="0.25">
      <c r="A12" s="26">
        <v>7</v>
      </c>
      <c r="B12" s="24" t="s">
        <v>24</v>
      </c>
      <c r="C12" s="12"/>
      <c r="D12" s="13"/>
      <c r="E12" s="15"/>
      <c r="F12" s="15"/>
      <c r="G12" s="16"/>
      <c r="H12" s="17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</row>
    <row r="13" spans="1:58" hidden="1" x14ac:dyDescent="0.25">
      <c r="A13" s="22">
        <v>8</v>
      </c>
      <c r="B13" s="21" t="s">
        <v>25</v>
      </c>
      <c r="C13" s="12" t="s">
        <v>39</v>
      </c>
      <c r="D13" s="13" t="s">
        <v>44</v>
      </c>
      <c r="E13" s="15">
        <v>44817</v>
      </c>
      <c r="F13" s="15">
        <v>44820</v>
      </c>
      <c r="G13" s="16">
        <f t="shared" si="38"/>
        <v>3</v>
      </c>
      <c r="H13" s="17">
        <v>0.9</v>
      </c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</row>
    <row r="14" spans="1:58" hidden="1" x14ac:dyDescent="0.25">
      <c r="A14" s="10">
        <v>9</v>
      </c>
      <c r="B14" s="21" t="s">
        <v>26</v>
      </c>
      <c r="C14" s="12" t="s">
        <v>39</v>
      </c>
      <c r="D14" s="13" t="s">
        <v>44</v>
      </c>
      <c r="E14" s="15">
        <v>44810</v>
      </c>
      <c r="F14" s="15">
        <v>44834</v>
      </c>
      <c r="G14" s="16">
        <f t="shared" si="38"/>
        <v>24</v>
      </c>
      <c r="H14" s="17">
        <v>0.98</v>
      </c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</row>
    <row r="15" spans="1:58" hidden="1" x14ac:dyDescent="0.25">
      <c r="A15" s="10">
        <v>10</v>
      </c>
      <c r="B15" s="21" t="s">
        <v>27</v>
      </c>
      <c r="C15" s="12" t="s">
        <v>39</v>
      </c>
      <c r="D15" s="13" t="s">
        <v>44</v>
      </c>
      <c r="E15" s="15">
        <v>44817</v>
      </c>
      <c r="F15" s="15">
        <v>44834</v>
      </c>
      <c r="G15" s="16">
        <f t="shared" si="38"/>
        <v>17</v>
      </c>
      <c r="H15" s="17">
        <v>0.5</v>
      </c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</row>
    <row r="16" spans="1:58" hidden="1" x14ac:dyDescent="0.25">
      <c r="A16" s="22">
        <v>11</v>
      </c>
      <c r="B16" s="21" t="s">
        <v>28</v>
      </c>
      <c r="C16" s="12" t="s">
        <v>39</v>
      </c>
      <c r="D16" s="13" t="s">
        <v>44</v>
      </c>
      <c r="E16" s="15">
        <v>44817</v>
      </c>
      <c r="F16" s="15">
        <v>44834</v>
      </c>
      <c r="G16" s="16">
        <f t="shared" si="38"/>
        <v>17</v>
      </c>
      <c r="H16" s="17">
        <v>0.5</v>
      </c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</row>
    <row r="17" spans="1:50" hidden="1" x14ac:dyDescent="0.25">
      <c r="A17" s="22">
        <v>12</v>
      </c>
      <c r="B17" s="21" t="s">
        <v>29</v>
      </c>
      <c r="C17" s="12" t="s">
        <v>39</v>
      </c>
      <c r="D17" s="13" t="s">
        <v>44</v>
      </c>
      <c r="E17" s="15">
        <v>44816</v>
      </c>
      <c r="F17" s="15">
        <v>44838</v>
      </c>
      <c r="G17" s="16">
        <f t="shared" si="38"/>
        <v>22</v>
      </c>
      <c r="H17" s="17">
        <v>1</v>
      </c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</row>
    <row r="18" spans="1:50" hidden="1" x14ac:dyDescent="0.25">
      <c r="A18" s="22">
        <v>13</v>
      </c>
      <c r="B18" s="21" t="s">
        <v>30</v>
      </c>
      <c r="C18" s="12" t="s">
        <v>39</v>
      </c>
      <c r="D18" s="13" t="s">
        <v>44</v>
      </c>
      <c r="E18" s="15">
        <v>44838</v>
      </c>
      <c r="F18" s="15">
        <v>44838</v>
      </c>
      <c r="G18" s="16">
        <f t="shared" si="38"/>
        <v>0</v>
      </c>
      <c r="H18" s="17">
        <v>0.98</v>
      </c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</row>
    <row r="19" spans="1:50" hidden="1" x14ac:dyDescent="0.25">
      <c r="A19" s="26">
        <v>14</v>
      </c>
      <c r="B19" s="25" t="s">
        <v>31</v>
      </c>
      <c r="C19" s="12"/>
      <c r="D19" s="13"/>
      <c r="E19" s="14"/>
      <c r="F19" s="14"/>
      <c r="G19" s="16"/>
      <c r="H19" s="17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</row>
    <row r="20" spans="1:50" hidden="1" x14ac:dyDescent="0.25">
      <c r="A20" s="22">
        <v>15</v>
      </c>
      <c r="B20" s="23" t="s">
        <v>32</v>
      </c>
      <c r="C20" s="12" t="s">
        <v>9</v>
      </c>
      <c r="D20" s="13" t="s">
        <v>43</v>
      </c>
      <c r="E20" s="14">
        <v>44862</v>
      </c>
      <c r="F20" s="14">
        <v>44887</v>
      </c>
      <c r="G20" s="16">
        <f t="shared" si="37"/>
        <v>25</v>
      </c>
      <c r="H20" s="17">
        <v>0.7</v>
      </c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</row>
    <row r="21" spans="1:50" hidden="1" x14ac:dyDescent="0.25">
      <c r="A21" s="22">
        <v>16</v>
      </c>
      <c r="B21" s="28" t="s">
        <v>33</v>
      </c>
      <c r="C21" s="12"/>
      <c r="D21" s="13"/>
      <c r="E21" s="14">
        <v>44816</v>
      </c>
      <c r="F21" s="14">
        <v>44868</v>
      </c>
      <c r="G21" s="16">
        <f>IF(E21=0,0,F21-E21)</f>
        <v>52</v>
      </c>
      <c r="H21" s="17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</row>
    <row r="22" spans="1:50" hidden="1" x14ac:dyDescent="0.25">
      <c r="A22" s="22">
        <v>17</v>
      </c>
      <c r="B22" s="28" t="s">
        <v>38</v>
      </c>
      <c r="C22" s="12" t="s">
        <v>9</v>
      </c>
      <c r="D22" s="13" t="s">
        <v>51</v>
      </c>
      <c r="E22" s="14">
        <v>44838</v>
      </c>
      <c r="F22" s="14">
        <v>44868</v>
      </c>
      <c r="G22" s="16">
        <f>IF(E22=0,0,F22-E22)</f>
        <v>30</v>
      </c>
      <c r="H22" s="17">
        <v>0.7</v>
      </c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</row>
    <row r="23" spans="1:50" hidden="1" x14ac:dyDescent="0.25">
      <c r="A23" s="22">
        <v>18</v>
      </c>
      <c r="B23" s="28" t="s">
        <v>37</v>
      </c>
      <c r="C23" s="12" t="s">
        <v>9</v>
      </c>
      <c r="D23" s="13" t="s">
        <v>52</v>
      </c>
      <c r="E23" s="14">
        <v>44855</v>
      </c>
      <c r="F23" s="14">
        <v>44868</v>
      </c>
      <c r="G23" s="16">
        <f>IF(E23=0,0,F23-E23)</f>
        <v>13</v>
      </c>
      <c r="H23" s="17">
        <v>0.3</v>
      </c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</row>
    <row r="24" spans="1:50" hidden="1" x14ac:dyDescent="0.25">
      <c r="A24" s="22">
        <v>19</v>
      </c>
      <c r="B24" s="28" t="s">
        <v>45</v>
      </c>
      <c r="C24" s="12"/>
      <c r="D24" s="13"/>
      <c r="E24" s="14"/>
      <c r="F24" s="14"/>
      <c r="G24" s="16">
        <f t="shared" ref="G24:G46" si="39">IF(E24=0,0,F24-E24)</f>
        <v>0</v>
      </c>
      <c r="H24" s="17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</row>
    <row r="25" spans="1:50" hidden="1" x14ac:dyDescent="0.25">
      <c r="A25" s="22">
        <v>20</v>
      </c>
      <c r="B25" s="28" t="s">
        <v>46</v>
      </c>
      <c r="C25" s="12" t="s">
        <v>9</v>
      </c>
      <c r="D25" s="13" t="s">
        <v>49</v>
      </c>
      <c r="E25" s="14">
        <v>44856</v>
      </c>
      <c r="F25" s="14">
        <v>44857</v>
      </c>
      <c r="G25" s="16">
        <f>IF(E25=0,0,F25-E25)</f>
        <v>1</v>
      </c>
      <c r="H25" s="17">
        <v>0.95</v>
      </c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</row>
    <row r="26" spans="1:50" hidden="1" x14ac:dyDescent="0.25">
      <c r="A26" s="22">
        <v>21</v>
      </c>
      <c r="B26" s="28" t="s">
        <v>47</v>
      </c>
      <c r="C26" s="12" t="s">
        <v>40</v>
      </c>
      <c r="D26" s="13" t="s">
        <v>42</v>
      </c>
      <c r="E26" s="14">
        <v>44859</v>
      </c>
      <c r="F26" s="14">
        <v>44860</v>
      </c>
      <c r="G26" s="16">
        <f t="shared" si="39"/>
        <v>1</v>
      </c>
      <c r="H26" s="17">
        <v>0</v>
      </c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</row>
    <row r="27" spans="1:50" hidden="1" x14ac:dyDescent="0.25">
      <c r="A27" s="22">
        <v>22</v>
      </c>
      <c r="B27" s="28" t="s">
        <v>48</v>
      </c>
      <c r="C27" s="12" t="s">
        <v>40</v>
      </c>
      <c r="D27" s="13" t="s">
        <v>50</v>
      </c>
      <c r="E27" s="14">
        <v>44861</v>
      </c>
      <c r="F27" s="14">
        <v>44862</v>
      </c>
      <c r="G27" s="16">
        <f t="shared" si="39"/>
        <v>1</v>
      </c>
      <c r="H27" s="17">
        <v>0</v>
      </c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</row>
    <row r="28" spans="1:50" hidden="1" x14ac:dyDescent="0.25">
      <c r="A28" s="22">
        <v>23</v>
      </c>
      <c r="B28" s="23" t="s">
        <v>34</v>
      </c>
      <c r="C28" s="12" t="s">
        <v>40</v>
      </c>
      <c r="D28" s="13" t="s">
        <v>49</v>
      </c>
      <c r="E28" s="14">
        <v>44860</v>
      </c>
      <c r="F28" s="14">
        <v>44861</v>
      </c>
      <c r="G28" s="16">
        <f t="shared" si="39"/>
        <v>1</v>
      </c>
      <c r="H28" s="17">
        <v>0</v>
      </c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</row>
    <row r="29" spans="1:50" hidden="1" x14ac:dyDescent="0.25">
      <c r="A29" s="22"/>
      <c r="B29" s="23" t="s">
        <v>53</v>
      </c>
      <c r="C29" s="12"/>
      <c r="D29" s="13"/>
      <c r="E29" s="14"/>
      <c r="F29" s="14"/>
      <c r="G29" s="16"/>
      <c r="H29" s="17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</row>
    <row r="30" spans="1:50" hidden="1" x14ac:dyDescent="0.25">
      <c r="A30" s="22">
        <v>24</v>
      </c>
      <c r="B30" s="23" t="s">
        <v>54</v>
      </c>
      <c r="C30" s="12" t="s">
        <v>39</v>
      </c>
      <c r="D30" s="13" t="s">
        <v>42</v>
      </c>
      <c r="E30" s="14">
        <v>44854</v>
      </c>
      <c r="F30" s="14">
        <v>44858</v>
      </c>
      <c r="G30" s="16">
        <f t="shared" si="39"/>
        <v>4</v>
      </c>
      <c r="H30" s="17">
        <v>1</v>
      </c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</row>
    <row r="31" spans="1:50" hidden="1" x14ac:dyDescent="0.25">
      <c r="A31" s="22">
        <v>25</v>
      </c>
      <c r="B31" s="23" t="s">
        <v>55</v>
      </c>
      <c r="C31" s="12" t="s">
        <v>39</v>
      </c>
      <c r="D31" s="13" t="s">
        <v>42</v>
      </c>
      <c r="E31" s="14">
        <v>44844</v>
      </c>
      <c r="F31" s="14">
        <v>44847</v>
      </c>
      <c r="G31" s="16">
        <f t="shared" si="39"/>
        <v>3</v>
      </c>
      <c r="H31" s="17">
        <v>1</v>
      </c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</row>
    <row r="32" spans="1:50" hidden="1" x14ac:dyDescent="0.25">
      <c r="A32" s="22">
        <v>26</v>
      </c>
      <c r="B32" s="23" t="s">
        <v>56</v>
      </c>
      <c r="C32" s="12" t="s">
        <v>39</v>
      </c>
      <c r="D32" s="13" t="s">
        <v>42</v>
      </c>
      <c r="E32" s="14">
        <v>44844</v>
      </c>
      <c r="F32" s="14">
        <v>44848</v>
      </c>
      <c r="G32" s="16">
        <f t="shared" si="39"/>
        <v>4</v>
      </c>
      <c r="H32" s="17">
        <v>1</v>
      </c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</row>
    <row r="33" spans="1:50" hidden="1" x14ac:dyDescent="0.25">
      <c r="A33" s="22">
        <v>27</v>
      </c>
      <c r="B33" s="23" t="s">
        <v>57</v>
      </c>
      <c r="C33" s="12" t="s">
        <v>9</v>
      </c>
      <c r="D33" s="13" t="s">
        <v>42</v>
      </c>
      <c r="E33" s="14">
        <v>44858</v>
      </c>
      <c r="F33" s="14">
        <v>44859</v>
      </c>
      <c r="G33" s="16">
        <f t="shared" si="39"/>
        <v>1</v>
      </c>
      <c r="H33" s="17">
        <v>0.9</v>
      </c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</row>
    <row r="34" spans="1:50" hidden="1" x14ac:dyDescent="0.25">
      <c r="A34" s="22">
        <v>28</v>
      </c>
      <c r="B34" s="23" t="s">
        <v>58</v>
      </c>
      <c r="C34" s="12" t="s">
        <v>9</v>
      </c>
      <c r="D34" s="13" t="s">
        <v>42</v>
      </c>
      <c r="E34" s="14">
        <v>44858</v>
      </c>
      <c r="F34" s="14">
        <v>44859</v>
      </c>
      <c r="G34" s="16">
        <f t="shared" si="39"/>
        <v>1</v>
      </c>
      <c r="H34" s="17">
        <v>0.9</v>
      </c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</row>
    <row r="35" spans="1:50" hidden="1" x14ac:dyDescent="0.25">
      <c r="A35" s="22">
        <v>29</v>
      </c>
      <c r="B35" s="23" t="s">
        <v>59</v>
      </c>
      <c r="C35" s="12" t="s">
        <v>9</v>
      </c>
      <c r="D35" s="13" t="s">
        <v>42</v>
      </c>
      <c r="E35" s="14">
        <v>44848</v>
      </c>
      <c r="F35" s="14">
        <v>44893</v>
      </c>
      <c r="G35" s="16">
        <f t="shared" si="39"/>
        <v>45</v>
      </c>
      <c r="H35" s="17">
        <v>0.1</v>
      </c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</row>
    <row r="36" spans="1:50" hidden="1" x14ac:dyDescent="0.25">
      <c r="A36" s="22">
        <v>30</v>
      </c>
      <c r="B36" s="23" t="s">
        <v>36</v>
      </c>
      <c r="C36" s="12" t="s">
        <v>40</v>
      </c>
      <c r="D36" s="13" t="s">
        <v>42</v>
      </c>
      <c r="E36" s="14">
        <v>44865</v>
      </c>
      <c r="F36" s="14">
        <v>44868</v>
      </c>
      <c r="G36" s="16">
        <f t="shared" si="39"/>
        <v>3</v>
      </c>
      <c r="H36" s="17">
        <v>0</v>
      </c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</row>
    <row r="37" spans="1:50" x14ac:dyDescent="0.25">
      <c r="A37" s="26">
        <v>31</v>
      </c>
      <c r="B37" s="25" t="s">
        <v>35</v>
      </c>
      <c r="C37" s="12"/>
      <c r="D37" s="13"/>
      <c r="E37" s="14"/>
      <c r="F37" s="14"/>
      <c r="G37" s="16">
        <f t="shared" si="39"/>
        <v>0</v>
      </c>
      <c r="H37" s="17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</row>
    <row r="38" spans="1:50" x14ac:dyDescent="0.25">
      <c r="A38" s="22">
        <v>32</v>
      </c>
      <c r="B38" s="23" t="s">
        <v>63</v>
      </c>
      <c r="C38" s="12" t="s">
        <v>40</v>
      </c>
      <c r="D38" s="13" t="s">
        <v>43</v>
      </c>
      <c r="E38" s="14">
        <v>44872</v>
      </c>
      <c r="F38" s="14">
        <v>44876</v>
      </c>
      <c r="G38" s="16">
        <f>IF(E38=0,0,F38-E38)</f>
        <v>4</v>
      </c>
      <c r="H38" s="17">
        <v>0</v>
      </c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</row>
    <row r="39" spans="1:50" x14ac:dyDescent="0.25">
      <c r="A39" s="26">
        <v>33</v>
      </c>
      <c r="B39" s="23" t="s">
        <v>64</v>
      </c>
      <c r="C39" s="12" t="s">
        <v>40</v>
      </c>
      <c r="D39" s="13" t="s">
        <v>49</v>
      </c>
      <c r="E39" s="14">
        <v>44872</v>
      </c>
      <c r="F39" s="14">
        <v>44873</v>
      </c>
      <c r="G39" s="16">
        <f>IF(E39=0,0,F39-E39)</f>
        <v>1</v>
      </c>
      <c r="H39" s="17">
        <v>0</v>
      </c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</row>
    <row r="40" spans="1:50" x14ac:dyDescent="0.25">
      <c r="A40" s="22">
        <v>34</v>
      </c>
      <c r="B40" s="23" t="s">
        <v>69</v>
      </c>
      <c r="C40" s="12" t="s">
        <v>40</v>
      </c>
      <c r="D40" s="13" t="s">
        <v>52</v>
      </c>
      <c r="E40" s="14">
        <v>44874</v>
      </c>
      <c r="F40" s="14">
        <v>44877</v>
      </c>
      <c r="G40" s="16">
        <f>IF(E40=0,0,F40-E40)</f>
        <v>3</v>
      </c>
      <c r="H40" s="17">
        <v>0</v>
      </c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</row>
    <row r="41" spans="1:50" x14ac:dyDescent="0.25">
      <c r="A41" s="26">
        <v>35</v>
      </c>
      <c r="B41" s="23" t="s">
        <v>65</v>
      </c>
      <c r="C41" s="12" t="s">
        <v>40</v>
      </c>
      <c r="D41" s="13" t="s">
        <v>41</v>
      </c>
      <c r="E41" s="14">
        <v>44879</v>
      </c>
      <c r="F41" s="14">
        <v>44890</v>
      </c>
      <c r="G41" s="16">
        <f>IF(E41=0,0,F41-E41)</f>
        <v>11</v>
      </c>
      <c r="H41" s="17">
        <v>0</v>
      </c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</row>
    <row r="42" spans="1:50" x14ac:dyDescent="0.25">
      <c r="A42" s="22">
        <v>36</v>
      </c>
      <c r="B42" s="23" t="s">
        <v>60</v>
      </c>
      <c r="C42" s="12" t="s">
        <v>9</v>
      </c>
      <c r="D42" s="13" t="s">
        <v>68</v>
      </c>
      <c r="E42" s="14">
        <v>44872</v>
      </c>
      <c r="F42" s="14">
        <v>44894</v>
      </c>
      <c r="G42" s="16">
        <f>IF(E42=0,0,F42-E42)</f>
        <v>22</v>
      </c>
      <c r="H42" s="17">
        <v>0.1</v>
      </c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</row>
    <row r="43" spans="1:50" x14ac:dyDescent="0.25">
      <c r="A43" s="26">
        <v>37</v>
      </c>
      <c r="B43" s="23" t="s">
        <v>61</v>
      </c>
      <c r="C43" s="12" t="s">
        <v>9</v>
      </c>
      <c r="D43" s="13" t="s">
        <v>68</v>
      </c>
      <c r="E43" s="14">
        <v>44872</v>
      </c>
      <c r="F43" s="14">
        <v>44894</v>
      </c>
      <c r="G43" s="16">
        <f>IF(E43=0,0,F43-E43)</f>
        <v>22</v>
      </c>
      <c r="H43" s="17">
        <v>0.1</v>
      </c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</row>
    <row r="44" spans="1:50" x14ac:dyDescent="0.25">
      <c r="A44" s="22">
        <v>38</v>
      </c>
      <c r="B44" s="23" t="s">
        <v>62</v>
      </c>
      <c r="C44" s="12" t="s">
        <v>9</v>
      </c>
      <c r="D44" s="13" t="s">
        <v>68</v>
      </c>
      <c r="E44" s="14">
        <v>44872</v>
      </c>
      <c r="F44" s="14">
        <v>44894</v>
      </c>
      <c r="G44" s="16">
        <f>IF(E44=0,0,F44-E44)</f>
        <v>22</v>
      </c>
      <c r="H44" s="17">
        <v>0.1</v>
      </c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</row>
    <row r="45" spans="1:50" x14ac:dyDescent="0.25">
      <c r="A45" s="26">
        <v>39</v>
      </c>
      <c r="B45" s="23" t="s">
        <v>67</v>
      </c>
      <c r="C45" s="12" t="s">
        <v>40</v>
      </c>
      <c r="D45" s="13" t="s">
        <v>42</v>
      </c>
      <c r="E45" s="14">
        <v>44872</v>
      </c>
      <c r="F45" s="14">
        <v>44895</v>
      </c>
      <c r="G45" s="16">
        <f>IF(E45=0,0,F45-E45)</f>
        <v>23</v>
      </c>
      <c r="H45" s="17">
        <v>0</v>
      </c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</row>
    <row r="46" spans="1:50" x14ac:dyDescent="0.25">
      <c r="A46" s="22">
        <v>40</v>
      </c>
      <c r="B46" s="23" t="s">
        <v>66</v>
      </c>
      <c r="C46" s="12" t="s">
        <v>9</v>
      </c>
      <c r="D46" s="13" t="s">
        <v>42</v>
      </c>
      <c r="E46" s="14">
        <v>44839</v>
      </c>
      <c r="F46" s="14">
        <v>44894</v>
      </c>
      <c r="G46" s="16">
        <f t="shared" si="39"/>
        <v>55</v>
      </c>
      <c r="H46" s="17">
        <v>0.2</v>
      </c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</row>
  </sheetData>
  <sheetProtection selectLockedCells="1"/>
  <sortState xmlns:xlrd2="http://schemas.microsoft.com/office/spreadsheetml/2017/richdata2" ref="D14:D20">
    <sortCondition ref="D14:D20"/>
  </sortState>
  <mergeCells count="10">
    <mergeCell ref="AK3:AQ3"/>
    <mergeCell ref="AR3:AX3"/>
    <mergeCell ref="B2:D2"/>
    <mergeCell ref="B3:D3"/>
    <mergeCell ref="E3:F3"/>
    <mergeCell ref="E2:F2"/>
    <mergeCell ref="I3:O3"/>
    <mergeCell ref="P3:V3"/>
    <mergeCell ref="W3:AC3"/>
    <mergeCell ref="AD3:AJ3"/>
  </mergeCells>
  <phoneticPr fontId="4" type="noConversion"/>
  <conditionalFormatting sqref="H6:H46">
    <cfRule type="dataBar" priority="23">
      <dataBar>
        <cfvo type="num" val="0"/>
        <cfvo type="num" val="1"/>
        <color rgb="FF3EAC68"/>
      </dataBar>
      <extLst>
        <ext xmlns:x14="http://schemas.microsoft.com/office/spreadsheetml/2009/9/main" uri="{B025F937-C7B1-47D3-B67F-A62EFF666E3E}">
          <x14:id>{56DE8131-A7C2-4231-AAD3-39DCD3FC5B60}</x14:id>
        </ext>
      </extLst>
    </cfRule>
  </conditionalFormatting>
  <conditionalFormatting sqref="J6:AY7 I8:AY46">
    <cfRule type="expression" dxfId="6" priority="22">
      <formula>AND(I$4&gt;=$E6,I$4&lt;=$F6,$E6&lt;&gt;"",$F6&lt;&gt;"")</formula>
    </cfRule>
  </conditionalFormatting>
  <conditionalFormatting sqref="J6:AX7 I8:AX46">
    <cfRule type="expression" dxfId="5" priority="21">
      <formula>AND($E6&lt;&gt;"",$F6&lt;&gt;"",I$4&lt;=Data_Progresso,I$4&gt;=$E6,I$4&lt;=$F6)</formula>
    </cfRule>
  </conditionalFormatting>
  <conditionalFormatting sqref="I6">
    <cfRule type="expression" dxfId="4" priority="25">
      <formula>AND(I$4&gt;=$E7,I$4&lt;=$F7,$E7&lt;&gt;"",$F7&lt;&gt;"")</formula>
    </cfRule>
  </conditionalFormatting>
  <conditionalFormatting sqref="I6">
    <cfRule type="expression" dxfId="3" priority="27">
      <formula>AND($E7&lt;&gt;"",$F7&lt;&gt;"",I$4&lt;=Data_Progresso,I$4&gt;=$E7,I$4&lt;=$F7)</formula>
    </cfRule>
  </conditionalFormatting>
  <conditionalFormatting sqref="I5:AX46">
    <cfRule type="expression" dxfId="2" priority="19">
      <formula>I$4=TODAY()</formula>
    </cfRule>
    <cfRule type="expression" dxfId="1" priority="20">
      <formula>OR(WEEKDAY(I$4)=1,WEEKDAY(I$4)=7)</formula>
    </cfRule>
  </conditionalFormatting>
  <dataValidations count="5">
    <dataValidation type="list" allowBlank="1" showInputMessage="1" showErrorMessage="1" sqref="C6" xr:uid="{7216A688-64F0-4D4C-B58F-AA37B7BB6F44}">
      <formula1>"Iniciado, Em andamento,Não iniciado,Em espera,Concluido"</formula1>
    </dataValidation>
    <dataValidation type="list" allowBlank="1" showInputMessage="1" showErrorMessage="1" sqref="D6" xr:uid="{15C94836-0B81-4449-AE85-0DF65861BF16}">
      <formula1>"Bruno, Evandro, Everton, Jorge, William, Equipe"</formula1>
    </dataValidation>
    <dataValidation type="list" allowBlank="1" showInputMessage="1" showErrorMessage="1" sqref="C7:C46" xr:uid="{3AB135AF-7DE2-4309-914F-9509107C419D}">
      <formula1>"Em andamento,Em espera,Concluido"</formula1>
    </dataValidation>
    <dataValidation type="list" allowBlank="1" showInputMessage="1" showErrorMessage="1" sqref="D7:D37" xr:uid="{E7001924-B741-4D6D-A2B8-28035E507759}">
      <formula1>" , Bruno, Evandro, Everton, Jorge, William, Equipe, Bruno/Jorge, Everton/Evandro,"</formula1>
    </dataValidation>
    <dataValidation type="list" allowBlank="1" showInputMessage="1" showErrorMessage="1" sqref="D38:D46" xr:uid="{7E3314E9-AAB5-4476-A460-164938136532}">
      <formula1>" , Bruno, Bruno/Evandro, Evandro, Everton, Jorge, William, Equipe, Bruno/Jorge, Everton/Evandro,"</formula1>
    </dataValidation>
  </dataValidations>
  <pageMargins left="0.511811024" right="0.511811024" top="0.78740157499999996" bottom="0.78740157499999996" header="0.31496062000000002" footer="0.31496062000000002"/>
  <pageSetup paperSize="9" scale="88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4" r:id="rId4" name="Scroll Bar 10">
              <controlPr defaultSize="0" print="0" autoPict="0">
                <anchor moveWithCells="1">
                  <from>
                    <xdr:col>8</xdr:col>
                    <xdr:colOff>0</xdr:colOff>
                    <xdr:row>0</xdr:row>
                    <xdr:rowOff>123825</xdr:rowOff>
                  </from>
                  <to>
                    <xdr:col>49</xdr:col>
                    <xdr:colOff>190500</xdr:colOff>
                    <xdr:row>1</xdr:row>
                    <xdr:rowOff>171450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6DE8131-A7C2-4231-AAD3-39DCD3FC5B6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H6:H46</xm:sqref>
        </x14:conditionalFormatting>
        <x14:conditionalFormatting xmlns:xm="http://schemas.microsoft.com/office/excel/2006/main">
          <x14:cfRule type="expression" priority="16" id="{8FEC2266-C960-432D-997D-CE6041329427}">
            <xm:f>MATCH(I$4,Entregas!$B:$B,0)</xm:f>
            <x14:dxf>
              <fill>
                <patternFill patternType="lightUp">
                  <fgColor rgb="FFFF0000"/>
                </patternFill>
              </fill>
            </x14:dxf>
          </x14:cfRule>
          <xm:sqref>I5:AX46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51F85-F285-4ADB-9A3F-25CFEC30886A}">
  <dimension ref="B2:C6"/>
  <sheetViews>
    <sheetView workbookViewId="0">
      <selection activeCell="G4" sqref="G4"/>
    </sheetView>
  </sheetViews>
  <sheetFormatPr defaultRowHeight="15" x14ac:dyDescent="0.25"/>
  <cols>
    <col min="2" max="2" width="10.7109375" bestFit="1" customWidth="1"/>
    <col min="3" max="3" width="16.5703125" bestFit="1" customWidth="1"/>
  </cols>
  <sheetData>
    <row r="2" spans="2:3" x14ac:dyDescent="0.25">
      <c r="B2" s="27">
        <v>44816</v>
      </c>
      <c r="C2" s="4" t="s">
        <v>10</v>
      </c>
    </row>
    <row r="3" spans="2:3" x14ac:dyDescent="0.25">
      <c r="B3" s="27">
        <v>44838</v>
      </c>
      <c r="C3" s="4" t="s">
        <v>11</v>
      </c>
    </row>
    <row r="4" spans="2:3" x14ac:dyDescent="0.25">
      <c r="B4" s="27">
        <v>44869</v>
      </c>
      <c r="C4" s="4" t="s">
        <v>12</v>
      </c>
    </row>
    <row r="5" spans="2:3" x14ac:dyDescent="0.25">
      <c r="B5" s="27">
        <v>44895</v>
      </c>
      <c r="C5" s="4" t="s">
        <v>13</v>
      </c>
    </row>
    <row r="6" spans="2:3" x14ac:dyDescent="0.25">
      <c r="B6" s="27">
        <v>44903</v>
      </c>
      <c r="C6" s="4" t="s">
        <v>14</v>
      </c>
    </row>
  </sheetData>
  <phoneticPr fontId="4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Cronograma</vt:lpstr>
      <vt:lpstr>Entregas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Ariane Novais</dc:creator>
  <cp:lastModifiedBy>Jorge</cp:lastModifiedBy>
  <cp:lastPrinted>2022-08-30T20:23:15Z</cp:lastPrinted>
  <dcterms:created xsi:type="dcterms:W3CDTF">2022-08-30T18:57:13Z</dcterms:created>
  <dcterms:modified xsi:type="dcterms:W3CDTF">2022-10-29T17:28:32Z</dcterms:modified>
</cp:coreProperties>
</file>