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13_ncr:1_{E41F104F-AF8A-6449-ADB9-542C1253DBE3}" xr6:coauthVersionLast="45" xr6:coauthVersionMax="45" xr10:uidLastSave="{00000000-0000-0000-0000-000000000000}"/>
  <bookViews>
    <workbookView xWindow="0" yWindow="460" windowWidth="28800" windowHeight="161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F30" i="11"/>
  <c r="E30" i="11"/>
  <c r="F29" i="11"/>
  <c r="E29" i="11"/>
  <c r="F28" i="11"/>
  <c r="E28" i="11"/>
  <c r="E2" i="11" l="1"/>
  <c r="E3" i="11" l="1"/>
  <c r="E9" i="11" s="1"/>
  <c r="F9" i="11" l="1"/>
  <c r="E10" i="11" s="1"/>
  <c r="F10" i="11" s="1"/>
  <c r="H7" i="11"/>
  <c r="E11" i="11" l="1"/>
  <c r="F11" i="11" s="1"/>
  <c r="E12" i="11" s="1"/>
  <c r="F12" i="11" s="1"/>
  <c r="E13" i="11" s="1"/>
  <c r="F13" i="11" s="1"/>
  <c r="E15" i="11" s="1"/>
  <c r="I5" i="11"/>
  <c r="H32" i="11"/>
  <c r="H31" i="11"/>
  <c r="H25" i="11"/>
  <c r="H19" i="11"/>
  <c r="H14" i="11"/>
  <c r="H8" i="11"/>
  <c r="F15" i="11" l="1"/>
  <c r="E20" i="11" s="1"/>
  <c r="F20" i="11" s="1"/>
  <c r="E16" i="11"/>
  <c r="H9" i="11"/>
  <c r="I6" i="11"/>
  <c r="H15" i="11" l="1"/>
  <c r="H10" i="11"/>
  <c r="H13" i="11"/>
  <c r="J5" i="11"/>
  <c r="K5" i="11" s="1"/>
  <c r="L5" i="11" s="1"/>
  <c r="M5" i="11" s="1"/>
  <c r="N5" i="11" s="1"/>
  <c r="O5" i="11" s="1"/>
  <c r="P5" i="11" s="1"/>
  <c r="I4" i="11"/>
  <c r="F16" i="11" l="1"/>
  <c r="E17" i="11" s="1"/>
  <c r="F17" i="11" s="1"/>
  <c r="E18" i="11" s="1"/>
  <c r="F18" i="11" s="1"/>
  <c r="E21" i="11" s="1"/>
  <c r="F21" i="11" s="1"/>
  <c r="E22" i="11" s="1"/>
  <c r="F22" i="11" s="1"/>
  <c r="E23" i="11" s="1"/>
  <c r="F23" i="11" s="1"/>
  <c r="E24" i="11" s="1"/>
  <c r="H11" i="11"/>
  <c r="H12" i="11"/>
  <c r="P4" i="11"/>
  <c r="Q5" i="11"/>
  <c r="R5" i="11" s="1"/>
  <c r="S5" i="11" s="1"/>
  <c r="T5" i="11" s="1"/>
  <c r="U5" i="11" s="1"/>
  <c r="V5" i="11" s="1"/>
  <c r="W5" i="11" s="1"/>
  <c r="J6" i="11"/>
  <c r="E26" i="11" l="1"/>
  <c r="F26" i="11" s="1"/>
  <c r="E27" i="11" s="1"/>
  <c r="F24" i="11"/>
  <c r="H17" i="11"/>
  <c r="H16" i="11"/>
  <c r="W4" i="11"/>
  <c r="X5" i="11"/>
  <c r="Y5" i="11" s="1"/>
  <c r="Z5" i="11" s="1"/>
  <c r="AA5" i="11" s="1"/>
  <c r="AB5" i="11" s="1"/>
  <c r="AC5" i="11" s="1"/>
  <c r="AD5" i="11" s="1"/>
  <c r="K6" i="11"/>
  <c r="H18" i="11" l="1"/>
  <c r="AE5" i="11"/>
  <c r="AF5" i="11" s="1"/>
  <c r="AG5" i="11" s="1"/>
  <c r="AH5" i="11" s="1"/>
  <c r="AI5" i="11" s="1"/>
  <c r="AJ5" i="11" s="1"/>
  <c r="AD4" i="11"/>
  <c r="L6" i="11"/>
  <c r="H20" i="11" l="1"/>
  <c r="AK5" i="11"/>
  <c r="AL5" i="11" s="1"/>
  <c r="AM5" i="11" s="1"/>
  <c r="AN5" i="11" s="1"/>
  <c r="AO5" i="11" s="1"/>
  <c r="AP5" i="11" s="1"/>
  <c r="AQ5" i="11" s="1"/>
  <c r="M6" i="11"/>
  <c r="AR5" i="11" l="1"/>
  <c r="AS5" i="11" s="1"/>
  <c r="AK4" i="11"/>
  <c r="N6" i="11"/>
  <c r="H21" i="11" l="1"/>
  <c r="H22" i="11"/>
  <c r="AT5" i="11"/>
  <c r="AS6" i="11"/>
  <c r="AR4" i="11"/>
  <c r="O6" i="11"/>
  <c r="H24" i="11" l="1"/>
  <c r="AU5" i="11"/>
  <c r="AT6" i="11"/>
  <c r="H26" i="11" l="1"/>
  <c r="H27" i="11"/>
  <c r="AV5" i="11"/>
  <c r="AU6" i="11"/>
  <c r="P6" i="11"/>
  <c r="Q6" i="11"/>
  <c r="AW5" i="11" l="1"/>
  <c r="AV6" i="11"/>
  <c r="R6" i="11"/>
  <c r="H30"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<sst xmlns="http://schemas.openxmlformats.org/spreadsheetml/2006/main" count="86" uniqueCount="64">
  <si>
    <t>Insert new rows ABOVE this one</t>
  </si>
  <si>
    <t>Project Start:</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</si>
  <si>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</si>
  <si>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</si>
  <si>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</si>
  <si>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</si>
  <si>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</si>
  <si>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</si>
  <si>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</si>
  <si>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</si>
  <si>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</si>
  <si>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</si>
  <si>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</si>
  <si>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</si>
  <si>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</si>
  <si>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</si>
  <si>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</si>
  <si>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</si>
  <si>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</si>
  <si>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</si>
  <si>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</si>
  <si>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</si>
  <si>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</si>
  <si>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</si>
  <si>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</si>
  <si>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</si>
  <si>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</si>
  <si>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</si>
  <si>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</si>
  <si>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</si>
  <si>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</si>
  <si>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</si>
  <si>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</si>
  <si>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</si>
  <si>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</si>
  <si>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</si>
  <si>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</si>
  <si>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CSC 351 Project</t>
  </si>
  <si>
    <t>John Glasser</t>
  </si>
  <si>
    <t>Yizhe He</t>
  </si>
  <si>
    <t>Submission 1</t>
  </si>
  <si>
    <t>John</t>
  </si>
  <si>
    <t>Create Gannt Chart</t>
  </si>
  <si>
    <t>Define Database Reqs</t>
  </si>
  <si>
    <t>Build ERD</t>
  </si>
  <si>
    <t>Yizhe</t>
  </si>
  <si>
    <t>Check ERD and prep Presentation</t>
  </si>
  <si>
    <t>Prepare Presentation</t>
  </si>
  <si>
    <t>Final Paper and Presentation</t>
  </si>
  <si>
    <t>Interface / Website</t>
  </si>
  <si>
    <t>DDL and Basic Queries</t>
  </si>
  <si>
    <t>Last Updated:</t>
  </si>
  <si>
    <t>Complete Basic HTML</t>
  </si>
  <si>
    <t>Implement Basic Test Search PHP</t>
  </si>
  <si>
    <t>Implement Advanced Search PHP</t>
  </si>
  <si>
    <t>SQL and Search Function</t>
  </si>
  <si>
    <t>Create Delete Form</t>
  </si>
  <si>
    <t>Create Presentation</t>
  </si>
  <si>
    <t>Write Final Report</t>
  </si>
  <si>
    <t>Create Insert  and Update Form</t>
  </si>
  <si>
    <t>Implement Image Storage</t>
  </si>
  <si>
    <t>Insert Test Data (DML)</t>
  </si>
  <si>
    <t>Create Procedures, Views, and Indexes</t>
  </si>
  <si>
    <t>Implement Poster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</si>
</sst>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applyAlignment="1"/>
    <xf numFmtId="0" fontId="1" fillId="0" borderId="0" xfId="0" applyFont="1" applyAlignment="1"/>
    <xf numFmtId="0" fontId="9" fillId="10" borderId="2" xfId="11" applyFill="1">
      <alignment horizontal="center" vertical="center"/>
    </xf>
    <xf numFmtId="0" fontId="9" fillId="10"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11" xfId="9" applyBorder="1" applyAlignment="1">
      <alignment horizontal="center" vertical="center"/>
    </xf>
    <xf numFmtId="165" fontId="9" fillId="0" borderId="12" xfId="9" applyBorder="1" applyAlignment="1">
      <alignment horizontal="center" vertical="center"/>
    </xf>
    <xf numFmtId="0" fontId="9" fillId="3" borderId="2" xfId="11" applyFill="1" applyAlignment="1">
      <alignment horizontal="center" vertical="center"/>
    </xf>
    <xf numFmtId="0" fontId="9" fillId="3" borderId="2" xfId="11" applyFill="1">
      <alignment horizontal="center" vertical="center"/>
    </xf>
    <xf numFmtId="0" fontId="9" fillId="9" borderId="2" xfId="11" applyFill="1">
      <alignment horizontal="center" vertical="center"/>
    </xf>
    <xf numFmtId="0" fontId="0" fillId="0" borderId="0" xfId="0" applyAlignment="1">
      <alignment horizontal="center"/>
    </xf>
    <xf numFmtId="0" fontId="9" fillId="0" borderId="0" xfId="8" applyAlignment="1">
      <alignment horizontal="center"/>
    </xf>
    <xf numFmtId="0" fontId="9" fillId="0" borderId="7" xfId="8" applyBorder="1" applyAlignment="1">
      <alignment horizontal="center"/>
    </xf>
    <xf numFmtId="0" fontId="7" fillId="13" borderId="1" xfId="0"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20" activePane="bottomLeft" state="frozen"/>
      <selection pane="bottomLeft" activeCell="F27" sqref="F27"/>
    </sheetView>
  </sheetViews>
  <sheetFormatPr baseColWidth="10" defaultColWidth="8.83203125" defaultRowHeight="30" customHeight="1" x14ac:dyDescent="0.2"/>
  <cols>
    <col min="1" max="1" width="2.6640625" style="50" customWidth="1"/>
    <col min="2" max="2" width="32.5" bestFit="1" customWidth="1"/>
    <col min="3" max="3" width="19.6640625" customWidth="1"/>
    <col min="4" max="4" width="6.5" hidden="1" customWidth="1"/>
    <col min="5" max="5" width="10.5" style="4"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1" t="s">
        <v>28</v>
      </c>
      <c r="B1" s="55" t="s">
        <v>37</v>
      </c>
      <c r="C1" s="71"/>
      <c r="D1" s="71"/>
      <c r="E1" s="3"/>
      <c r="F1" s="39"/>
      <c r="H1" s="1"/>
      <c r="I1" s="13" t="s">
        <v>11</v>
      </c>
    </row>
    <row r="2" spans="1:64" ht="30" customHeight="1" x14ac:dyDescent="0.25">
      <c r="A2" s="50" t="s">
        <v>23</v>
      </c>
      <c r="B2" s="56" t="s">
        <v>38</v>
      </c>
      <c r="C2" s="86" t="s">
        <v>51</v>
      </c>
      <c r="D2" s="86"/>
      <c r="E2" s="81">
        <f>DATE(2020, 11, 28)</f>
        <v>44163</v>
      </c>
      <c r="F2" s="82"/>
      <c r="I2" s="53" t="s">
        <v>16</v>
      </c>
    </row>
    <row r="3" spans="1:64" ht="30" customHeight="1" x14ac:dyDescent="0.2">
      <c r="A3" s="50" t="s">
        <v>29</v>
      </c>
      <c r="B3" s="57" t="s">
        <v>39</v>
      </c>
      <c r="C3" s="87" t="s">
        <v>1</v>
      </c>
      <c r="D3" s="88"/>
      <c r="E3" s="81">
        <f>DATE(2020, 10, 20)</f>
        <v>44124</v>
      </c>
      <c r="F3" s="82"/>
    </row>
    <row r="4" spans="1:64" ht="30" customHeight="1" x14ac:dyDescent="0.2">
      <c r="A4" s="51" t="s">
        <v>30</v>
      </c>
      <c r="C4" s="87" t="s">
        <v>7</v>
      </c>
      <c r="D4" s="88"/>
      <c r="E4" s="6">
        <v>1</v>
      </c>
      <c r="I4" s="78">
        <f>I5</f>
        <v>44123</v>
      </c>
      <c r="J4" s="79"/>
      <c r="K4" s="79"/>
      <c r="L4" s="79"/>
      <c r="M4" s="79"/>
      <c r="N4" s="79"/>
      <c r="O4" s="80"/>
      <c r="P4" s="78">
        <f>P5</f>
        <v>44130</v>
      </c>
      <c r="Q4" s="79"/>
      <c r="R4" s="79"/>
      <c r="S4" s="79"/>
      <c r="T4" s="79"/>
      <c r="U4" s="79"/>
      <c r="V4" s="80"/>
      <c r="W4" s="78">
        <f>W5</f>
        <v>44137</v>
      </c>
      <c r="X4" s="79"/>
      <c r="Y4" s="79"/>
      <c r="Z4" s="79"/>
      <c r="AA4" s="79"/>
      <c r="AB4" s="79"/>
      <c r="AC4" s="80"/>
      <c r="AD4" s="78">
        <f>AD5</f>
        <v>44144</v>
      </c>
      <c r="AE4" s="79"/>
      <c r="AF4" s="79"/>
      <c r="AG4" s="79"/>
      <c r="AH4" s="79"/>
      <c r="AI4" s="79"/>
      <c r="AJ4" s="80"/>
      <c r="AK4" s="78">
        <f>AK5</f>
        <v>44151</v>
      </c>
      <c r="AL4" s="79"/>
      <c r="AM4" s="79"/>
      <c r="AN4" s="79"/>
      <c r="AO4" s="79"/>
      <c r="AP4" s="79"/>
      <c r="AQ4" s="80"/>
      <c r="AR4" s="78">
        <f>AR5</f>
        <v>44158</v>
      </c>
      <c r="AS4" s="79"/>
      <c r="AT4" s="79"/>
      <c r="AU4" s="79"/>
      <c r="AV4" s="79"/>
      <c r="AW4" s="79"/>
      <c r="AX4" s="80"/>
      <c r="AY4" s="78">
        <f>AY5</f>
        <v>44165</v>
      </c>
      <c r="AZ4" s="79"/>
      <c r="BA4" s="79"/>
      <c r="BB4" s="79"/>
      <c r="BC4" s="79"/>
      <c r="BD4" s="79"/>
      <c r="BE4" s="80"/>
      <c r="BF4" s="78">
        <f>BF5</f>
        <v>44172</v>
      </c>
      <c r="BG4" s="79"/>
      <c r="BH4" s="79"/>
      <c r="BI4" s="79"/>
      <c r="BJ4" s="79"/>
      <c r="BK4" s="79"/>
      <c r="BL4" s="80"/>
    </row>
    <row r="5" spans="1:64" ht="15" customHeight="1" x14ac:dyDescent="0.2">
      <c r="A5" s="51" t="s">
        <v>31</v>
      </c>
      <c r="B5" s="70"/>
      <c r="C5" s="70"/>
      <c r="D5" s="70"/>
      <c r="E5" s="70"/>
      <c r="F5" s="70"/>
      <c r="G5" s="70"/>
      <c r="I5" s="10">
        <f>Project_Start-WEEKDAY(Project_Start,1)+2+7*(Display_Week-1)</f>
        <v>44123</v>
      </c>
      <c r="J5" s="9">
        <f>I5+1</f>
        <v>44124</v>
      </c>
      <c r="K5" s="9">
        <f t="shared" ref="K5:AX5" si="0">J5+1</f>
        <v>44125</v>
      </c>
      <c r="L5" s="9">
        <f t="shared" si="0"/>
        <v>44126</v>
      </c>
      <c r="M5" s="9">
        <f t="shared" si="0"/>
        <v>44127</v>
      </c>
      <c r="N5" s="9">
        <f t="shared" si="0"/>
        <v>44128</v>
      </c>
      <c r="O5" s="11">
        <f t="shared" si="0"/>
        <v>44129</v>
      </c>
      <c r="P5" s="10">
        <f>O5+1</f>
        <v>44130</v>
      </c>
      <c r="Q5" s="9">
        <f>P5+1</f>
        <v>44131</v>
      </c>
      <c r="R5" s="9">
        <f t="shared" si="0"/>
        <v>44132</v>
      </c>
      <c r="S5" s="9">
        <f t="shared" si="0"/>
        <v>44133</v>
      </c>
      <c r="T5" s="9">
        <f t="shared" si="0"/>
        <v>44134</v>
      </c>
      <c r="U5" s="9">
        <f t="shared" si="0"/>
        <v>44135</v>
      </c>
      <c r="V5" s="11">
        <f t="shared" si="0"/>
        <v>44136</v>
      </c>
      <c r="W5" s="10">
        <f>V5+1</f>
        <v>44137</v>
      </c>
      <c r="X5" s="9">
        <f>W5+1</f>
        <v>44138</v>
      </c>
      <c r="Y5" s="9">
        <f t="shared" si="0"/>
        <v>44139</v>
      </c>
      <c r="Z5" s="9">
        <f t="shared" si="0"/>
        <v>44140</v>
      </c>
      <c r="AA5" s="9">
        <f t="shared" si="0"/>
        <v>44141</v>
      </c>
      <c r="AB5" s="9">
        <f t="shared" si="0"/>
        <v>44142</v>
      </c>
      <c r="AC5" s="11">
        <f t="shared" si="0"/>
        <v>44143</v>
      </c>
      <c r="AD5" s="10">
        <f>AC5+1</f>
        <v>44144</v>
      </c>
      <c r="AE5" s="9">
        <f>AD5+1</f>
        <v>44145</v>
      </c>
      <c r="AF5" s="9">
        <f t="shared" si="0"/>
        <v>44146</v>
      </c>
      <c r="AG5" s="9">
        <f t="shared" si="0"/>
        <v>44147</v>
      </c>
      <c r="AH5" s="9">
        <f t="shared" si="0"/>
        <v>44148</v>
      </c>
      <c r="AI5" s="9">
        <f t="shared" si="0"/>
        <v>44149</v>
      </c>
      <c r="AJ5" s="11">
        <f t="shared" si="0"/>
        <v>44150</v>
      </c>
      <c r="AK5" s="10">
        <f>AJ5+1</f>
        <v>44151</v>
      </c>
      <c r="AL5" s="9">
        <f>AK5+1</f>
        <v>44152</v>
      </c>
      <c r="AM5" s="9">
        <f t="shared" si="0"/>
        <v>44153</v>
      </c>
      <c r="AN5" s="9">
        <f t="shared" si="0"/>
        <v>44154</v>
      </c>
      <c r="AO5" s="9">
        <f t="shared" si="0"/>
        <v>44155</v>
      </c>
      <c r="AP5" s="9">
        <f t="shared" si="0"/>
        <v>44156</v>
      </c>
      <c r="AQ5" s="11">
        <f t="shared" si="0"/>
        <v>44157</v>
      </c>
      <c r="AR5" s="10">
        <f>AQ5+1</f>
        <v>44158</v>
      </c>
      <c r="AS5" s="9">
        <f>AR5+1</f>
        <v>44159</v>
      </c>
      <c r="AT5" s="9">
        <f t="shared" si="0"/>
        <v>44160</v>
      </c>
      <c r="AU5" s="9">
        <f t="shared" si="0"/>
        <v>44161</v>
      </c>
      <c r="AV5" s="9">
        <f t="shared" si="0"/>
        <v>44162</v>
      </c>
      <c r="AW5" s="9">
        <f t="shared" si="0"/>
        <v>44163</v>
      </c>
      <c r="AX5" s="11">
        <f t="shared" si="0"/>
        <v>44164</v>
      </c>
      <c r="AY5" s="10">
        <f>AX5+1</f>
        <v>44165</v>
      </c>
      <c r="AZ5" s="9">
        <f>AY5+1</f>
        <v>44166</v>
      </c>
      <c r="BA5" s="9">
        <f t="shared" ref="BA5:BE5" si="1">AZ5+1</f>
        <v>44167</v>
      </c>
      <c r="BB5" s="9">
        <f t="shared" si="1"/>
        <v>44168</v>
      </c>
      <c r="BC5" s="9">
        <f t="shared" si="1"/>
        <v>44169</v>
      </c>
      <c r="BD5" s="9">
        <f t="shared" si="1"/>
        <v>44170</v>
      </c>
      <c r="BE5" s="11">
        <f t="shared" si="1"/>
        <v>44171</v>
      </c>
      <c r="BF5" s="10">
        <f>BE5+1</f>
        <v>44172</v>
      </c>
      <c r="BG5" s="9">
        <f>BF5+1</f>
        <v>44173</v>
      </c>
      <c r="BH5" s="9">
        <f t="shared" ref="BH5:BL5" si="2">BG5+1</f>
        <v>44174</v>
      </c>
      <c r="BI5" s="9">
        <f t="shared" si="2"/>
        <v>44175</v>
      </c>
      <c r="BJ5" s="9">
        <f t="shared" si="2"/>
        <v>44176</v>
      </c>
      <c r="BK5" s="9">
        <f t="shared" si="2"/>
        <v>44177</v>
      </c>
      <c r="BL5" s="11">
        <f t="shared" si="2"/>
        <v>44178</v>
      </c>
    </row>
    <row r="6" spans="1:64" ht="30" customHeight="1" thickBot="1" x14ac:dyDescent="0.25">
      <c r="A6" s="51" t="s">
        <v>32</v>
      </c>
      <c r="B6" s="7" t="s">
        <v>8</v>
      </c>
      <c r="C6" s="89" t="s">
        <v>2</v>
      </c>
      <c r="D6" s="89"/>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25">
      <c r="A7" s="50" t="s">
        <v>27</v>
      </c>
      <c r="C7" s="54"/>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2" customFormat="1" ht="30" customHeight="1" thickBot="1" x14ac:dyDescent="0.25">
      <c r="A8" s="51" t="s">
        <v>33</v>
      </c>
      <c r="B8" s="17" t="s">
        <v>40</v>
      </c>
      <c r="C8" s="63"/>
      <c r="D8" s="18"/>
      <c r="E8" s="19"/>
      <c r="F8" s="20"/>
      <c r="G8" s="16"/>
      <c r="H8" s="16" t="str">
        <f t="shared" ref="H8:H32"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thickBot="1" x14ac:dyDescent="0.25">
      <c r="A9" s="51" t="s">
        <v>34</v>
      </c>
      <c r="B9" s="65" t="s">
        <v>42</v>
      </c>
      <c r="C9" s="83" t="s">
        <v>41</v>
      </c>
      <c r="D9" s="83"/>
      <c r="E9" s="58">
        <f>Project_Start</f>
        <v>44124</v>
      </c>
      <c r="F9" s="58">
        <f>E9+4</f>
        <v>44128</v>
      </c>
      <c r="G9" s="16"/>
      <c r="H9" s="16">
        <f t="shared" si="6"/>
        <v>5</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2" customFormat="1" ht="30" customHeight="1" thickBot="1" x14ac:dyDescent="0.25">
      <c r="A10" s="51" t="s">
        <v>35</v>
      </c>
      <c r="B10" s="65" t="s">
        <v>43</v>
      </c>
      <c r="C10" s="84" t="s">
        <v>41</v>
      </c>
      <c r="D10" s="84"/>
      <c r="E10" s="58">
        <f>F9</f>
        <v>44128</v>
      </c>
      <c r="F10" s="58">
        <f>E10+2</f>
        <v>44130</v>
      </c>
      <c r="G10" s="16"/>
      <c r="H10" s="16">
        <f t="shared" si="6"/>
        <v>3</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2" customFormat="1" ht="30" customHeight="1" thickBot="1" x14ac:dyDescent="0.25">
      <c r="A11" s="50"/>
      <c r="B11" s="65" t="s">
        <v>44</v>
      </c>
      <c r="C11" s="84" t="s">
        <v>45</v>
      </c>
      <c r="D11" s="84"/>
      <c r="E11" s="58">
        <f>F10</f>
        <v>44130</v>
      </c>
      <c r="F11" s="58">
        <f>E11+6</f>
        <v>44136</v>
      </c>
      <c r="G11" s="16"/>
      <c r="H11" s="16">
        <f t="shared" si="6"/>
        <v>7</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2" customFormat="1" ht="30" customHeight="1" thickBot="1" x14ac:dyDescent="0.25">
      <c r="A12" s="50"/>
      <c r="B12" s="65" t="s">
        <v>46</v>
      </c>
      <c r="C12" s="84" t="s">
        <v>41</v>
      </c>
      <c r="D12" s="84"/>
      <c r="E12" s="58">
        <f>F11-1</f>
        <v>44135</v>
      </c>
      <c r="F12" s="58">
        <f>E12+3</f>
        <v>44138</v>
      </c>
      <c r="G12" s="16"/>
      <c r="H12" s="16">
        <f t="shared" si="6"/>
        <v>4</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2" customFormat="1" ht="30" customHeight="1" thickBot="1" x14ac:dyDescent="0.25">
      <c r="A13" s="50"/>
      <c r="B13" s="65" t="s">
        <v>47</v>
      </c>
      <c r="C13" s="84" t="s">
        <v>45</v>
      </c>
      <c r="D13" s="84"/>
      <c r="E13" s="58">
        <f>F12 - 1</f>
        <v>44137</v>
      </c>
      <c r="F13" s="58">
        <f>E13+1</f>
        <v>44138</v>
      </c>
      <c r="G13" s="16"/>
      <c r="H13" s="16">
        <f t="shared" si="6"/>
        <v>2</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2" customFormat="1" ht="30" customHeight="1" thickBot="1" x14ac:dyDescent="0.25">
      <c r="A14" s="51" t="s">
        <v>36</v>
      </c>
      <c r="B14" s="21" t="s">
        <v>55</v>
      </c>
      <c r="C14" s="85"/>
      <c r="D14" s="85"/>
      <c r="E14" s="22"/>
      <c r="F14" s="23"/>
      <c r="G14" s="16"/>
      <c r="H14" s="16" t="str">
        <f t="shared" si="6"/>
        <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2" customFormat="1" ht="30" customHeight="1" thickBot="1" x14ac:dyDescent="0.25">
      <c r="A15" s="51"/>
      <c r="B15" s="66" t="s">
        <v>50</v>
      </c>
      <c r="C15" s="76" t="s">
        <v>45</v>
      </c>
      <c r="D15" s="76"/>
      <c r="E15" s="59">
        <f>F13+1</f>
        <v>44139</v>
      </c>
      <c r="F15" s="59">
        <f>E15+14</f>
        <v>44153</v>
      </c>
      <c r="G15" s="16"/>
      <c r="H15" s="16">
        <f t="shared" si="6"/>
        <v>15</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2" customFormat="1" ht="30" customHeight="1" thickBot="1" x14ac:dyDescent="0.25">
      <c r="A16" s="50"/>
      <c r="B16" s="66" t="s">
        <v>52</v>
      </c>
      <c r="C16" s="76" t="s">
        <v>41</v>
      </c>
      <c r="D16" s="76"/>
      <c r="E16" s="59">
        <f>E15</f>
        <v>44139</v>
      </c>
      <c r="F16" s="59">
        <f>E16+3</f>
        <v>44142</v>
      </c>
      <c r="G16" s="16"/>
      <c r="H16" s="16">
        <f t="shared" si="6"/>
        <v>4</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2" customFormat="1" ht="30" customHeight="1" thickBot="1" x14ac:dyDescent="0.25">
      <c r="A17" s="50"/>
      <c r="B17" s="66" t="s">
        <v>53</v>
      </c>
      <c r="C17" s="76" t="s">
        <v>41</v>
      </c>
      <c r="D17" s="76"/>
      <c r="E17" s="59">
        <f>F16</f>
        <v>44142</v>
      </c>
      <c r="F17" s="59">
        <f>E17+6</f>
        <v>44148</v>
      </c>
      <c r="G17" s="16"/>
      <c r="H17" s="16">
        <f t="shared" si="6"/>
        <v>7</v>
      </c>
      <c r="I17" s="36"/>
      <c r="J17" s="36"/>
      <c r="K17" s="36"/>
      <c r="L17" s="36"/>
      <c r="M17" s="36"/>
      <c r="N17" s="36"/>
      <c r="O17" s="36"/>
      <c r="P17" s="36"/>
      <c r="Q17" s="36"/>
      <c r="R17" s="36"/>
      <c r="S17" s="36"/>
      <c r="T17" s="36"/>
      <c r="U17" s="36"/>
      <c r="V17" s="36"/>
      <c r="W17" s="36"/>
      <c r="X17" s="36"/>
      <c r="Y17" s="37"/>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2" customFormat="1" ht="30" customHeight="1" thickBot="1" x14ac:dyDescent="0.25">
      <c r="A18" s="50"/>
      <c r="B18" s="66" t="s">
        <v>54</v>
      </c>
      <c r="C18" s="76" t="s">
        <v>41</v>
      </c>
      <c r="D18" s="76"/>
      <c r="E18" s="59">
        <f>F17 + 1</f>
        <v>44149</v>
      </c>
      <c r="F18" s="59">
        <f>E18+7</f>
        <v>44156</v>
      </c>
      <c r="G18" s="16"/>
      <c r="H18" s="16">
        <f t="shared" si="6"/>
        <v>8</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2" customFormat="1" ht="30" customHeight="1" thickBot="1" x14ac:dyDescent="0.25">
      <c r="A19" s="50" t="s">
        <v>24</v>
      </c>
      <c r="B19" s="24" t="s">
        <v>49</v>
      </c>
      <c r="C19" s="77"/>
      <c r="D19" s="77"/>
      <c r="E19" s="25"/>
      <c r="F19" s="26"/>
      <c r="G19" s="16"/>
      <c r="H19" s="16" t="str">
        <f t="shared" si="6"/>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2" customFormat="1" ht="30" customHeight="1" thickBot="1" x14ac:dyDescent="0.25">
      <c r="A20" s="50"/>
      <c r="B20" s="67" t="s">
        <v>60</v>
      </c>
      <c r="C20" s="74" t="s">
        <v>45</v>
      </c>
      <c r="D20" s="74"/>
      <c r="E20" s="60">
        <f>F15</f>
        <v>44153</v>
      </c>
      <c r="F20" s="60">
        <f>E20+11</f>
        <v>44164</v>
      </c>
      <c r="G20" s="16"/>
      <c r="H20" s="16">
        <f t="shared" si="6"/>
        <v>12</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2" customFormat="1" ht="30" customHeight="1" thickBot="1" x14ac:dyDescent="0.25">
      <c r="A21" s="50"/>
      <c r="B21" s="67" t="s">
        <v>61</v>
      </c>
      <c r="C21" s="74" t="s">
        <v>41</v>
      </c>
      <c r="D21" s="74"/>
      <c r="E21" s="60">
        <f>F18 + 1</f>
        <v>44157</v>
      </c>
      <c r="F21" s="60">
        <f>E21+2</f>
        <v>44159</v>
      </c>
      <c r="G21" s="16"/>
      <c r="H21" s="16">
        <f t="shared" si="6"/>
        <v>3</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2" customFormat="1" ht="30" customHeight="1" thickBot="1" x14ac:dyDescent="0.25">
      <c r="A22" s="50"/>
      <c r="B22" s="67" t="s">
        <v>56</v>
      </c>
      <c r="C22" s="74" t="s">
        <v>41</v>
      </c>
      <c r="D22" s="74"/>
      <c r="E22" s="60">
        <f>F21 + 1</f>
        <v>44160</v>
      </c>
      <c r="F22" s="60">
        <f>E22+1</f>
        <v>44161</v>
      </c>
      <c r="G22" s="16"/>
      <c r="H22" s="16">
        <f t="shared" si="6"/>
        <v>2</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2" customFormat="1" ht="30" customHeight="1" thickBot="1" x14ac:dyDescent="0.25">
      <c r="A23" s="50"/>
      <c r="B23" s="67" t="s">
        <v>59</v>
      </c>
      <c r="C23" s="74" t="s">
        <v>41</v>
      </c>
      <c r="D23" s="74"/>
      <c r="E23" s="60">
        <f>F22</f>
        <v>44161</v>
      </c>
      <c r="F23" s="60">
        <f>E23+2</f>
        <v>44163</v>
      </c>
      <c r="G23" s="16"/>
      <c r="H23" s="1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2" customFormat="1" ht="30" customHeight="1" thickBot="1" x14ac:dyDescent="0.25">
      <c r="A24" s="50"/>
      <c r="B24" s="67" t="s">
        <v>62</v>
      </c>
      <c r="C24" s="74" t="s">
        <v>41</v>
      </c>
      <c r="D24" s="74"/>
      <c r="E24" s="60">
        <f>F23</f>
        <v>44163</v>
      </c>
      <c r="F24" s="60">
        <f>E24+1</f>
        <v>44164</v>
      </c>
      <c r="G24" s="16"/>
      <c r="H24" s="16">
        <f t="shared" si="6"/>
        <v>2</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2" customFormat="1" ht="30" customHeight="1" thickBot="1" x14ac:dyDescent="0.25">
      <c r="A25" s="50" t="s">
        <v>24</v>
      </c>
      <c r="B25" s="27" t="s">
        <v>48</v>
      </c>
      <c r="C25" s="75"/>
      <c r="D25" s="75"/>
      <c r="E25" s="28"/>
      <c r="F25" s="29"/>
      <c r="G25" s="16"/>
      <c r="H25" s="16" t="str">
        <f t="shared" si="6"/>
        <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2" customFormat="1" ht="30" customHeight="1" thickBot="1" x14ac:dyDescent="0.25">
      <c r="A26" s="50"/>
      <c r="B26" s="68" t="s">
        <v>58</v>
      </c>
      <c r="C26" s="73" t="s">
        <v>41</v>
      </c>
      <c r="D26" s="73"/>
      <c r="E26" s="61">
        <f>E24</f>
        <v>44163</v>
      </c>
      <c r="F26" s="61">
        <f>E26+1</f>
        <v>44164</v>
      </c>
      <c r="G26" s="16"/>
      <c r="H26" s="16">
        <f t="shared" si="6"/>
        <v>2</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2" customFormat="1" ht="30" customHeight="1" thickBot="1" x14ac:dyDescent="0.25">
      <c r="A27" s="50"/>
      <c r="B27" s="68" t="s">
        <v>57</v>
      </c>
      <c r="C27" s="73" t="s">
        <v>41</v>
      </c>
      <c r="D27" s="73"/>
      <c r="E27" s="61">
        <f>F26</f>
        <v>44164</v>
      </c>
      <c r="F27" s="61">
        <f>E27+1</f>
        <v>44165</v>
      </c>
      <c r="G27" s="16"/>
      <c r="H27" s="16">
        <f t="shared" si="6"/>
        <v>2</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2" customFormat="1" ht="30" customHeight="1" thickBot="1" x14ac:dyDescent="0.25">
      <c r="A28" s="50"/>
      <c r="B28" s="68" t="s">
        <v>57</v>
      </c>
      <c r="C28" s="73" t="s">
        <v>45</v>
      </c>
      <c r="D28" s="73"/>
      <c r="E28" s="61">
        <f>F20</f>
        <v>44164</v>
      </c>
      <c r="F28" s="61">
        <f>E28+2</f>
        <v>44166</v>
      </c>
      <c r="G28" s="16"/>
      <c r="H28" s="1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2" customFormat="1" ht="30" customHeight="1" thickBot="1" x14ac:dyDescent="0.25">
      <c r="A29" s="50"/>
      <c r="B29" s="68" t="s">
        <v>63</v>
      </c>
      <c r="C29" s="72" t="s">
        <v>45</v>
      </c>
      <c r="D29" s="72"/>
      <c r="E29" s="61">
        <f>E28+1</f>
        <v>44165</v>
      </c>
      <c r="F29" s="61">
        <f>E29+1</f>
        <v>44166</v>
      </c>
      <c r="G29" s="16"/>
      <c r="H29" s="1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2" customFormat="1" ht="30" customHeight="1" thickBot="1" x14ac:dyDescent="0.25">
      <c r="A30" s="50"/>
      <c r="B30" s="68" t="s">
        <v>58</v>
      </c>
      <c r="C30" s="73" t="s">
        <v>41</v>
      </c>
      <c r="D30" s="73"/>
      <c r="E30" s="61">
        <f>F28</f>
        <v>44166</v>
      </c>
      <c r="F30" s="61">
        <f>E30</f>
        <v>44166</v>
      </c>
      <c r="G30" s="16"/>
      <c r="H30" s="16">
        <f t="shared" si="6"/>
        <v>1</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2" customFormat="1" ht="30" customHeight="1" thickBot="1" x14ac:dyDescent="0.25">
      <c r="A31" s="50" t="s">
        <v>26</v>
      </c>
      <c r="B31" s="69"/>
      <c r="C31" s="64"/>
      <c r="D31" s="15"/>
      <c r="E31" s="62"/>
      <c r="F31" s="62"/>
      <c r="G31" s="16"/>
      <c r="H31" s="16" t="str">
        <f t="shared" si="6"/>
        <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2" customFormat="1" ht="30" customHeight="1" thickBot="1" x14ac:dyDescent="0.25">
      <c r="A32" s="51" t="s">
        <v>25</v>
      </c>
      <c r="B32" s="30" t="s">
        <v>0</v>
      </c>
      <c r="C32" s="31"/>
      <c r="D32" s="32"/>
      <c r="E32" s="33"/>
      <c r="F32" s="34"/>
      <c r="G32" s="35"/>
      <c r="H32" s="35"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3:7" ht="30" customHeight="1" x14ac:dyDescent="0.2">
      <c r="G33" s="5"/>
    </row>
    <row r="34" spans="3:7" ht="30" customHeight="1" x14ac:dyDescent="0.2">
      <c r="C34" s="13"/>
      <c r="F34" s="52"/>
    </row>
    <row r="35" spans="3:7" ht="30" customHeight="1" x14ac:dyDescent="0.2">
      <c r="C35" s="14"/>
    </row>
  </sheetData>
  <mergeCells count="35">
    <mergeCell ref="C13:D13"/>
    <mergeCell ref="C14:D14"/>
    <mergeCell ref="C15:D15"/>
    <mergeCell ref="C12:D12"/>
    <mergeCell ref="C2:D2"/>
    <mergeCell ref="C3:D3"/>
    <mergeCell ref="C4:D4"/>
    <mergeCell ref="C6:D6"/>
    <mergeCell ref="E2:F2"/>
    <mergeCell ref="E3:F3"/>
    <mergeCell ref="C9:D9"/>
    <mergeCell ref="C10:D10"/>
    <mergeCell ref="C11:D11"/>
    <mergeCell ref="AY4:BE4"/>
    <mergeCell ref="BF4:BL4"/>
    <mergeCell ref="I4:O4"/>
    <mergeCell ref="P4:V4"/>
    <mergeCell ref="W4:AC4"/>
    <mergeCell ref="AD4:AJ4"/>
    <mergeCell ref="AK4:AQ4"/>
    <mergeCell ref="AR4:AX4"/>
    <mergeCell ref="C16:D16"/>
    <mergeCell ref="C17:D17"/>
    <mergeCell ref="C18:D18"/>
    <mergeCell ref="C19:D19"/>
    <mergeCell ref="C20:D20"/>
    <mergeCell ref="C27:D27"/>
    <mergeCell ref="C30:D30"/>
    <mergeCell ref="C23:D23"/>
    <mergeCell ref="C21:D21"/>
    <mergeCell ref="C22:D22"/>
    <mergeCell ref="C24:D24"/>
    <mergeCell ref="C25:D25"/>
    <mergeCell ref="C26:D26"/>
    <mergeCell ref="C28:D28"/>
  </mergeCells>
  <conditionalFormatting sqref="D7:D8 D31: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D31:D32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0" customWidth="1"/>
    <col min="2" max="16384" width="9.1640625" style="1"/>
  </cols>
  <sheetData>
    <row r="1" spans="1:2" ht="46.5" customHeight="1" x14ac:dyDescent="0.2"/>
    <row r="2" spans="1:2" s="42" customFormat="1" ht="16" x14ac:dyDescent="0.2">
      <c r="A2" s="41" t="s">
        <v>11</v>
      </c>
      <c r="B2" s="41"/>
    </row>
    <row r="3" spans="1:2" s="46" customFormat="1" ht="27" customHeight="1" x14ac:dyDescent="0.2">
      <c r="A3" s="47" t="s">
        <v>16</v>
      </c>
      <c r="B3" s="47"/>
    </row>
    <row r="4" spans="1:2" s="43" customFormat="1" ht="26" x14ac:dyDescent="0.3">
      <c r="A4" s="44" t="s">
        <v>10</v>
      </c>
    </row>
    <row r="5" spans="1:2" ht="74" customHeight="1" x14ac:dyDescent="0.2">
      <c r="A5" s="45" t="s">
        <v>19</v>
      </c>
    </row>
    <row r="6" spans="1:2" ht="26.25" customHeight="1" x14ac:dyDescent="0.2">
      <c r="A6" s="44" t="s">
        <v>22</v>
      </c>
    </row>
    <row r="7" spans="1:2" s="40" customFormat="1" ht="205" customHeight="1" x14ac:dyDescent="0.2">
      <c r="A7" s="49" t="s">
        <v>21</v>
      </c>
    </row>
    <row r="8" spans="1:2" s="43" customFormat="1" ht="26" x14ac:dyDescent="0.3">
      <c r="A8" s="44" t="s">
        <v>12</v>
      </c>
    </row>
    <row r="9" spans="1:2" ht="48" x14ac:dyDescent="0.2">
      <c r="A9" s="45" t="s">
        <v>20</v>
      </c>
    </row>
    <row r="10" spans="1:2" s="40" customFormat="1" ht="28" customHeight="1" x14ac:dyDescent="0.2">
      <c r="A10" s="48" t="s">
        <v>18</v>
      </c>
    </row>
    <row r="11" spans="1:2" s="43" customFormat="1" ht="26" x14ac:dyDescent="0.3">
      <c r="A11" s="44" t="s">
        <v>9</v>
      </c>
    </row>
    <row r="12" spans="1:2" ht="32" x14ac:dyDescent="0.2">
      <c r="A12" s="45" t="s">
        <v>17</v>
      </c>
    </row>
    <row r="13" spans="1:2" s="40" customFormat="1" ht="28" customHeight="1" x14ac:dyDescent="0.2">
      <c r="A13" s="48" t="s">
        <v>3</v>
      </c>
    </row>
    <row r="14" spans="1:2" s="43" customFormat="1" ht="26" x14ac:dyDescent="0.3">
      <c r="A14" s="44" t="s">
        <v>13</v>
      </c>
    </row>
    <row r="15" spans="1:2" ht="75" customHeight="1" x14ac:dyDescent="0.2">
      <c r="A15" s="45" t="s">
        <v>14</v>
      </c>
    </row>
    <row r="16" spans="1:2" ht="64" x14ac:dyDescent="0.2">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2020-12-01T05:32:37Z</dcterms:modified>
</cp:coreProperties>
</file>