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Hyperloop\Temperature Kinematics\"/>
    </mc:Choice>
  </mc:AlternateContent>
  <xr:revisionPtr revIDLastSave="0" documentId="8_{379BB188-64F9-4DBF-9384-2567BB895412}" xr6:coauthVersionLast="36" xr6:coauthVersionMax="36" xr10:uidLastSave="{00000000-0000-0000-0000-000000000000}"/>
  <bookViews>
    <workbookView xWindow="0" yWindow="0" windowWidth="23040" windowHeight="8484" xr2:uid="{AEDB03EA-5FCC-4F54-BA76-48F061614F9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29" i="1"/>
  <c r="P2" i="1"/>
  <c r="Q11" i="1"/>
  <c r="P11" i="1"/>
  <c r="O11" i="1"/>
  <c r="D18" i="1"/>
  <c r="D19" i="1"/>
  <c r="D20" i="1"/>
  <c r="D21" i="1"/>
  <c r="D22" i="1"/>
  <c r="D23" i="1"/>
  <c r="D24" i="1"/>
  <c r="D25" i="1"/>
  <c r="D26" i="1"/>
  <c r="O18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<sst xmlns="http://schemas.openxmlformats.org/spreadsheetml/2006/main" count="19" uniqueCount="18">
  <si>
    <t xml:space="preserve">RPM </t>
  </si>
  <si>
    <t>Power (W)</t>
  </si>
  <si>
    <t>Rad/sec</t>
  </si>
  <si>
    <t>Power Theory (W)</t>
  </si>
  <si>
    <t>Veolcity (m/s)</t>
  </si>
  <si>
    <t>Radius of Drive Wheel</t>
  </si>
  <si>
    <t>Gear Ratio</t>
  </si>
  <si>
    <t>a1</t>
  </si>
  <si>
    <t>a2</t>
  </si>
  <si>
    <t>a3</t>
  </si>
  <si>
    <t>mass (kg)</t>
  </si>
  <si>
    <t>c0</t>
  </si>
  <si>
    <t>c1</t>
  </si>
  <si>
    <t>c2</t>
  </si>
  <si>
    <t>c3</t>
  </si>
  <si>
    <t>c4</t>
  </si>
  <si>
    <t>c5</t>
  </si>
  <si>
    <t>Chris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</si>
</sst>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Rad/sec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104.71975499999982</c:v>
                </c:pt>
                <c:pt idx="2">
                  <c:v>209.43950999999964</c:v>
                </c:pt>
                <c:pt idx="3">
                  <c:v>261.79938749999957</c:v>
                </c:pt>
                <c:pt idx="4">
                  <c:v>314.15926499999944</c:v>
                </c:pt>
                <c:pt idx="5">
                  <c:v>366.51914249999936</c:v>
                </c:pt>
                <c:pt idx="6">
                  <c:v>418.87901999999929</c:v>
                </c:pt>
                <c:pt idx="7">
                  <c:v>471.23889749999915</c:v>
                </c:pt>
                <c:pt idx="8">
                  <c:v>523.59877499999914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64000</c:v>
                </c:pt>
                <c:pt idx="4">
                  <c:v>75000</c:v>
                </c:pt>
                <c:pt idx="5">
                  <c:v>85000</c:v>
                </c:pt>
                <c:pt idx="6">
                  <c:v>92000</c:v>
                </c:pt>
                <c:pt idx="7">
                  <c:v>96000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6-45C6-AF1C-C16B6CBB053E}"/>
            </c:ext>
          </c:extLst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0</c:v>
                </c:pt>
                <c:pt idx="1">
                  <c:v>104.71975499999982</c:v>
                </c:pt>
                <c:pt idx="2">
                  <c:v>209.43950999999964</c:v>
                </c:pt>
                <c:pt idx="3">
                  <c:v>261.79938749999957</c:v>
                </c:pt>
                <c:pt idx="4">
                  <c:v>314.15926499999944</c:v>
                </c:pt>
                <c:pt idx="5">
                  <c:v>366.51914249999936</c:v>
                </c:pt>
                <c:pt idx="6">
                  <c:v>418.87901999999929</c:v>
                </c:pt>
                <c:pt idx="7">
                  <c:v>471.23889749999915</c:v>
                </c:pt>
                <c:pt idx="8">
                  <c:v>523.59877499999914</c:v>
                </c:pt>
              </c:numCache>
            </c:numRef>
          </c:xVal>
          <c:yVal>
            <c:numRef>
              <c:f>Sheet1!$E$18:$E$26</c:f>
              <c:numCache>
                <c:formatCode>General</c:formatCode>
                <c:ptCount val="9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64000</c:v>
                </c:pt>
                <c:pt idx="4">
                  <c:v>75000</c:v>
                </c:pt>
                <c:pt idx="5">
                  <c:v>85000</c:v>
                </c:pt>
                <c:pt idx="6">
                  <c:v>92000</c:v>
                </c:pt>
                <c:pt idx="7">
                  <c:v>96000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6-45C6-AF1C-C16B6CBB053E}"/>
            </c:ext>
          </c:extLst>
        </c:ser>
        <c:ser>
          <c:idx val="2"/>
          <c:order val="2"/>
          <c:tx>
            <c:v>Chris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104.71975499999982</c:v>
                </c:pt>
                <c:pt idx="2">
                  <c:v>209.43950999999964</c:v>
                </c:pt>
                <c:pt idx="3">
                  <c:v>261.79938749999957</c:v>
                </c:pt>
                <c:pt idx="4">
                  <c:v>314.15926499999944</c:v>
                </c:pt>
                <c:pt idx="5">
                  <c:v>366.51914249999936</c:v>
                </c:pt>
                <c:pt idx="6">
                  <c:v>418.87901999999929</c:v>
                </c:pt>
                <c:pt idx="7">
                  <c:v>471.23889749999915</c:v>
                </c:pt>
                <c:pt idx="8">
                  <c:v>523.59877499999914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-186.2</c:v>
                </c:pt>
                <c:pt idx="1">
                  <c:v>24578.634380860545</c:v>
                </c:pt>
                <c:pt idx="2">
                  <c:v>50249.805528254765</c:v>
                </c:pt>
                <c:pt idx="3">
                  <c:v>63305.781081070214</c:v>
                </c:pt>
                <c:pt idx="4">
                  <c:v>75138.386925175626</c:v>
                </c:pt>
                <c:pt idx="5">
                  <c:v>84694.199370306771</c:v>
                </c:pt>
                <c:pt idx="6">
                  <c:v>91441.568473576655</c:v>
                </c:pt>
                <c:pt idx="7">
                  <c:v>95822.563775071583</c:v>
                </c:pt>
                <c:pt idx="8">
                  <c:v>99704.920033447852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6-45C6-AF1C-C16B6CBB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3768"/>
        <c:axId val="488444096"/>
      </c:scatterChart>
      <c:valAx>
        <c:axId val="4884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4096"/>
        <c:crosses val="autoZero"/>
        <c:crossBetween val="midCat"/>
      </c:valAx>
      <c:valAx>
        <c:axId val="4884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Sheet1!$D$18:$D$26</c:f>
              <c:numCache>
                <c:formatCode>General</c:formatCode>
                <c:ptCount val="9"/>
                <c:pt idx="0">
                  <c:v>0</c:v>
                </c:pt>
                <c:pt idx="1">
                  <c:v>23.643393573333292</c:v>
                </c:pt>
                <c:pt idx="2">
                  <c:v>47.286787146666583</c:v>
                </c:pt>
                <c:pt idx="3">
                  <c:v>59.108483933333233</c:v>
                </c:pt>
                <c:pt idx="4">
                  <c:v>70.930180719999868</c:v>
                </c:pt>
                <c:pt idx="5">
                  <c:v>82.751877506666517</c:v>
                </c:pt>
                <c:pt idx="6">
                  <c:v>94.573574293333166</c:v>
                </c:pt>
                <c:pt idx="7">
                  <c:v>106.3952710799998</c:v>
                </c:pt>
                <c:pt idx="8">
                  <c:v>118.21696786666647</c:v>
                </c:pt>
              </c:numCache>
            </c:numRef>
          </c:xVal>
          <c:yVal>
            <c:numRef>
              <c:f>Sheet1!$E$18:$E$26</c:f>
              <c:numCache>
                <c:formatCode>General</c:formatCode>
                <c:ptCount val="9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64000</c:v>
                </c:pt>
                <c:pt idx="4">
                  <c:v>75000</c:v>
                </c:pt>
                <c:pt idx="5">
                  <c:v>85000</c:v>
                </c:pt>
                <c:pt idx="6">
                  <c:v>92000</c:v>
                </c:pt>
                <c:pt idx="7">
                  <c:v>96000</c:v>
                </c:pt>
                <c:pt idx="8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FBB-BD40-DA9E6003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06760"/>
        <c:axId val="797507088"/>
      </c:scatterChart>
      <c:valAx>
        <c:axId val="7975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07088"/>
        <c:crosses val="autoZero"/>
        <c:crossBetween val="midCat"/>
      </c:valAx>
      <c:valAx>
        <c:axId val="797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129540</xdr:rowOff>
    </xdr:from>
    <xdr:to>
      <xdr:col>12</xdr:col>
      <xdr:colOff>190500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88741-208A-4576-A557-68232ADE3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17</xdr:row>
      <xdr:rowOff>30480</xdr:rowOff>
    </xdr:from>
    <xdr:to>
      <xdr:col>13</xdr:col>
      <xdr:colOff>53340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A60A9-93FC-4F86-A2BD-102DCE045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F906-7664-4DB9-80E6-22CEA8F8C496}">
  <dimension ref="B1:Y37"/>
  <sheetViews>
    <sheetView tabSelected="1" workbookViewId="0">
      <selection activeCell="M13" sqref="M13"/>
    </sheetView>
  </sheetViews>
  <sheetFormatPr defaultRowHeight="14.4" x14ac:dyDescent="0.3"/>
  <cols>
    <col min="4" max="4" width="14.33203125" customWidth="1"/>
  </cols>
  <sheetData>
    <row r="1" spans="2:17" x14ac:dyDescent="0.3">
      <c r="D1">
        <v>9.5492965964253997</v>
      </c>
    </row>
    <row r="2" spans="2:17" x14ac:dyDescent="0.3">
      <c r="P2">
        <f>20/0.001</f>
        <v>20000</v>
      </c>
    </row>
    <row r="4" spans="2:17" x14ac:dyDescent="0.3">
      <c r="B4" t="s">
        <v>0</v>
      </c>
      <c r="C4" t="s">
        <v>2</v>
      </c>
      <c r="D4" t="s">
        <v>1</v>
      </c>
    </row>
    <row r="5" spans="2:17" x14ac:dyDescent="0.3">
      <c r="B5">
        <v>0</v>
      </c>
      <c r="C5">
        <f>B5/$D$1</f>
        <v>0</v>
      </c>
      <c r="D5">
        <v>0</v>
      </c>
    </row>
    <row r="6" spans="2:17" x14ac:dyDescent="0.3">
      <c r="B6">
        <v>1000</v>
      </c>
      <c r="C6">
        <f t="shared" ref="C6:C13" si="0">B6/$D$1</f>
        <v>104.71975499999982</v>
      </c>
      <c r="D6">
        <v>25000</v>
      </c>
    </row>
    <row r="7" spans="2:17" x14ac:dyDescent="0.3">
      <c r="B7">
        <v>2000</v>
      </c>
      <c r="C7">
        <f t="shared" si="0"/>
        <v>209.43950999999964</v>
      </c>
      <c r="D7">
        <v>50000</v>
      </c>
      <c r="O7">
        <v>1</v>
      </c>
      <c r="P7">
        <v>2</v>
      </c>
      <c r="Q7">
        <v>3</v>
      </c>
    </row>
    <row r="8" spans="2:17" x14ac:dyDescent="0.3">
      <c r="B8">
        <v>2500</v>
      </c>
      <c r="C8">
        <f t="shared" si="0"/>
        <v>261.79938749999957</v>
      </c>
      <c r="D8">
        <v>64000</v>
      </c>
      <c r="O8">
        <v>968.41244903999996</v>
      </c>
      <c r="P8">
        <v>4.6133324699999996</v>
      </c>
      <c r="Q8">
        <v>-4.8189509999999998E-2</v>
      </c>
    </row>
    <row r="9" spans="2:17" x14ac:dyDescent="0.3">
      <c r="B9">
        <v>3000</v>
      </c>
      <c r="C9">
        <f t="shared" si="0"/>
        <v>314.15926499999944</v>
      </c>
      <c r="D9">
        <v>75000</v>
      </c>
    </row>
    <row r="10" spans="2:17" x14ac:dyDescent="0.3">
      <c r="B10">
        <v>3500</v>
      </c>
      <c r="C10">
        <f t="shared" si="0"/>
        <v>366.51914249999936</v>
      </c>
      <c r="D10">
        <v>85000</v>
      </c>
      <c r="O10" t="s">
        <v>7</v>
      </c>
      <c r="P10" t="s">
        <v>8</v>
      </c>
      <c r="Q10" t="s">
        <v>9</v>
      </c>
    </row>
    <row r="11" spans="2:17" x14ac:dyDescent="0.3">
      <c r="B11">
        <v>4000</v>
      </c>
      <c r="C11">
        <f t="shared" si="0"/>
        <v>418.87901999999929</v>
      </c>
      <c r="D11">
        <v>92000</v>
      </c>
      <c r="O11">
        <f>O8/$Q$21</f>
        <v>8.0701037419999988</v>
      </c>
      <c r="P11">
        <f t="shared" ref="P11:Q11" si="1">P8/$Q$21</f>
        <v>3.8444437249999998E-2</v>
      </c>
      <c r="Q11">
        <f>Q8/$Q$21</f>
        <v>-4.0157924999999998E-4</v>
      </c>
    </row>
    <row r="12" spans="2:17" x14ac:dyDescent="0.3">
      <c r="B12">
        <v>4500</v>
      </c>
      <c r="C12">
        <f t="shared" si="0"/>
        <v>471.23889749999915</v>
      </c>
      <c r="D12">
        <v>96000</v>
      </c>
    </row>
    <row r="13" spans="2:17" x14ac:dyDescent="0.3">
      <c r="B13">
        <v>5000</v>
      </c>
      <c r="C13">
        <f t="shared" si="0"/>
        <v>523.59877499999914</v>
      </c>
      <c r="D13">
        <v>100000</v>
      </c>
    </row>
    <row r="17" spans="3:25" x14ac:dyDescent="0.3">
      <c r="C17" t="s">
        <v>2</v>
      </c>
      <c r="D17" t="s">
        <v>4</v>
      </c>
      <c r="E17" t="s">
        <v>3</v>
      </c>
      <c r="O17" t="s">
        <v>5</v>
      </c>
      <c r="R17" t="s">
        <v>6</v>
      </c>
    </row>
    <row r="18" spans="3:25" x14ac:dyDescent="0.3">
      <c r="C18">
        <v>0</v>
      </c>
      <c r="D18">
        <f>C18*$O$18/$R$18</f>
        <v>0</v>
      </c>
      <c r="E18">
        <v>0</v>
      </c>
      <c r="O18">
        <f>4*0.0254</f>
        <v>0.1016</v>
      </c>
      <c r="R18">
        <v>0.45</v>
      </c>
    </row>
    <row r="19" spans="3:25" x14ac:dyDescent="0.3">
      <c r="C19">
        <v>104.71975499999982</v>
      </c>
      <c r="D19">
        <f t="shared" ref="D19:D26" si="2">C19*$O$18/$R$18</f>
        <v>23.643393573333292</v>
      </c>
      <c r="E19">
        <v>25000</v>
      </c>
    </row>
    <row r="20" spans="3:25" x14ac:dyDescent="0.3">
      <c r="C20">
        <v>209.43950999999964</v>
      </c>
      <c r="D20">
        <f t="shared" si="2"/>
        <v>47.286787146666583</v>
      </c>
      <c r="E20">
        <v>50000</v>
      </c>
      <c r="Q20" t="s">
        <v>10</v>
      </c>
    </row>
    <row r="21" spans="3:25" x14ac:dyDescent="0.3">
      <c r="C21">
        <v>261.79938749999957</v>
      </c>
      <c r="D21">
        <f t="shared" si="2"/>
        <v>59.108483933333233</v>
      </c>
      <c r="E21">
        <v>64000</v>
      </c>
      <c r="Q21">
        <v>120</v>
      </c>
    </row>
    <row r="22" spans="3:25" x14ac:dyDescent="0.3">
      <c r="C22">
        <v>314.15926499999944</v>
      </c>
      <c r="D22">
        <f t="shared" si="2"/>
        <v>70.930180719999868</v>
      </c>
      <c r="E22">
        <v>75000</v>
      </c>
    </row>
    <row r="23" spans="3:25" x14ac:dyDescent="0.3">
      <c r="C23">
        <v>366.51914249999936</v>
      </c>
      <c r="D23">
        <f t="shared" si="2"/>
        <v>82.751877506666517</v>
      </c>
      <c r="E23">
        <v>85000</v>
      </c>
    </row>
    <row r="24" spans="3:25" x14ac:dyDescent="0.3">
      <c r="C24">
        <v>418.87901999999929</v>
      </c>
      <c r="D24">
        <f t="shared" si="2"/>
        <v>94.573574293333166</v>
      </c>
      <c r="E24">
        <v>92000</v>
      </c>
      <c r="N24" s="3" t="s">
        <v>11</v>
      </c>
      <c r="O24" s="1">
        <v>-186.2</v>
      </c>
      <c r="P24" s="1" t="s">
        <v>12</v>
      </c>
      <c r="Q24" s="1">
        <v>269</v>
      </c>
      <c r="R24" s="1" t="s">
        <v>13</v>
      </c>
      <c r="S24" s="1">
        <v>-0.68669999999999998</v>
      </c>
      <c r="T24" s="1" t="s">
        <v>14</v>
      </c>
      <c r="U24" s="1">
        <v>4.7590000000000002E-3</v>
      </c>
      <c r="V24" s="1" t="s">
        <v>15</v>
      </c>
      <c r="W24" s="1">
        <v>-1.2140000000000001E-5</v>
      </c>
      <c r="X24" s="1" t="s">
        <v>16</v>
      </c>
      <c r="Y24" s="2">
        <v>9.5700000000000007E-9</v>
      </c>
    </row>
    <row r="25" spans="3:25" x14ac:dyDescent="0.3">
      <c r="C25">
        <v>471.23889749999915</v>
      </c>
      <c r="D25">
        <f t="shared" si="2"/>
        <v>106.3952710799998</v>
      </c>
      <c r="E25">
        <v>96000</v>
      </c>
    </row>
    <row r="26" spans="3:25" x14ac:dyDescent="0.3">
      <c r="C26">
        <v>523.59877499999914</v>
      </c>
      <c r="D26">
        <f t="shared" si="2"/>
        <v>118.21696786666647</v>
      </c>
      <c r="E26">
        <v>100000</v>
      </c>
    </row>
    <row r="28" spans="3:25" x14ac:dyDescent="0.3">
      <c r="E28" t="s">
        <v>17</v>
      </c>
    </row>
    <row r="29" spans="3:25" x14ac:dyDescent="0.3">
      <c r="E29">
        <f>$O$24+$Q$24*C5+$S$24*C5^2+$U$24*C5^3+$W$24*C5^4+$Y$24*C5^5</f>
        <v>-186.2</v>
      </c>
    </row>
    <row r="30" spans="3:25" x14ac:dyDescent="0.3">
      <c r="E30">
        <f t="shared" ref="E30:E37" si="3">$O$24+$Q$24*C6+$S$24*C6^2+$U$24*C6^3+$W$24*C6^4+$Y$24*C6^5</f>
        <v>24578.634380860545</v>
      </c>
    </row>
    <row r="31" spans="3:25" x14ac:dyDescent="0.3">
      <c r="E31">
        <f t="shared" si="3"/>
        <v>50249.805528254765</v>
      </c>
    </row>
    <row r="32" spans="3:25" x14ac:dyDescent="0.3">
      <c r="E32">
        <f t="shared" si="3"/>
        <v>63305.781081070214</v>
      </c>
    </row>
    <row r="33" spans="5:5" x14ac:dyDescent="0.3">
      <c r="E33">
        <f t="shared" si="3"/>
        <v>75138.386925175626</v>
      </c>
    </row>
    <row r="34" spans="5:5" x14ac:dyDescent="0.3">
      <c r="E34">
        <f t="shared" si="3"/>
        <v>84694.199370306771</v>
      </c>
    </row>
    <row r="35" spans="5:5" x14ac:dyDescent="0.3">
      <c r="E35">
        <f t="shared" si="3"/>
        <v>91441.568473576655</v>
      </c>
    </row>
    <row r="36" spans="5:5" x14ac:dyDescent="0.3">
      <c r="E36">
        <f t="shared" si="3"/>
        <v>95822.563775071583</v>
      </c>
    </row>
    <row r="37" spans="5:5" x14ac:dyDescent="0.3">
      <c r="E37">
        <f t="shared" si="3"/>
        <v>99704.920033447852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2018-12-20T21:22:29Z</dcterms:created>
  <dcterms:modified xsi:type="dcterms:W3CDTF">2018-12-30T05:02:01Z</dcterms:modified>
</cp:coreProperties>
</file>